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8661A960-AFA2-41C3-8087-B382D2BF9673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'1'!$A$1:$S$274</definedName>
    <definedName name="_xlnm._FilterDatabase" localSheetId="13" hidden="1">'10'!$A$1:$S$274</definedName>
    <definedName name="_xlnm._FilterDatabase" localSheetId="14" hidden="1">'11'!$A$1:$S$274</definedName>
    <definedName name="_xlnm._FilterDatabase" localSheetId="15" hidden="1">'12'!$A$1:$S$274</definedName>
    <definedName name="_xlnm._FilterDatabase" localSheetId="16" hidden="1">'13'!$A$1:$S$274</definedName>
    <definedName name="_xlnm._FilterDatabase" localSheetId="17" hidden="1">'14'!$A$1:$S$274</definedName>
    <definedName name="_xlnm._FilterDatabase" localSheetId="18" hidden="1">'15'!$A$1:$S$274</definedName>
    <definedName name="_xlnm._FilterDatabase" localSheetId="19" hidden="1">'16'!$A$1:$S$274</definedName>
    <definedName name="_xlnm._FilterDatabase" localSheetId="20" hidden="1">'17'!$A$1:$S$274</definedName>
    <definedName name="_xlnm._FilterDatabase" localSheetId="21" hidden="1">'18'!$A$1:$S$274</definedName>
    <definedName name="_xlnm._FilterDatabase" localSheetId="22" hidden="1">'19'!$A$1:$S$274</definedName>
    <definedName name="_xlnm._FilterDatabase" localSheetId="5" hidden="1">'2'!$A$1:$S$274</definedName>
    <definedName name="_xlnm._FilterDatabase" localSheetId="23" hidden="1">'20'!$A$1:$S$275</definedName>
    <definedName name="_xlnm._FilterDatabase" localSheetId="24" hidden="1">'21'!$A$1:$S$274</definedName>
    <definedName name="_xlnm._FilterDatabase" localSheetId="25" hidden="1">'22'!$A$1:$S$274</definedName>
    <definedName name="_xlnm._FilterDatabase" localSheetId="26" hidden="1">'23'!$A$1:$S$274</definedName>
    <definedName name="_xlnm._FilterDatabase" localSheetId="27" hidden="1">'24'!$A$1:$S$274</definedName>
    <definedName name="_xlnm._FilterDatabase" localSheetId="28" hidden="1">'25'!$A$1:$S$274</definedName>
    <definedName name="_xlnm._FilterDatabase" localSheetId="29" hidden="1">'26'!$A$1:$S$274</definedName>
    <definedName name="_xlnm._FilterDatabase" localSheetId="30" hidden="1">'27'!$A$1:$S$274</definedName>
    <definedName name="_xlnm._FilterDatabase" localSheetId="31" hidden="1">'28'!$A$1:$S$274</definedName>
    <definedName name="_xlnm._FilterDatabase" localSheetId="32" hidden="1">'29'!$A$1:$S$274</definedName>
    <definedName name="_xlnm._FilterDatabase" localSheetId="6" hidden="1">'3'!$A$1:$S$274</definedName>
    <definedName name="_xlnm._FilterDatabase" localSheetId="33" hidden="1">'30'!$A$1:$S$274</definedName>
    <definedName name="_xlnm._FilterDatabase" localSheetId="35" hidden="1">'31'!$A$1:$Y$216</definedName>
    <definedName name="_xlnm._FilterDatabase" localSheetId="34" hidden="1">'31.'!$A$1:$S$274</definedName>
    <definedName name="_xlnm._FilterDatabase" localSheetId="7" hidden="1">'4'!$A$1:$S$274</definedName>
    <definedName name="_xlnm._FilterDatabase" localSheetId="8" hidden="1">'5'!$A$1:$S$274</definedName>
    <definedName name="_xlnm._FilterDatabase" localSheetId="9" hidden="1">'6'!$A$1:$S$274</definedName>
    <definedName name="_xlnm._FilterDatabase" localSheetId="10" hidden="1">'7'!$A$1:$S$274</definedName>
    <definedName name="_xlnm._FilterDatabase" localSheetId="11" hidden="1">'8'!$A$1:$S$274</definedName>
    <definedName name="_xlnm._FilterDatabase" localSheetId="12" hidden="1">'9'!$A$1:$S$274</definedName>
    <definedName name="_xlnm._FilterDatabase" localSheetId="0" hidden="1">'DATA POS'!$A$1:$J$536</definedName>
    <definedName name="_xlnm._FilterDatabase" localSheetId="3" hidden="1">ยกมา!$A$1:$S$274</definedName>
    <definedName name="_xlnm._FilterDatabase" localSheetId="2" hidden="1">สรุป!$A$4:$AC$272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5" i="8" l="1"/>
  <c r="W35" i="8"/>
  <c r="V35" i="8"/>
  <c r="U35" i="8"/>
  <c r="T35" i="8"/>
  <c r="S35" i="8"/>
  <c r="R35" i="8"/>
  <c r="W34" i="8"/>
  <c r="U34" i="8"/>
  <c r="T34" i="8"/>
  <c r="S34" i="8"/>
  <c r="R34" i="8"/>
  <c r="F60" i="8"/>
  <c r="F61" i="8"/>
  <c r="F62" i="8"/>
  <c r="F63" i="8"/>
  <c r="F64" i="8"/>
  <c r="F65" i="8"/>
  <c r="K61" i="8"/>
  <c r="K62" i="8"/>
  <c r="K63" i="8"/>
  <c r="K64" i="8"/>
  <c r="K65" i="8"/>
  <c r="K66" i="8"/>
  <c r="E63" i="8"/>
  <c r="P94" i="107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M261" i="107"/>
  <c r="P261" i="107" s="1"/>
  <c r="J25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G255" i="107" s="1"/>
  <c r="J255" i="107" s="1"/>
  <c r="E256" i="107"/>
  <c r="E257" i="107"/>
  <c r="E258" i="107"/>
  <c r="E259" i="107"/>
  <c r="E260" i="107"/>
  <c r="E261" i="107"/>
  <c r="E6" i="107"/>
  <c r="E7" i="107"/>
  <c r="E8" i="107"/>
  <c r="E9" i="107"/>
  <c r="E10" i="107"/>
  <c r="E11" i="107"/>
  <c r="E12" i="107"/>
  <c r="E13" i="107"/>
  <c r="E14" i="107"/>
  <c r="E5" i="107"/>
  <c r="P94" i="106"/>
  <c r="R251" i="106"/>
  <c r="R252" i="106"/>
  <c r="R253" i="106"/>
  <c r="R254" i="106"/>
  <c r="R255" i="106"/>
  <c r="R256" i="106"/>
  <c r="R257" i="106"/>
  <c r="R258" i="106"/>
  <c r="R259" i="106"/>
  <c r="R260" i="106"/>
  <c r="M250" i="106"/>
  <c r="P250" i="106" s="1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E260" i="106"/>
  <c r="E261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V33" i="8"/>
  <c r="U33" i="8"/>
  <c r="T33" i="8"/>
  <c r="S33" i="8"/>
  <c r="R33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P94" i="105"/>
  <c r="E251" i="105"/>
  <c r="G251" i="105" s="1"/>
  <c r="J251" i="105" s="1"/>
  <c r="E252" i="105"/>
  <c r="G252" i="105" s="1"/>
  <c r="J252" i="105" s="1"/>
  <c r="E253" i="105"/>
  <c r="E254" i="105"/>
  <c r="E255" i="105"/>
  <c r="E256" i="105"/>
  <c r="E257" i="105"/>
  <c r="G257" i="105" s="1"/>
  <c r="J257" i="105" s="1"/>
  <c r="E258" i="105"/>
  <c r="G258" i="105" s="1"/>
  <c r="J258" i="105" s="1"/>
  <c r="E259" i="105"/>
  <c r="G259" i="105" s="1"/>
  <c r="J259" i="105" s="1"/>
  <c r="E260" i="105"/>
  <c r="G253" i="105"/>
  <c r="J253" i="105" s="1"/>
  <c r="G254" i="105"/>
  <c r="J254" i="105" s="1"/>
  <c r="G255" i="105"/>
  <c r="J255" i="105" s="1"/>
  <c r="G256" i="105"/>
  <c r="J256" i="105" s="1"/>
  <c r="G260" i="105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8" i="105"/>
  <c r="P258" i="105" s="1"/>
  <c r="M259" i="105"/>
  <c r="P259" i="105" s="1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6" i="105"/>
  <c r="E7" i="105"/>
  <c r="E8" i="105"/>
  <c r="E9" i="105"/>
  <c r="E10" i="105"/>
  <c r="E11" i="105"/>
  <c r="E12" i="105"/>
  <c r="E13" i="105"/>
  <c r="E14" i="105"/>
  <c r="E15" i="105"/>
  <c r="E5" i="105"/>
  <c r="F251" i="8"/>
  <c r="F252" i="8"/>
  <c r="F253" i="8"/>
  <c r="F254" i="8"/>
  <c r="F255" i="8"/>
  <c r="F256" i="8"/>
  <c r="G256" i="8" s="1"/>
  <c r="F257" i="8"/>
  <c r="F258" i="8"/>
  <c r="F259" i="8"/>
  <c r="F260" i="8"/>
  <c r="F261" i="8"/>
  <c r="E258" i="8"/>
  <c r="E257" i="8"/>
  <c r="E256" i="8"/>
  <c r="E255" i="8"/>
  <c r="G258" i="107"/>
  <c r="J258" i="107" s="1"/>
  <c r="G257" i="107"/>
  <c r="J257" i="107" s="1"/>
  <c r="G256" i="107"/>
  <c r="J256" i="107" s="1"/>
  <c r="G258" i="106"/>
  <c r="J258" i="106" s="1"/>
  <c r="G257" i="106"/>
  <c r="J257" i="106" s="1"/>
  <c r="G256" i="106"/>
  <c r="J256" i="106" s="1"/>
  <c r="G255" i="106"/>
  <c r="J255" i="106" s="1"/>
  <c r="E254" i="104"/>
  <c r="E255" i="104"/>
  <c r="E256" i="104"/>
  <c r="E257" i="104"/>
  <c r="G257" i="104" s="1"/>
  <c r="J257" i="104" s="1"/>
  <c r="E258" i="104"/>
  <c r="E259" i="104"/>
  <c r="G253" i="104"/>
  <c r="J253" i="104" s="1"/>
  <c r="G254" i="104"/>
  <c r="J254" i="104" s="1"/>
  <c r="G255" i="104"/>
  <c r="J255" i="104" s="1"/>
  <c r="G256" i="104"/>
  <c r="J256" i="104" s="1"/>
  <c r="G258" i="104"/>
  <c r="J258" i="104" s="1"/>
  <c r="M254" i="104"/>
  <c r="P254" i="104" s="1"/>
  <c r="M255" i="104"/>
  <c r="P255" i="104" s="1"/>
  <c r="M256" i="104"/>
  <c r="P256" i="104" s="1"/>
  <c r="M257" i="104"/>
  <c r="P257" i="104" s="1"/>
  <c r="M258" i="104"/>
  <c r="P258" i="104" s="1"/>
  <c r="M259" i="104"/>
  <c r="P259" i="104" s="1"/>
  <c r="P94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5" i="104"/>
  <c r="G253" i="103"/>
  <c r="J253" i="103" s="1"/>
  <c r="G254" i="103"/>
  <c r="J254" i="103" s="1"/>
  <c r="G255" i="103"/>
  <c r="J255" i="103" s="1"/>
  <c r="G256" i="103"/>
  <c r="J256" i="103" s="1"/>
  <c r="G257" i="103"/>
  <c r="J257" i="103" s="1"/>
  <c r="M254" i="103"/>
  <c r="P254" i="103" s="1"/>
  <c r="M255" i="103"/>
  <c r="P255" i="103" s="1"/>
  <c r="M256" i="103"/>
  <c r="P256" i="103" s="1"/>
  <c r="M257" i="103"/>
  <c r="P257" i="103" s="1"/>
  <c r="M258" i="103"/>
  <c r="P258" i="103" s="1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6" i="103"/>
  <c r="E7" i="103"/>
  <c r="E8" i="103"/>
  <c r="E9" i="103"/>
  <c r="E10" i="103"/>
  <c r="E11" i="103"/>
  <c r="E12" i="103"/>
  <c r="E13" i="103"/>
  <c r="E14" i="103"/>
  <c r="E15" i="103"/>
  <c r="E16" i="103"/>
  <c r="E5" i="103"/>
  <c r="R273" i="102"/>
  <c r="P94" i="102"/>
  <c r="M251" i="102"/>
  <c r="P251" i="102" s="1"/>
  <c r="M252" i="102"/>
  <c r="P252" i="102" s="1"/>
  <c r="M253" i="102"/>
  <c r="P253" i="102" s="1"/>
  <c r="M254" i="102"/>
  <c r="P254" i="102" s="1"/>
  <c r="M255" i="102"/>
  <c r="P255" i="102" s="1"/>
  <c r="M256" i="102"/>
  <c r="P256" i="102" s="1"/>
  <c r="M257" i="102"/>
  <c r="P257" i="102" s="1"/>
  <c r="M258" i="102"/>
  <c r="P258" i="102" s="1"/>
  <c r="G250" i="102"/>
  <c r="J250" i="102" s="1"/>
  <c r="G251" i="102"/>
  <c r="J251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58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5" i="102"/>
  <c r="P254" i="101"/>
  <c r="P255" i="101"/>
  <c r="P256" i="101"/>
  <c r="P94" i="101"/>
  <c r="G249" i="101"/>
  <c r="G250" i="101"/>
  <c r="G251" i="101"/>
  <c r="G252" i="101"/>
  <c r="G253" i="101"/>
  <c r="G254" i="101"/>
  <c r="G255" i="101"/>
  <c r="G256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6" i="101"/>
  <c r="E7" i="101"/>
  <c r="E8" i="101"/>
  <c r="E9" i="101"/>
  <c r="E10" i="101"/>
  <c r="E11" i="101"/>
  <c r="E12" i="101"/>
  <c r="E13" i="101"/>
  <c r="E14" i="101"/>
  <c r="E5" i="101"/>
  <c r="P94" i="100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M257" i="100"/>
  <c r="P257" i="100" s="1"/>
  <c r="M258" i="100"/>
  <c r="P258" i="100" s="1"/>
  <c r="M259" i="100"/>
  <c r="P259" i="100" s="1"/>
  <c r="J251" i="100"/>
  <c r="G250" i="100"/>
  <c r="G251" i="100"/>
  <c r="G252" i="100"/>
  <c r="J252" i="100" s="1"/>
  <c r="G253" i="100"/>
  <c r="J253" i="100" s="1"/>
  <c r="G254" i="100"/>
  <c r="J254" i="100" s="1"/>
  <c r="G255" i="100"/>
  <c r="J255" i="100" s="1"/>
  <c r="G256" i="100"/>
  <c r="J256" i="100" s="1"/>
  <c r="G257" i="100"/>
  <c r="J257" i="100" s="1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5" i="100"/>
  <c r="P192" i="99"/>
  <c r="P193" i="99"/>
  <c r="P194" i="99"/>
  <c r="P195" i="99"/>
  <c r="P196" i="99"/>
  <c r="R273" i="99"/>
  <c r="P94" i="99"/>
  <c r="W25" i="8"/>
  <c r="V25" i="8"/>
  <c r="U25" i="8"/>
  <c r="T25" i="8"/>
  <c r="S25" i="8"/>
  <c r="R25" i="8"/>
  <c r="Y24" i="8"/>
  <c r="W24" i="8"/>
  <c r="V24" i="8"/>
  <c r="U24" i="8"/>
  <c r="T24" i="8"/>
  <c r="S24" i="8"/>
  <c r="R24" i="8"/>
  <c r="W23" i="8"/>
  <c r="V23" i="8"/>
  <c r="U23" i="8"/>
  <c r="T23" i="8"/>
  <c r="S23" i="8"/>
  <c r="R23" i="8"/>
  <c r="S22" i="8"/>
  <c r="R22" i="8"/>
  <c r="Y22" i="8"/>
  <c r="W22" i="8"/>
  <c r="V22" i="8"/>
  <c r="U22" i="8"/>
  <c r="T22" i="8"/>
  <c r="Y21" i="8"/>
  <c r="W21" i="8"/>
  <c r="V21" i="8"/>
  <c r="U21" i="8"/>
  <c r="T21" i="8"/>
  <c r="S21" i="8"/>
  <c r="R21" i="8"/>
  <c r="Y20" i="8"/>
  <c r="W20" i="8"/>
  <c r="V20" i="8"/>
  <c r="U20" i="8"/>
  <c r="T20" i="8"/>
  <c r="S20" i="8"/>
  <c r="R20" i="8"/>
  <c r="W19" i="8"/>
  <c r="V19" i="8"/>
  <c r="U19" i="8"/>
  <c r="T19" i="8"/>
  <c r="S19" i="8"/>
  <c r="R19" i="8"/>
  <c r="P94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E260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P94" i="97"/>
  <c r="M249" i="97"/>
  <c r="P249" i="97" s="1"/>
  <c r="M250" i="97"/>
  <c r="P250" i="97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M258" i="97"/>
  <c r="P258" i="97" s="1"/>
  <c r="J252" i="97"/>
  <c r="G249" i="97"/>
  <c r="G250" i="97"/>
  <c r="J250" i="97" s="1"/>
  <c r="G251" i="97"/>
  <c r="J251" i="97" s="1"/>
  <c r="G252" i="97"/>
  <c r="G253" i="97"/>
  <c r="J253" i="97" s="1"/>
  <c r="G254" i="97"/>
  <c r="J254" i="97" s="1"/>
  <c r="G255" i="97"/>
  <c r="J255" i="97" s="1"/>
  <c r="G256" i="97"/>
  <c r="J256" i="97" s="1"/>
  <c r="G257" i="97"/>
  <c r="J257" i="97" s="1"/>
  <c r="G258" i="97"/>
  <c r="J258" i="97" s="1"/>
  <c r="G259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5" i="97"/>
  <c r="R274" i="96"/>
  <c r="P94" i="96"/>
  <c r="P258" i="96"/>
  <c r="M252" i="96"/>
  <c r="P252" i="96" s="1"/>
  <c r="M253" i="96"/>
  <c r="P253" i="96" s="1"/>
  <c r="M254" i="96"/>
  <c r="P254" i="96" s="1"/>
  <c r="M255" i="96"/>
  <c r="P255" i="96" s="1"/>
  <c r="M256" i="96"/>
  <c r="P256" i="96" s="1"/>
  <c r="M257" i="96"/>
  <c r="P257" i="96" s="1"/>
  <c r="M258" i="96"/>
  <c r="M259" i="96"/>
  <c r="P259" i="96" s="1"/>
  <c r="J254" i="96"/>
  <c r="G249" i="96"/>
  <c r="J249" i="96" s="1"/>
  <c r="G250" i="96"/>
  <c r="J250" i="96" s="1"/>
  <c r="G251" i="96"/>
  <c r="J251" i="96" s="1"/>
  <c r="G252" i="96"/>
  <c r="J252" i="96" s="1"/>
  <c r="G253" i="96"/>
  <c r="J253" i="96" s="1"/>
  <c r="G254" i="96"/>
  <c r="G255" i="96"/>
  <c r="J255" i="96" s="1"/>
  <c r="G256" i="96"/>
  <c r="J256" i="96" s="1"/>
  <c r="G257" i="96"/>
  <c r="J257" i="96" s="1"/>
  <c r="G258" i="96"/>
  <c r="J258" i="96" s="1"/>
  <c r="G259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260" i="96"/>
  <c r="E261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R273" i="95"/>
  <c r="P256" i="95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M257" i="95"/>
  <c r="P257" i="95" s="1"/>
  <c r="M258" i="95"/>
  <c r="P258" i="95" s="1"/>
  <c r="J257" i="95"/>
  <c r="J258" i="95"/>
  <c r="G248" i="95"/>
  <c r="G249" i="95"/>
  <c r="G250" i="95"/>
  <c r="G251" i="95"/>
  <c r="J251" i="95" s="1"/>
  <c r="G252" i="95"/>
  <c r="J252" i="95" s="1"/>
  <c r="G253" i="95"/>
  <c r="J253" i="95" s="1"/>
  <c r="G254" i="95"/>
  <c r="J254" i="95" s="1"/>
  <c r="G255" i="95"/>
  <c r="J255" i="95" s="1"/>
  <c r="G256" i="95"/>
  <c r="J256" i="95" s="1"/>
  <c r="G257" i="95"/>
  <c r="G258" i="95"/>
  <c r="G259" i="95"/>
  <c r="J259" i="95" s="1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R273" i="94"/>
  <c r="G63" i="8" l="1"/>
  <c r="J63" i="8" s="1"/>
  <c r="G255" i="8"/>
  <c r="J255" i="8" s="1"/>
  <c r="J256" i="8"/>
  <c r="G257" i="8"/>
  <c r="J257" i="8" s="1"/>
  <c r="G258" i="8"/>
  <c r="J258" i="8" s="1"/>
  <c r="P94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G254" i="94" s="1"/>
  <c r="J254" i="94" s="1"/>
  <c r="E255" i="94"/>
  <c r="G255" i="94" s="1"/>
  <c r="J255" i="94" s="1"/>
  <c r="E256" i="94"/>
  <c r="E257" i="94"/>
  <c r="E258" i="94"/>
  <c r="E259" i="94"/>
  <c r="E260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5" i="94"/>
  <c r="R253" i="94"/>
  <c r="R254" i="94"/>
  <c r="R255" i="94"/>
  <c r="R256" i="94"/>
  <c r="R257" i="94"/>
  <c r="R258" i="94"/>
  <c r="R259" i="94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P258" i="94" s="1"/>
  <c r="M259" i="94"/>
  <c r="P259" i="94" s="1"/>
  <c r="G250" i="94"/>
  <c r="G251" i="94"/>
  <c r="J251" i="94" s="1"/>
  <c r="G252" i="94"/>
  <c r="J252" i="94" s="1"/>
  <c r="G253" i="94"/>
  <c r="J253" i="94" s="1"/>
  <c r="G256" i="94"/>
  <c r="J256" i="94" s="1"/>
  <c r="G257" i="94"/>
  <c r="J257" i="94" s="1"/>
  <c r="G258" i="94"/>
  <c r="J258" i="94" s="1"/>
  <c r="G259" i="94"/>
  <c r="G260" i="94"/>
  <c r="G261" i="94"/>
  <c r="P94" i="93"/>
  <c r="M251" i="93"/>
  <c r="P251" i="93" s="1"/>
  <c r="M252" i="93"/>
  <c r="P252" i="93" s="1"/>
  <c r="M253" i="93"/>
  <c r="P253" i="93" s="1"/>
  <c r="M254" i="93"/>
  <c r="P254" i="93" s="1"/>
  <c r="M255" i="93"/>
  <c r="M256" i="93"/>
  <c r="P256" i="93" s="1"/>
  <c r="M257" i="93"/>
  <c r="P257" i="93" s="1"/>
  <c r="M258" i="93"/>
  <c r="P258" i="93" s="1"/>
  <c r="M259" i="93"/>
  <c r="P259" i="93" s="1"/>
  <c r="G250" i="93"/>
  <c r="G251" i="93"/>
  <c r="J251" i="93" s="1"/>
  <c r="G252" i="93"/>
  <c r="J252" i="93" s="1"/>
  <c r="G253" i="93"/>
  <c r="J253" i="93" s="1"/>
  <c r="G254" i="93"/>
  <c r="J254" i="93" s="1"/>
  <c r="G255" i="93"/>
  <c r="J255" i="93" s="1"/>
  <c r="G256" i="93"/>
  <c r="J256" i="93" s="1"/>
  <c r="G257" i="93"/>
  <c r="J257" i="93" s="1"/>
  <c r="G258" i="93"/>
  <c r="J258" i="93" s="1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P94" i="92"/>
  <c r="M253" i="92"/>
  <c r="P253" i="92" s="1"/>
  <c r="M254" i="92"/>
  <c r="M255" i="92"/>
  <c r="P255" i="92" s="1"/>
  <c r="M256" i="92"/>
  <c r="P256" i="92" s="1"/>
  <c r="M257" i="92"/>
  <c r="P257" i="92" s="1"/>
  <c r="M258" i="92"/>
  <c r="P258" i="92" s="1"/>
  <c r="G253" i="92"/>
  <c r="J253" i="92" s="1"/>
  <c r="G254" i="92"/>
  <c r="J254" i="92" s="1"/>
  <c r="G255" i="92"/>
  <c r="J255" i="92" s="1"/>
  <c r="G256" i="92"/>
  <c r="J256" i="92" s="1"/>
  <c r="G257" i="92"/>
  <c r="J257" i="92" s="1"/>
  <c r="G258" i="92"/>
  <c r="J258" i="92" s="1"/>
  <c r="G259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5" i="92"/>
  <c r="P94" i="91"/>
  <c r="P254" i="91"/>
  <c r="P255" i="91"/>
  <c r="P256" i="91"/>
  <c r="Y19" i="8"/>
  <c r="V18" i="8"/>
  <c r="X18" i="8" s="1"/>
  <c r="Y18" i="8"/>
  <c r="W18" i="8"/>
  <c r="U18" i="8"/>
  <c r="T18" i="8"/>
  <c r="S18" i="8"/>
  <c r="R18" i="8"/>
  <c r="Y17" i="8"/>
  <c r="W17" i="8"/>
  <c r="V17" i="8"/>
  <c r="U17" i="8"/>
  <c r="T17" i="8"/>
  <c r="S17" i="8"/>
  <c r="R17" i="8"/>
  <c r="Y16" i="8"/>
  <c r="W16" i="8"/>
  <c r="V16" i="8"/>
  <c r="U16" i="8"/>
  <c r="T16" i="8"/>
  <c r="S16" i="8"/>
  <c r="R16" i="8"/>
  <c r="Y15" i="8"/>
  <c r="W15" i="8"/>
  <c r="V15" i="8"/>
  <c r="U15" i="8"/>
  <c r="T15" i="8"/>
  <c r="S15" i="8"/>
  <c r="R15" i="8"/>
  <c r="Y14" i="8"/>
  <c r="W14" i="8"/>
  <c r="V14" i="8"/>
  <c r="U14" i="8"/>
  <c r="T14" i="8"/>
  <c r="S14" i="8"/>
  <c r="R14" i="8"/>
  <c r="Y13" i="8"/>
  <c r="W13" i="8"/>
  <c r="V13" i="8"/>
  <c r="U13" i="8"/>
  <c r="T13" i="8"/>
  <c r="S13" i="8"/>
  <c r="R13" i="8"/>
  <c r="Y12" i="8"/>
  <c r="W12" i="8"/>
  <c r="V12" i="8"/>
  <c r="U12" i="8"/>
  <c r="T12" i="8"/>
  <c r="S12" i="8"/>
  <c r="R12" i="8"/>
  <c r="Y11" i="8"/>
  <c r="W11" i="8"/>
  <c r="V11" i="8"/>
  <c r="U11" i="8"/>
  <c r="T11" i="8"/>
  <c r="S11" i="8"/>
  <c r="R11" i="8"/>
  <c r="Y10" i="8"/>
  <c r="W10" i="8"/>
  <c r="V10" i="8"/>
  <c r="U10" i="8"/>
  <c r="T10" i="8"/>
  <c r="S10" i="8"/>
  <c r="R10" i="8"/>
  <c r="Y9" i="8"/>
  <c r="W9" i="8"/>
  <c r="V9" i="8"/>
  <c r="T9" i="8"/>
  <c r="S9" i="8"/>
  <c r="R9" i="8"/>
  <c r="Y8" i="8"/>
  <c r="W8" i="8"/>
  <c r="V8" i="8"/>
  <c r="U8" i="8"/>
  <c r="T8" i="8"/>
  <c r="S8" i="8"/>
  <c r="R8" i="8"/>
  <c r="Y7" i="8"/>
  <c r="W7" i="8"/>
  <c r="V7" i="8"/>
  <c r="U7" i="8"/>
  <c r="T7" i="8"/>
  <c r="S7" i="8"/>
  <c r="R7" i="8"/>
  <c r="W6" i="8"/>
  <c r="V6" i="8"/>
  <c r="T6" i="8"/>
  <c r="S6" i="8"/>
  <c r="R6" i="8"/>
  <c r="Y5" i="8"/>
  <c r="W5" i="8"/>
  <c r="V5" i="8"/>
  <c r="U5" i="8"/>
  <c r="T5" i="8"/>
  <c r="S5" i="8"/>
  <c r="R5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9" i="8"/>
  <c r="I260" i="8"/>
  <c r="I261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9" i="8"/>
  <c r="H260" i="8"/>
  <c r="H261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G60" i="8"/>
  <c r="G61" i="8"/>
  <c r="G62" i="8"/>
  <c r="G64" i="8"/>
  <c r="G65" i="8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G251" i="8"/>
  <c r="G252" i="8"/>
  <c r="G253" i="8"/>
  <c r="G254" i="8"/>
  <c r="G259" i="8"/>
  <c r="G260" i="8"/>
  <c r="G261" i="8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9" i="8"/>
  <c r="E260" i="8"/>
  <c r="E261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P94" i="90"/>
  <c r="P255" i="90"/>
  <c r="M251" i="90"/>
  <c r="P251" i="90" s="1"/>
  <c r="M252" i="90"/>
  <c r="P252" i="90" s="1"/>
  <c r="M253" i="90"/>
  <c r="P253" i="90" s="1"/>
  <c r="M254" i="90"/>
  <c r="P254" i="90" s="1"/>
  <c r="M255" i="90"/>
  <c r="M256" i="90"/>
  <c r="P256" i="90" s="1"/>
  <c r="M257" i="90"/>
  <c r="P257" i="90" s="1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6" i="90"/>
  <c r="E7" i="90"/>
  <c r="E8" i="90"/>
  <c r="E9" i="90"/>
  <c r="E10" i="90"/>
  <c r="E11" i="90"/>
  <c r="E12" i="90"/>
  <c r="E13" i="90"/>
  <c r="E14" i="90"/>
  <c r="E15" i="90"/>
  <c r="E16" i="90"/>
  <c r="E5" i="90"/>
  <c r="P94" i="89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58" i="89"/>
  <c r="P258" i="89" s="1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260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5" i="89"/>
  <c r="M251" i="88"/>
  <c r="M252" i="88"/>
  <c r="M253" i="88"/>
  <c r="M254" i="88"/>
  <c r="M255" i="88"/>
  <c r="M256" i="88"/>
  <c r="M257" i="88"/>
  <c r="P257" i="88" s="1"/>
  <c r="M258" i="88"/>
  <c r="P258" i="88" s="1"/>
  <c r="M259" i="88"/>
  <c r="P259" i="88" s="1"/>
  <c r="J258" i="88"/>
  <c r="G250" i="88"/>
  <c r="J250" i="88" s="1"/>
  <c r="G251" i="88"/>
  <c r="J251" i="88" s="1"/>
  <c r="G252" i="88"/>
  <c r="J252" i="88" s="1"/>
  <c r="G253" i="88"/>
  <c r="J253" i="88" s="1"/>
  <c r="G254" i="88"/>
  <c r="J254" i="88" s="1"/>
  <c r="G255" i="88"/>
  <c r="J255" i="88" s="1"/>
  <c r="G256" i="88"/>
  <c r="J256" i="88" s="1"/>
  <c r="G257" i="88"/>
  <c r="J257" i="88" s="1"/>
  <c r="G258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260" i="88"/>
  <c r="E261" i="88"/>
  <c r="E6" i="88"/>
  <c r="E7" i="88"/>
  <c r="E8" i="88"/>
  <c r="E9" i="88"/>
  <c r="E10" i="88"/>
  <c r="E11" i="88"/>
  <c r="E12" i="88"/>
  <c r="E13" i="88"/>
  <c r="E14" i="88"/>
  <c r="E15" i="88"/>
  <c r="E5" i="88"/>
  <c r="P94" i="88"/>
  <c r="P251" i="88"/>
  <c r="P252" i="88"/>
  <c r="P253" i="88"/>
  <c r="P254" i="88"/>
  <c r="P255" i="88"/>
  <c r="P256" i="88"/>
  <c r="P94" i="87"/>
  <c r="P256" i="87"/>
  <c r="P257" i="87"/>
  <c r="P258" i="87"/>
  <c r="G249" i="87"/>
  <c r="J249" i="87" s="1"/>
  <c r="G250" i="87"/>
  <c r="J250" i="87" s="1"/>
  <c r="G251" i="87"/>
  <c r="J251" i="87" s="1"/>
  <c r="G252" i="87"/>
  <c r="J252" i="87" s="1"/>
  <c r="G253" i="87"/>
  <c r="J253" i="87" s="1"/>
  <c r="G254" i="87"/>
  <c r="J254" i="87" s="1"/>
  <c r="G255" i="87"/>
  <c r="J255" i="87" s="1"/>
  <c r="G256" i="87"/>
  <c r="J256" i="87" s="1"/>
  <c r="G25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5" i="87"/>
  <c r="J257" i="86"/>
  <c r="G249" i="86"/>
  <c r="J249" i="86" s="1"/>
  <c r="G250" i="86"/>
  <c r="J250" i="86" s="1"/>
  <c r="G251" i="86"/>
  <c r="J251" i="86" s="1"/>
  <c r="G252" i="86"/>
  <c r="J252" i="86" s="1"/>
  <c r="G253" i="86"/>
  <c r="J253" i="86" s="1"/>
  <c r="G254" i="86"/>
  <c r="J254" i="86" s="1"/>
  <c r="G255" i="86"/>
  <c r="J255" i="86" s="1"/>
  <c r="G256" i="86"/>
  <c r="J256" i="86" s="1"/>
  <c r="E254" i="91"/>
  <c r="E254" i="99"/>
  <c r="P94" i="86"/>
  <c r="P255" i="86"/>
  <c r="P256" i="86"/>
  <c r="P257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5" i="86"/>
  <c r="P94" i="85"/>
  <c r="P256" i="85"/>
  <c r="P257" i="85"/>
  <c r="P25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5" i="85"/>
  <c r="P94" i="84"/>
  <c r="J254" i="84"/>
  <c r="J255" i="84"/>
  <c r="J256" i="84"/>
  <c r="M251" i="84"/>
  <c r="P251" i="84" s="1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P257" i="84" s="1"/>
  <c r="M258" i="84"/>
  <c r="P258" i="84" s="1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5" i="84"/>
  <c r="P129" i="83"/>
  <c r="P130" i="83"/>
  <c r="P131" i="83"/>
  <c r="P132" i="83"/>
  <c r="P133" i="83"/>
  <c r="P134" i="83"/>
  <c r="P135" i="83"/>
  <c r="P136" i="83"/>
  <c r="P137" i="83"/>
  <c r="P255" i="93" l="1"/>
  <c r="J254" i="8"/>
  <c r="P254" i="92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5" i="83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259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R273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260" i="79"/>
  <c r="E261" i="79"/>
  <c r="E6" i="79"/>
  <c r="E7" i="79"/>
  <c r="E8" i="79"/>
  <c r="E9" i="79"/>
  <c r="E10" i="79"/>
  <c r="E11" i="79"/>
  <c r="E12" i="79"/>
  <c r="E13" i="79"/>
  <c r="E14" i="79"/>
  <c r="E15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G252" i="78" s="1"/>
  <c r="J252" i="78" s="1"/>
  <c r="E253" i="78"/>
  <c r="G253" i="78" s="1"/>
  <c r="J253" i="78" s="1"/>
  <c r="E254" i="78"/>
  <c r="G254" i="78" s="1"/>
  <c r="J254" i="78" s="1"/>
  <c r="E255" i="78"/>
  <c r="E256" i="78"/>
  <c r="E257" i="78"/>
  <c r="G257" i="78" s="1"/>
  <c r="J257" i="78" s="1"/>
  <c r="G257" i="79" s="1"/>
  <c r="J257" i="79" s="1"/>
  <c r="E258" i="78"/>
  <c r="E259" i="78"/>
  <c r="E260" i="78"/>
  <c r="G260" i="78" s="1"/>
  <c r="J260" i="78" s="1"/>
  <c r="E261" i="78"/>
  <c r="G261" i="78" s="1"/>
  <c r="J261" i="78" s="1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M253" i="78"/>
  <c r="M254" i="78"/>
  <c r="M255" i="78"/>
  <c r="P255" i="78" s="1"/>
  <c r="M256" i="78"/>
  <c r="P256" i="78" s="1"/>
  <c r="M257" i="78"/>
  <c r="P257" i="78" s="1"/>
  <c r="M258" i="78"/>
  <c r="P258" i="78" s="1"/>
  <c r="M259" i="78"/>
  <c r="P259" i="78" s="1"/>
  <c r="M260" i="78"/>
  <c r="P260" i="78" s="1"/>
  <c r="G255" i="78"/>
  <c r="J255" i="78" s="1"/>
  <c r="G256" i="78"/>
  <c r="J256" i="78" s="1"/>
  <c r="G258" i="78"/>
  <c r="J258" i="78" s="1"/>
  <c r="G258" i="79" s="1"/>
  <c r="J258" i="79" s="1"/>
  <c r="G259" i="78"/>
  <c r="J259" i="78" s="1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G257" i="77" s="1"/>
  <c r="J257" i="77" s="1"/>
  <c r="E258" i="77"/>
  <c r="E259" i="77"/>
  <c r="E260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5" i="77"/>
  <c r="P253" i="8"/>
  <c r="P254" i="8"/>
  <c r="P255" i="8"/>
  <c r="P256" i="8"/>
  <c r="P257" i="8"/>
  <c r="G253" i="79"/>
  <c r="J253" i="79" s="1"/>
  <c r="G253" i="80"/>
  <c r="J253" i="80" s="1"/>
  <c r="G253" i="81"/>
  <c r="J253" i="81" s="1"/>
  <c r="G253" i="82"/>
  <c r="J253" i="82" s="1"/>
  <c r="G253" i="83"/>
  <c r="J253" i="83" s="1"/>
  <c r="G253" i="84"/>
  <c r="J253" i="84" s="1"/>
  <c r="G253" i="85"/>
  <c r="J253" i="85" s="1"/>
  <c r="G253" i="89"/>
  <c r="J253" i="89" s="1"/>
  <c r="G253" i="90"/>
  <c r="J253" i="90" s="1"/>
  <c r="G253" i="91"/>
  <c r="J253" i="91" s="1"/>
  <c r="G253" i="98"/>
  <c r="J253" i="98" s="1"/>
  <c r="G253" i="99"/>
  <c r="J253" i="99" s="1"/>
  <c r="J253" i="101"/>
  <c r="G253" i="106"/>
  <c r="J253" i="106" s="1"/>
  <c r="G253" i="107"/>
  <c r="J253" i="107" s="1"/>
  <c r="G253" i="77"/>
  <c r="J253" i="77" s="1"/>
  <c r="P258" i="8"/>
  <c r="P259" i="8"/>
  <c r="P260" i="8"/>
  <c r="K262" i="8"/>
  <c r="F262" i="8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G255" i="98"/>
  <c r="J255" i="98" s="1"/>
  <c r="G256" i="98"/>
  <c r="J256" i="98" s="1"/>
  <c r="R253" i="98"/>
  <c r="R254" i="98"/>
  <c r="R255" i="98"/>
  <c r="R256" i="98"/>
  <c r="R257" i="98"/>
  <c r="R258" i="98"/>
  <c r="M251" i="98"/>
  <c r="P251" i="98" s="1"/>
  <c r="M252" i="98"/>
  <c r="P252" i="98" s="1"/>
  <c r="M253" i="98"/>
  <c r="P253" i="98" s="1"/>
  <c r="M254" i="98"/>
  <c r="P254" i="98" s="1"/>
  <c r="M255" i="98"/>
  <c r="P255" i="98" s="1"/>
  <c r="M256" i="98"/>
  <c r="P256" i="98" s="1"/>
  <c r="M257" i="98"/>
  <c r="P257" i="98" s="1"/>
  <c r="R259" i="79"/>
  <c r="M259" i="79"/>
  <c r="P259" i="79" s="1"/>
  <c r="G259" i="79"/>
  <c r="J259" i="79" s="1"/>
  <c r="R258" i="79"/>
  <c r="M258" i="79"/>
  <c r="P258" i="79" s="1"/>
  <c r="R257" i="79"/>
  <c r="M257" i="79"/>
  <c r="P257" i="79" s="1"/>
  <c r="N270" i="106"/>
  <c r="M254" i="77"/>
  <c r="P254" i="77" s="1"/>
  <c r="K254" i="77"/>
  <c r="K255" i="77"/>
  <c r="M255" i="77" s="1"/>
  <c r="P255" i="77" s="1"/>
  <c r="K256" i="77"/>
  <c r="M256" i="77" s="1"/>
  <c r="P256" i="77" s="1"/>
  <c r="K257" i="77"/>
  <c r="M257" i="77" s="1"/>
  <c r="P257" i="77" s="1"/>
  <c r="K258" i="77"/>
  <c r="M258" i="77" s="1"/>
  <c r="K259" i="77"/>
  <c r="M259" i="77" s="1"/>
  <c r="K260" i="77"/>
  <c r="M260" i="77" s="1"/>
  <c r="K261" i="77"/>
  <c r="G254" i="77"/>
  <c r="J254" i="77" s="1"/>
  <c r="G259" i="77"/>
  <c r="J259" i="77" s="1"/>
  <c r="G255" i="77"/>
  <c r="J255" i="77" s="1"/>
  <c r="G256" i="77"/>
  <c r="J256" i="77" s="1"/>
  <c r="G258" i="77"/>
  <c r="J258" i="77" s="1"/>
  <c r="G260" i="77"/>
  <c r="J260" i="77" s="1"/>
  <c r="E261" i="77"/>
  <c r="G261" i="77" s="1"/>
  <c r="E262" i="77"/>
  <c r="P250" i="74"/>
  <c r="P251" i="74"/>
  <c r="P252" i="74"/>
  <c r="P253" i="74"/>
  <c r="P254" i="74"/>
  <c r="P255" i="74"/>
  <c r="P256" i="74"/>
  <c r="P257" i="74"/>
  <c r="P258" i="74"/>
  <c r="P259" i="74"/>
  <c r="P260" i="74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M262" i="74"/>
  <c r="J251" i="74"/>
  <c r="J252" i="74"/>
  <c r="J254" i="74"/>
  <c r="J255" i="74"/>
  <c r="J256" i="74"/>
  <c r="J257" i="74"/>
  <c r="J258" i="74"/>
  <c r="J259" i="74"/>
  <c r="J260" i="74"/>
  <c r="J261" i="74"/>
  <c r="G250" i="74"/>
  <c r="G251" i="74"/>
  <c r="G252" i="74"/>
  <c r="G253" i="74"/>
  <c r="J253" i="74" s="1"/>
  <c r="G254" i="74"/>
  <c r="G255" i="74"/>
  <c r="G256" i="74"/>
  <c r="G257" i="74"/>
  <c r="G258" i="74"/>
  <c r="G259" i="74"/>
  <c r="G260" i="74"/>
  <c r="G261" i="74"/>
  <c r="M262" i="8"/>
  <c r="I262" i="8"/>
  <c r="H262" i="8"/>
  <c r="E262" i="8"/>
  <c r="P94" i="77"/>
  <c r="Y6" i="8"/>
  <c r="U6" i="8"/>
  <c r="K219" i="77"/>
  <c r="F5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4" i="8"/>
  <c r="M259" i="95"/>
  <c r="P259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P94" i="83"/>
  <c r="P94" i="82"/>
  <c r="P94" i="81"/>
  <c r="P94" i="80"/>
  <c r="P94" i="79"/>
  <c r="P94" i="78"/>
  <c r="K5" i="8"/>
  <c r="P94" i="95" l="1"/>
  <c r="J253" i="8"/>
  <c r="P259" i="77"/>
  <c r="P258" i="77"/>
  <c r="J261" i="77"/>
  <c r="M261" i="77"/>
  <c r="G262" i="8"/>
  <c r="X30" i="8" l="1"/>
  <c r="X29" i="8"/>
  <c r="X28" i="8"/>
  <c r="X27" i="8"/>
  <c r="X26" i="8"/>
  <c r="X25" i="8"/>
  <c r="X23" i="8"/>
  <c r="M260" i="95"/>
  <c r="P260" i="95" s="1"/>
  <c r="M261" i="95"/>
  <c r="P261" i="95" s="1"/>
  <c r="M262" i="95"/>
  <c r="P262" i="95" s="1"/>
  <c r="U9" i="8"/>
  <c r="M264" i="78"/>
  <c r="N267" i="78"/>
  <c r="N270" i="78"/>
  <c r="G242" i="107"/>
  <c r="J242" i="107" s="1"/>
  <c r="G243" i="107"/>
  <c r="J243" i="107" s="1"/>
  <c r="G244" i="107"/>
  <c r="J244" i="107" s="1"/>
  <c r="G245" i="107"/>
  <c r="J245" i="107" s="1"/>
  <c r="G246" i="107"/>
  <c r="J246" i="107" s="1"/>
  <c r="G247" i="107"/>
  <c r="J247" i="107" s="1"/>
  <c r="G248" i="107"/>
  <c r="J248" i="107" s="1"/>
  <c r="G249" i="107"/>
  <c r="J249" i="107" s="1"/>
  <c r="G239" i="106"/>
  <c r="J239" i="106" s="1"/>
  <c r="G240" i="106"/>
  <c r="J240" i="106" s="1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J249" i="106" s="1"/>
  <c r="G252" i="106"/>
  <c r="J252" i="106" s="1"/>
  <c r="G241" i="105"/>
  <c r="J241" i="105" s="1"/>
  <c r="G242" i="105"/>
  <c r="J242" i="105" s="1"/>
  <c r="G243" i="105"/>
  <c r="J243" i="105" s="1"/>
  <c r="G244" i="105"/>
  <c r="J244" i="105" s="1"/>
  <c r="G245" i="105"/>
  <c r="J245" i="105" s="1"/>
  <c r="G246" i="105"/>
  <c r="J246" i="105" s="1"/>
  <c r="G247" i="105"/>
  <c r="J247" i="105" s="1"/>
  <c r="G248" i="105"/>
  <c r="J248" i="105" s="1"/>
  <c r="G249" i="105"/>
  <c r="J249" i="105" s="1"/>
  <c r="G250" i="105"/>
  <c r="J250" i="105" s="1"/>
  <c r="G245" i="84"/>
  <c r="J245" i="84" s="1"/>
  <c r="G245" i="85" s="1"/>
  <c r="J245" i="85" s="1"/>
  <c r="G245" i="86" s="1"/>
  <c r="J245" i="86" s="1"/>
  <c r="G245" i="87" s="1"/>
  <c r="J245" i="87" s="1"/>
  <c r="G245" i="88" s="1"/>
  <c r="J245" i="88" s="1"/>
  <c r="G245" i="89" s="1"/>
  <c r="J245" i="89" s="1"/>
  <c r="G245" i="90" s="1"/>
  <c r="J245" i="90" s="1"/>
  <c r="E245" i="91" s="1"/>
  <c r="G245" i="91" s="1"/>
  <c r="J245" i="91" s="1"/>
  <c r="G246" i="84"/>
  <c r="J246" i="84" s="1"/>
  <c r="G246" i="85" s="1"/>
  <c r="J246" i="85" s="1"/>
  <c r="G246" i="86" s="1"/>
  <c r="J246" i="86" s="1"/>
  <c r="G246" i="87" s="1"/>
  <c r="J246" i="87" s="1"/>
  <c r="G246" i="88" s="1"/>
  <c r="J246" i="88" s="1"/>
  <c r="G246" i="89" s="1"/>
  <c r="J246" i="89" s="1"/>
  <c r="G246" i="90" s="1"/>
  <c r="J246" i="90" s="1"/>
  <c r="E246" i="91" s="1"/>
  <c r="G246" i="91" s="1"/>
  <c r="J246" i="91" s="1"/>
  <c r="G247" i="84"/>
  <c r="J247" i="84" s="1"/>
  <c r="G247" i="85" s="1"/>
  <c r="J247" i="85" s="1"/>
  <c r="G247" i="86" s="1"/>
  <c r="J247" i="86" s="1"/>
  <c r="G247" i="87" s="1"/>
  <c r="J247" i="87" s="1"/>
  <c r="G247" i="88" s="1"/>
  <c r="J247" i="88" s="1"/>
  <c r="G247" i="89" s="1"/>
  <c r="J247" i="89" s="1"/>
  <c r="G247" i="90" s="1"/>
  <c r="J247" i="90" s="1"/>
  <c r="E247" i="91" s="1"/>
  <c r="G247" i="91" s="1"/>
  <c r="J247" i="91" s="1"/>
  <c r="G248" i="84"/>
  <c r="J248" i="84" s="1"/>
  <c r="G248" i="85" s="1"/>
  <c r="J248" i="85" s="1"/>
  <c r="G248" i="86" s="1"/>
  <c r="J248" i="86" s="1"/>
  <c r="G248" i="87" s="1"/>
  <c r="J248" i="87" s="1"/>
  <c r="G248" i="88" s="1"/>
  <c r="J248" i="88" s="1"/>
  <c r="G248" i="89" s="1"/>
  <c r="J248" i="89" s="1"/>
  <c r="G248" i="90" s="1"/>
  <c r="J248" i="90" s="1"/>
  <c r="E248" i="91" s="1"/>
  <c r="G248" i="91" s="1"/>
  <c r="J248" i="91" s="1"/>
  <c r="G249" i="84"/>
  <c r="J249" i="84" s="1"/>
  <c r="G249" i="85" s="1"/>
  <c r="J249" i="85" s="1"/>
  <c r="G249" i="88" s="1"/>
  <c r="J249" i="88" s="1"/>
  <c r="G249" i="89" s="1"/>
  <c r="J249" i="89" s="1"/>
  <c r="G249" i="90" s="1"/>
  <c r="J249" i="90" s="1"/>
  <c r="E249" i="91" s="1"/>
  <c r="G249" i="91" s="1"/>
  <c r="J249" i="91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45" i="79"/>
  <c r="J245" i="79" s="1"/>
  <c r="G245" i="80" s="1"/>
  <c r="J245" i="80" s="1"/>
  <c r="G246" i="79"/>
  <c r="J246" i="79" s="1"/>
  <c r="G246" i="80" s="1"/>
  <c r="J246" i="80" s="1"/>
  <c r="G247" i="79"/>
  <c r="J247" i="79" s="1"/>
  <c r="G247" i="80" s="1"/>
  <c r="J247" i="80" s="1"/>
  <c r="G248" i="79"/>
  <c r="J248" i="79" s="1"/>
  <c r="G248" i="80" s="1"/>
  <c r="J248" i="80" s="1"/>
  <c r="G249" i="79"/>
  <c r="J249" i="79" s="1"/>
  <c r="G249" i="80" s="1"/>
  <c r="J249" i="80" s="1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G248" i="74"/>
  <c r="J248" i="74" s="1"/>
  <c r="G249" i="74"/>
  <c r="J249" i="74" s="1"/>
  <c r="J250" i="74"/>
  <c r="N267" i="81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8" i="77"/>
  <c r="K19" i="77"/>
  <c r="K21" i="77"/>
  <c r="K23" i="77"/>
  <c r="K25" i="77"/>
  <c r="K27" i="77"/>
  <c r="K29" i="77"/>
  <c r="K30" i="77"/>
  <c r="K34" i="77"/>
  <c r="K36" i="77"/>
  <c r="K37" i="77"/>
  <c r="K38" i="77"/>
  <c r="K41" i="77"/>
  <c r="K42" i="77"/>
  <c r="K43" i="77"/>
  <c r="K44" i="77"/>
  <c r="K45" i="77"/>
  <c r="K46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2" i="77"/>
  <c r="K114" i="77"/>
  <c r="K117" i="77"/>
  <c r="K118" i="77"/>
  <c r="K119" i="77"/>
  <c r="K120" i="77"/>
  <c r="K121" i="77"/>
  <c r="K122" i="77"/>
  <c r="K123" i="77"/>
  <c r="K124" i="77"/>
  <c r="K126" i="77"/>
  <c r="K127" i="77"/>
  <c r="K128" i="77"/>
  <c r="K129" i="77"/>
  <c r="K130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6" i="77"/>
  <c r="K177" i="77"/>
  <c r="K178" i="77"/>
  <c r="K179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4" i="77"/>
  <c r="K195" i="77"/>
  <c r="K196" i="77"/>
  <c r="K197" i="77"/>
  <c r="K199" i="77"/>
  <c r="K200" i="77"/>
  <c r="K201" i="77"/>
  <c r="K203" i="77"/>
  <c r="K205" i="77"/>
  <c r="K206" i="77"/>
  <c r="K207" i="77"/>
  <c r="K208" i="77"/>
  <c r="K210" i="77"/>
  <c r="K212" i="77"/>
  <c r="K213" i="77"/>
  <c r="K215" i="77"/>
  <c r="K216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62" i="77"/>
  <c r="K7" i="77"/>
  <c r="K8" i="77"/>
  <c r="K9" i="77"/>
  <c r="R276" i="76"/>
  <c r="Q276" i="76"/>
  <c r="P276" i="76"/>
  <c r="R279" i="79"/>
  <c r="Q279" i="79"/>
  <c r="P279" i="79"/>
  <c r="R279" i="80"/>
  <c r="R280" i="80" s="1"/>
  <c r="R281" i="80" s="1"/>
  <c r="Q279" i="80"/>
  <c r="Q280" i="80" s="1"/>
  <c r="Q281" i="80" s="1"/>
  <c r="P279" i="80"/>
  <c r="R279" i="81"/>
  <c r="R280" i="81" s="1"/>
  <c r="R281" i="81" s="1"/>
  <c r="Q279" i="81"/>
  <c r="Q280" i="81" s="1"/>
  <c r="Q281" i="81" s="1"/>
  <c r="P279" i="81"/>
  <c r="R279" i="82"/>
  <c r="R280" i="82" s="1"/>
  <c r="R281" i="82" s="1"/>
  <c r="Q279" i="82"/>
  <c r="P279" i="82"/>
  <c r="R279" i="83"/>
  <c r="Q279" i="83"/>
  <c r="Q280" i="83" s="1"/>
  <c r="P279" i="83"/>
  <c r="R279" i="84"/>
  <c r="R280" i="84" s="1"/>
  <c r="Q279" i="84"/>
  <c r="Q280" i="84" s="1"/>
  <c r="P279" i="84"/>
  <c r="R279" i="85"/>
  <c r="R280" i="85" s="1"/>
  <c r="Q279" i="85"/>
  <c r="P279" i="85"/>
  <c r="R279" i="86"/>
  <c r="Q279" i="86"/>
  <c r="P279" i="86"/>
  <c r="R279" i="87"/>
  <c r="Q279" i="87"/>
  <c r="P279" i="87"/>
  <c r="R279" i="88"/>
  <c r="Q279" i="88"/>
  <c r="Q280" i="88" s="1"/>
  <c r="Q281" i="88" s="1"/>
  <c r="P279" i="88"/>
  <c r="R279" i="89"/>
  <c r="R280" i="89" s="1"/>
  <c r="R281" i="89" s="1"/>
  <c r="Q279" i="89"/>
  <c r="P279" i="89"/>
  <c r="R279" i="90"/>
  <c r="R280" i="90" s="1"/>
  <c r="R281" i="90" s="1"/>
  <c r="Q279" i="90"/>
  <c r="P279" i="90"/>
  <c r="R279" i="91"/>
  <c r="R280" i="91" s="1"/>
  <c r="R281" i="91" s="1"/>
  <c r="Q279" i="91"/>
  <c r="Q280" i="91" s="1"/>
  <c r="P279" i="91"/>
  <c r="R279" i="92"/>
  <c r="R280" i="92" s="1"/>
  <c r="Q279" i="92"/>
  <c r="Q280" i="92" s="1"/>
  <c r="P279" i="92"/>
  <c r="R279" i="93"/>
  <c r="R280" i="93" s="1"/>
  <c r="Q279" i="93"/>
  <c r="P279" i="93"/>
  <c r="R279" i="94"/>
  <c r="Q279" i="94"/>
  <c r="P279" i="94"/>
  <c r="R279" i="95"/>
  <c r="Q279" i="95"/>
  <c r="P279" i="95"/>
  <c r="R280" i="96"/>
  <c r="Q280" i="96"/>
  <c r="P280" i="96"/>
  <c r="R279" i="97"/>
  <c r="Q279" i="97"/>
  <c r="Q280" i="97" s="1"/>
  <c r="Q281" i="97" s="1"/>
  <c r="P279" i="97"/>
  <c r="R279" i="98"/>
  <c r="R280" i="98" s="1"/>
  <c r="R281" i="98" s="1"/>
  <c r="Q279" i="98"/>
  <c r="Q280" i="98" s="1"/>
  <c r="Q281" i="98" s="1"/>
  <c r="P279" i="98"/>
  <c r="R279" i="99"/>
  <c r="R280" i="99" s="1"/>
  <c r="R281" i="99" s="1"/>
  <c r="Q279" i="99"/>
  <c r="Q280" i="99" s="1"/>
  <c r="Q281" i="99" s="1"/>
  <c r="P279" i="99"/>
  <c r="R279" i="100"/>
  <c r="R280" i="100" s="1"/>
  <c r="R281" i="100" s="1"/>
  <c r="Q279" i="100"/>
  <c r="Q280" i="100" s="1"/>
  <c r="P279" i="100"/>
  <c r="R279" i="101"/>
  <c r="R280" i="101" s="1"/>
  <c r="Q279" i="101"/>
  <c r="P279" i="101"/>
  <c r="R279" i="102"/>
  <c r="Q279" i="102"/>
  <c r="P279" i="102"/>
  <c r="R279" i="103"/>
  <c r="Q279" i="103"/>
  <c r="Q280" i="103" s="1"/>
  <c r="Q281" i="103" s="1"/>
  <c r="P279" i="103"/>
  <c r="R279" i="104"/>
  <c r="R280" i="104" s="1"/>
  <c r="R281" i="104" s="1"/>
  <c r="Q279" i="104"/>
  <c r="P279" i="104"/>
  <c r="R279" i="105"/>
  <c r="Q279" i="105"/>
  <c r="Q280" i="105" s="1"/>
  <c r="Q281" i="105" s="1"/>
  <c r="P279" i="105"/>
  <c r="R279" i="106"/>
  <c r="R280" i="106" s="1"/>
  <c r="R281" i="106" s="1"/>
  <c r="Q279" i="106"/>
  <c r="Q280" i="106" s="1"/>
  <c r="P279" i="106"/>
  <c r="R279" i="107"/>
  <c r="R280" i="107" s="1"/>
  <c r="Q279" i="107"/>
  <c r="Q280" i="107" s="1"/>
  <c r="P279" i="107"/>
  <c r="R279" i="78"/>
  <c r="R280" i="78" s="1"/>
  <c r="R281" i="78" s="1"/>
  <c r="Q279" i="78"/>
  <c r="Q280" i="78" s="1"/>
  <c r="P279" i="78"/>
  <c r="R279" i="77"/>
  <c r="R280" i="77" s="1"/>
  <c r="Q279" i="77"/>
  <c r="P279" i="77"/>
  <c r="R279" i="74"/>
  <c r="R280" i="74" s="1"/>
  <c r="Q279" i="74"/>
  <c r="Q280" i="74" s="1"/>
  <c r="P279" i="74"/>
  <c r="G249" i="92" l="1"/>
  <c r="J249" i="92" s="1"/>
  <c r="G249" i="93" s="1"/>
  <c r="J249" i="93" s="1"/>
  <c r="G249" i="94" s="1"/>
  <c r="J249" i="94" s="1"/>
  <c r="J249" i="95" s="1"/>
  <c r="J249" i="97" s="1"/>
  <c r="G249" i="98" s="1"/>
  <c r="J249" i="98" s="1"/>
  <c r="E249" i="99" s="1"/>
  <c r="G249" i="99" s="1"/>
  <c r="J249" i="99" s="1"/>
  <c r="G249" i="100" s="1"/>
  <c r="J249" i="100" s="1"/>
  <c r="J249" i="101" s="1"/>
  <c r="G249" i="102" s="1"/>
  <c r="J249" i="102" s="1"/>
  <c r="G249" i="103" s="1"/>
  <c r="J249" i="103" s="1"/>
  <c r="G249" i="104" s="1"/>
  <c r="J249" i="104" s="1"/>
  <c r="G246" i="92"/>
  <c r="J246" i="92" s="1"/>
  <c r="G246" i="93" s="1"/>
  <c r="J246" i="93" s="1"/>
  <c r="G246" i="94" s="1"/>
  <c r="J246" i="94" s="1"/>
  <c r="G246" i="95" s="1"/>
  <c r="J246" i="95" s="1"/>
  <c r="G246" i="96" s="1"/>
  <c r="J246" i="96" s="1"/>
  <c r="G246" i="97" s="1"/>
  <c r="J246" i="97" s="1"/>
  <c r="G246" i="98" s="1"/>
  <c r="J246" i="98" s="1"/>
  <c r="E246" i="99" s="1"/>
  <c r="G246" i="99" s="1"/>
  <c r="J246" i="99" s="1"/>
  <c r="G246" i="100" s="1"/>
  <c r="J246" i="100" s="1"/>
  <c r="G246" i="101" s="1"/>
  <c r="J246" i="101" s="1"/>
  <c r="G246" i="102" s="1"/>
  <c r="J246" i="102" s="1"/>
  <c r="G246" i="103" s="1"/>
  <c r="J246" i="103" s="1"/>
  <c r="G246" i="104" s="1"/>
  <c r="J246" i="104" s="1"/>
  <c r="G247" i="92"/>
  <c r="J247" i="92" s="1"/>
  <c r="G247" i="93" s="1"/>
  <c r="J247" i="93" s="1"/>
  <c r="G247" i="94" s="1"/>
  <c r="J247" i="94" s="1"/>
  <c r="G247" i="95" s="1"/>
  <c r="J247" i="95" s="1"/>
  <c r="G247" i="96" s="1"/>
  <c r="J247" i="96" s="1"/>
  <c r="G247" i="97" s="1"/>
  <c r="J247" i="97" s="1"/>
  <c r="G247" i="98" s="1"/>
  <c r="J247" i="98" s="1"/>
  <c r="E247" i="99" s="1"/>
  <c r="G247" i="99" s="1"/>
  <c r="J247" i="99" s="1"/>
  <c r="G247" i="100" s="1"/>
  <c r="J247" i="100" s="1"/>
  <c r="G247" i="101" s="1"/>
  <c r="J247" i="101" s="1"/>
  <c r="G247" i="102" s="1"/>
  <c r="J247" i="102" s="1"/>
  <c r="G247" i="103" s="1"/>
  <c r="J247" i="103" s="1"/>
  <c r="G247" i="104" s="1"/>
  <c r="J247" i="104" s="1"/>
  <c r="G248" i="92"/>
  <c r="J248" i="92" s="1"/>
  <c r="G248" i="93" s="1"/>
  <c r="J248" i="93" s="1"/>
  <c r="G248" i="94" s="1"/>
  <c r="J248" i="94" s="1"/>
  <c r="J248" i="95" s="1"/>
  <c r="G248" i="96" s="1"/>
  <c r="J248" i="96" s="1"/>
  <c r="G248" i="97" s="1"/>
  <c r="J248" i="97" s="1"/>
  <c r="G248" i="98" s="1"/>
  <c r="J248" i="98" s="1"/>
  <c r="E248" i="99" s="1"/>
  <c r="G248" i="99" s="1"/>
  <c r="J248" i="99" s="1"/>
  <c r="G248" i="100" s="1"/>
  <c r="J248" i="100" s="1"/>
  <c r="G248" i="101" s="1"/>
  <c r="J248" i="101" s="1"/>
  <c r="G248" i="102" s="1"/>
  <c r="J248" i="102" s="1"/>
  <c r="G248" i="103" s="1"/>
  <c r="J248" i="103" s="1"/>
  <c r="G248" i="104" s="1"/>
  <c r="J248" i="104" s="1"/>
  <c r="G245" i="92"/>
  <c r="J245" i="92" s="1"/>
  <c r="G245" i="93" s="1"/>
  <c r="J245" i="93" s="1"/>
  <c r="G245" i="94" s="1"/>
  <c r="J245" i="94" s="1"/>
  <c r="G245" i="95" s="1"/>
  <c r="J245" i="95" s="1"/>
  <c r="G245" i="96" s="1"/>
  <c r="J245" i="96" s="1"/>
  <c r="G245" i="97" s="1"/>
  <c r="J245" i="97" s="1"/>
  <c r="G245" i="98" s="1"/>
  <c r="J245" i="98" s="1"/>
  <c r="E245" i="99" s="1"/>
  <c r="G245" i="99" s="1"/>
  <c r="J245" i="99" s="1"/>
  <c r="G245" i="100" s="1"/>
  <c r="J245" i="100" s="1"/>
  <c r="G245" i="101" s="1"/>
  <c r="J245" i="101" s="1"/>
  <c r="G245" i="102" s="1"/>
  <c r="J245" i="102" s="1"/>
  <c r="G245" i="103" s="1"/>
  <c r="J245" i="103" s="1"/>
  <c r="G245" i="104" s="1"/>
  <c r="J245" i="104" s="1"/>
  <c r="R280" i="105"/>
  <c r="R281" i="105" s="1"/>
  <c r="G251" i="77"/>
  <c r="J251" i="77" s="1"/>
  <c r="G243" i="77"/>
  <c r="J243" i="77" s="1"/>
  <c r="G250" i="77"/>
  <c r="J250" i="77" s="1"/>
  <c r="G242" i="77"/>
  <c r="J242" i="77" s="1"/>
  <c r="G244" i="77"/>
  <c r="J244" i="77" s="1"/>
  <c r="G249" i="77"/>
  <c r="J249" i="77" s="1"/>
  <c r="G241" i="77"/>
  <c r="J241" i="77" s="1"/>
  <c r="G252" i="77"/>
  <c r="J252" i="77" s="1"/>
  <c r="G248" i="77"/>
  <c r="J248" i="77" s="1"/>
  <c r="G247" i="77"/>
  <c r="J247" i="77" s="1"/>
  <c r="G247" i="78" s="1"/>
  <c r="J247" i="78" s="1"/>
  <c r="G246" i="77"/>
  <c r="J246" i="77" s="1"/>
  <c r="G246" i="78" s="1"/>
  <c r="J246" i="78" s="1"/>
  <c r="G245" i="77"/>
  <c r="J245" i="77" s="1"/>
  <c r="G245" i="78" s="1"/>
  <c r="J245" i="78" s="1"/>
  <c r="Q280" i="104"/>
  <c r="Q281" i="104" s="1"/>
  <c r="R280" i="97"/>
  <c r="R281" i="97" s="1"/>
  <c r="Q281" i="96"/>
  <c r="Q282" i="96" s="1"/>
  <c r="R282" i="91"/>
  <c r="R282" i="90"/>
  <c r="Q280" i="90"/>
  <c r="Q281" i="90" s="1"/>
  <c r="Q280" i="89"/>
  <c r="Q281" i="89" s="1"/>
  <c r="R280" i="88"/>
  <c r="R281" i="88" s="1"/>
  <c r="Q280" i="87"/>
  <c r="Q281" i="87" s="1"/>
  <c r="R280" i="83"/>
  <c r="R281" i="83" s="1"/>
  <c r="Q280" i="82"/>
  <c r="Q281" i="82" s="1"/>
  <c r="R282" i="82"/>
  <c r="Q282" i="81"/>
  <c r="R282" i="80"/>
  <c r="Q280" i="79"/>
  <c r="Q281" i="79" s="1"/>
  <c r="R281" i="85"/>
  <c r="R282" i="85" s="1"/>
  <c r="Q281" i="91"/>
  <c r="Q282" i="91" s="1"/>
  <c r="Q282" i="103"/>
  <c r="R281" i="101"/>
  <c r="R282" i="101" s="1"/>
  <c r="Q281" i="84"/>
  <c r="Q282" i="84" s="1"/>
  <c r="R282" i="81"/>
  <c r="Q281" i="107"/>
  <c r="Q282" i="107" s="1"/>
  <c r="Q282" i="88"/>
  <c r="R281" i="84"/>
  <c r="R282" i="84" s="1"/>
  <c r="R281" i="93"/>
  <c r="R282" i="93" s="1"/>
  <c r="Q281" i="83"/>
  <c r="Q282" i="83" s="1"/>
  <c r="Q281" i="78"/>
  <c r="Q282" i="78" s="1"/>
  <c r="R281" i="107"/>
  <c r="R282" i="107" s="1"/>
  <c r="Q281" i="100"/>
  <c r="Q282" i="100" s="1"/>
  <c r="Q281" i="106"/>
  <c r="Q282" i="106" s="1"/>
  <c r="R282" i="104"/>
  <c r="Q281" i="92"/>
  <c r="Q282" i="92" s="1"/>
  <c r="R282" i="89"/>
  <c r="R281" i="92"/>
  <c r="R282" i="92" s="1"/>
  <c r="Q282" i="80"/>
  <c r="R282" i="78"/>
  <c r="R282" i="100"/>
  <c r="Q282" i="99"/>
  <c r="R281" i="96"/>
  <c r="R282" i="96" s="1"/>
  <c r="Q280" i="95"/>
  <c r="Q281" i="95" s="1"/>
  <c r="R280" i="103"/>
  <c r="R281" i="103" s="1"/>
  <c r="Q280" i="102"/>
  <c r="Q281" i="102" s="1"/>
  <c r="R282" i="99"/>
  <c r="Q282" i="98"/>
  <c r="R280" i="95"/>
  <c r="R281" i="95" s="1"/>
  <c r="Q280" i="94"/>
  <c r="Q281" i="94" s="1"/>
  <c r="R280" i="87"/>
  <c r="R281" i="87" s="1"/>
  <c r="Q280" i="86"/>
  <c r="Q281" i="86" s="1"/>
  <c r="R280" i="79"/>
  <c r="R281" i="79" s="1"/>
  <c r="Q277" i="76"/>
  <c r="Q278" i="76" s="1"/>
  <c r="R282" i="106"/>
  <c r="Q282" i="105"/>
  <c r="R280" i="102"/>
  <c r="R281" i="102" s="1"/>
  <c r="Q280" i="101"/>
  <c r="Q281" i="101" s="1"/>
  <c r="R282" i="98"/>
  <c r="Q282" i="97"/>
  <c r="R280" i="94"/>
  <c r="R281" i="94" s="1"/>
  <c r="Q280" i="93"/>
  <c r="Q281" i="93" s="1"/>
  <c r="R280" i="86"/>
  <c r="R281" i="86" s="1"/>
  <c r="Q280" i="85"/>
  <c r="Q281" i="85" s="1"/>
  <c r="R277" i="76"/>
  <c r="R278" i="76" s="1"/>
  <c r="R281" i="77"/>
  <c r="R282" i="77" s="1"/>
  <c r="Q280" i="77"/>
  <c r="Q281" i="77" s="1"/>
  <c r="Q281" i="74"/>
  <c r="Q282" i="74" s="1"/>
  <c r="R281" i="74"/>
  <c r="R282" i="74" s="1"/>
  <c r="J246" i="8" l="1"/>
  <c r="J247" i="8"/>
  <c r="J245" i="8"/>
  <c r="J249" i="8"/>
  <c r="J248" i="8"/>
  <c r="G248" i="78"/>
  <c r="J248" i="78" s="1"/>
  <c r="R282" i="105"/>
  <c r="G249" i="78"/>
  <c r="J249" i="78" s="1"/>
  <c r="Q282" i="104"/>
  <c r="R282" i="97"/>
  <c r="Q283" i="96"/>
  <c r="Q282" i="95"/>
  <c r="Q282" i="94"/>
  <c r="R282" i="94"/>
  <c r="Q282" i="90"/>
  <c r="Q282" i="89"/>
  <c r="R282" i="88"/>
  <c r="Q282" i="87"/>
  <c r="R282" i="87"/>
  <c r="Q282" i="86"/>
  <c r="Q282" i="85"/>
  <c r="R282" i="83"/>
  <c r="Q282" i="82"/>
  <c r="Q282" i="79"/>
  <c r="Q282" i="77"/>
  <c r="R282" i="102"/>
  <c r="R279" i="76"/>
  <c r="Q282" i="102"/>
  <c r="Q282" i="93"/>
  <c r="R282" i="79"/>
  <c r="Q279" i="76"/>
  <c r="R282" i="103"/>
  <c r="R282" i="95"/>
  <c r="R282" i="86"/>
  <c r="R283" i="96"/>
  <c r="Q282" i="101"/>
  <c r="M94" i="103"/>
  <c r="P249" i="8"/>
  <c r="P250" i="8"/>
  <c r="P251" i="8"/>
  <c r="P252" i="8"/>
  <c r="R260" i="74"/>
  <c r="R261" i="77"/>
  <c r="R260" i="78"/>
  <c r="R260" i="79"/>
  <c r="M260" i="79"/>
  <c r="R260" i="80"/>
  <c r="M260" i="80"/>
  <c r="P260" i="80" s="1"/>
  <c r="R260" i="81"/>
  <c r="M260" i="81"/>
  <c r="P260" i="81" s="1"/>
  <c r="G260" i="81"/>
  <c r="J260" i="81" s="1"/>
  <c r="E260" i="82" s="1"/>
  <c r="G260" i="82" s="1"/>
  <c r="J260" i="82" s="1"/>
  <c r="G260" i="83" s="1"/>
  <c r="J260" i="83" s="1"/>
  <c r="G260" i="84" s="1"/>
  <c r="J260" i="84" s="1"/>
  <c r="E260" i="85" s="1"/>
  <c r="G260" i="85" s="1"/>
  <c r="J260" i="85" s="1"/>
  <c r="E260" i="86" s="1"/>
  <c r="G260" i="86" s="1"/>
  <c r="J260" i="86" s="1"/>
  <c r="E260" i="87" s="1"/>
  <c r="G260" i="87" s="1"/>
  <c r="J260" i="87" s="1"/>
  <c r="G260" i="88" s="1"/>
  <c r="J260" i="88" s="1"/>
  <c r="G260" i="89" s="1"/>
  <c r="J260" i="89" s="1"/>
  <c r="E260" i="90" s="1"/>
  <c r="G260" i="90" s="1"/>
  <c r="J260" i="90" s="1"/>
  <c r="E260" i="91" s="1"/>
  <c r="G260" i="91" s="1"/>
  <c r="J260" i="91" s="1"/>
  <c r="R260" i="83"/>
  <c r="M260" i="83"/>
  <c r="P260" i="83" s="1"/>
  <c r="R260" i="84"/>
  <c r="M260" i="84"/>
  <c r="P260" i="84" s="1"/>
  <c r="R260" i="85"/>
  <c r="M260" i="85"/>
  <c r="P260" i="85" s="1"/>
  <c r="R260" i="86"/>
  <c r="M260" i="86"/>
  <c r="P260" i="86" s="1"/>
  <c r="R260" i="87"/>
  <c r="M260" i="87"/>
  <c r="P260" i="87" s="1"/>
  <c r="R260" i="88"/>
  <c r="M260" i="88"/>
  <c r="P260" i="88" s="1"/>
  <c r="R260" i="89"/>
  <c r="M260" i="89"/>
  <c r="P260" i="89" s="1"/>
  <c r="R260" i="90"/>
  <c r="M260" i="90"/>
  <c r="P260" i="90" s="1"/>
  <c r="R260" i="91"/>
  <c r="M260" i="91"/>
  <c r="R260" i="92"/>
  <c r="M260" i="92"/>
  <c r="P260" i="92" s="1"/>
  <c r="R260" i="93"/>
  <c r="M260" i="93"/>
  <c r="P260" i="93" s="1"/>
  <c r="R260" i="94"/>
  <c r="M260" i="94"/>
  <c r="P260" i="94" s="1"/>
  <c r="R260" i="95"/>
  <c r="R261" i="96"/>
  <c r="M261" i="96"/>
  <c r="P261" i="96" s="1"/>
  <c r="R260" i="97"/>
  <c r="M260" i="97"/>
  <c r="P260" i="97" s="1"/>
  <c r="R260" i="98"/>
  <c r="M260" i="98"/>
  <c r="P260" i="98" s="1"/>
  <c r="R260" i="99"/>
  <c r="M260" i="99"/>
  <c r="P260" i="99" s="1"/>
  <c r="R260" i="100"/>
  <c r="M260" i="100"/>
  <c r="P260" i="100" s="1"/>
  <c r="R260" i="101"/>
  <c r="M260" i="101"/>
  <c r="P260" i="101" s="1"/>
  <c r="R260" i="102"/>
  <c r="M260" i="102"/>
  <c r="P260" i="102" s="1"/>
  <c r="R260" i="103"/>
  <c r="M260" i="103"/>
  <c r="P260" i="103" s="1"/>
  <c r="R260" i="104"/>
  <c r="M260" i="104"/>
  <c r="P260" i="104" s="1"/>
  <c r="R260" i="105"/>
  <c r="M260" i="105"/>
  <c r="P260" i="105" s="1"/>
  <c r="J260" i="105"/>
  <c r="M260" i="106"/>
  <c r="P260" i="106" s="1"/>
  <c r="G260" i="106"/>
  <c r="J260" i="106" s="1"/>
  <c r="R260" i="107"/>
  <c r="G260" i="107"/>
  <c r="J260" i="107" s="1"/>
  <c r="R260" i="82"/>
  <c r="M260" i="82"/>
  <c r="P260" i="82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R252" i="74"/>
  <c r="R251" i="74"/>
  <c r="R250" i="74"/>
  <c r="R249" i="74"/>
  <c r="M249" i="74"/>
  <c r="P249" i="74" s="1"/>
  <c r="R253" i="77"/>
  <c r="M253" i="77"/>
  <c r="P253" i="77" s="1"/>
  <c r="R252" i="77"/>
  <c r="M252" i="77"/>
  <c r="R251" i="77"/>
  <c r="M251" i="77"/>
  <c r="P251" i="77" s="1"/>
  <c r="R250" i="77"/>
  <c r="M250" i="77"/>
  <c r="P250" i="77" s="1"/>
  <c r="R249" i="77"/>
  <c r="M249" i="77"/>
  <c r="P249" i="77" s="1"/>
  <c r="R253" i="78"/>
  <c r="P253" i="78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R252" i="84"/>
  <c r="R251" i="84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R252" i="88"/>
  <c r="R251" i="88"/>
  <c r="R250" i="88"/>
  <c r="M250" i="88"/>
  <c r="P250" i="88" s="1"/>
  <c r="R249" i="88"/>
  <c r="M249" i="88"/>
  <c r="P249" i="88" s="1"/>
  <c r="R253" i="89"/>
  <c r="R252" i="89"/>
  <c r="R251" i="89"/>
  <c r="M251" i="89"/>
  <c r="P251" i="89" s="1"/>
  <c r="R250" i="89"/>
  <c r="M250" i="89"/>
  <c r="P250" i="89" s="1"/>
  <c r="R249" i="89"/>
  <c r="M249" i="89"/>
  <c r="P249" i="89" s="1"/>
  <c r="R253" i="90"/>
  <c r="R252" i="90"/>
  <c r="R251" i="90"/>
  <c r="R250" i="90"/>
  <c r="M250" i="90"/>
  <c r="P250" i="90" s="1"/>
  <c r="R249" i="90"/>
  <c r="M249" i="90"/>
  <c r="P249" i="90" s="1"/>
  <c r="R253" i="91"/>
  <c r="M253" i="91"/>
  <c r="R252" i="91"/>
  <c r="M252" i="91"/>
  <c r="R251" i="91"/>
  <c r="M251" i="91"/>
  <c r="R250" i="91"/>
  <c r="M250" i="91"/>
  <c r="R249" i="91"/>
  <c r="M249" i="91"/>
  <c r="R253" i="92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R252" i="93"/>
  <c r="R251" i="93"/>
  <c r="R250" i="93"/>
  <c r="M250" i="93"/>
  <c r="P250" i="93" s="1"/>
  <c r="R249" i="93"/>
  <c r="M249" i="93"/>
  <c r="P249" i="93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R252" i="96"/>
  <c r="R251" i="96"/>
  <c r="M251" i="96"/>
  <c r="P251" i="96" s="1"/>
  <c r="R250" i="96"/>
  <c r="M250" i="96"/>
  <c r="P250" i="96" s="1"/>
  <c r="R249" i="96"/>
  <c r="M249" i="96"/>
  <c r="P249" i="96" s="1"/>
  <c r="R253" i="97"/>
  <c r="R252" i="97"/>
  <c r="R251" i="97"/>
  <c r="R250" i="97"/>
  <c r="R249" i="97"/>
  <c r="R252" i="98"/>
  <c r="R251" i="98"/>
  <c r="R250" i="98"/>
  <c r="M250" i="98"/>
  <c r="P250" i="98" s="1"/>
  <c r="R249" i="98"/>
  <c r="M249" i="98"/>
  <c r="P249" i="98" s="1"/>
  <c r="R253" i="99"/>
  <c r="R252" i="99"/>
  <c r="R251" i="99"/>
  <c r="M251" i="99"/>
  <c r="P251" i="99" s="1"/>
  <c r="R250" i="99"/>
  <c r="M250" i="99"/>
  <c r="P250" i="99" s="1"/>
  <c r="R249" i="99"/>
  <c r="M249" i="99"/>
  <c r="P249" i="99" s="1"/>
  <c r="R253" i="100"/>
  <c r="R252" i="100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6" i="102"/>
  <c r="R252" i="102"/>
  <c r="R251" i="102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R252" i="105"/>
  <c r="R251" i="105"/>
  <c r="R250" i="105"/>
  <c r="M250" i="105"/>
  <c r="P250" i="105" s="1"/>
  <c r="R249" i="105"/>
  <c r="M249" i="105"/>
  <c r="P249" i="105" s="1"/>
  <c r="M256" i="8"/>
  <c r="R250" i="106"/>
  <c r="R249" i="106"/>
  <c r="M249" i="106"/>
  <c r="P249" i="106" s="1"/>
  <c r="R253" i="107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R245" i="91"/>
  <c r="M245" i="91"/>
  <c r="R244" i="91"/>
  <c r="M244" i="91"/>
  <c r="R243" i="91"/>
  <c r="M243" i="91"/>
  <c r="R242" i="91"/>
  <c r="M242" i="9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R241" i="91"/>
  <c r="M241" i="91"/>
  <c r="R240" i="91"/>
  <c r="M240" i="91"/>
  <c r="R239" i="91"/>
  <c r="M239" i="91"/>
  <c r="R238" i="91"/>
  <c r="M238" i="91"/>
  <c r="R237" i="91"/>
  <c r="M237" i="91"/>
  <c r="R236" i="91"/>
  <c r="M236" i="91"/>
  <c r="R235" i="91"/>
  <c r="M235" i="9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62" i="74"/>
  <c r="P262" i="74"/>
  <c r="G262" i="74"/>
  <c r="J262" i="74" s="1"/>
  <c r="R262" i="78"/>
  <c r="M262" i="78"/>
  <c r="P262" i="78" s="1"/>
  <c r="R262" i="79"/>
  <c r="M262" i="79"/>
  <c r="P262" i="79" s="1"/>
  <c r="R262" i="80"/>
  <c r="M262" i="80"/>
  <c r="P262" i="80" s="1"/>
  <c r="R262" i="81"/>
  <c r="M262" i="81"/>
  <c r="P262" i="81" s="1"/>
  <c r="R262" i="82"/>
  <c r="M262" i="82"/>
  <c r="P262" i="82" s="1"/>
  <c r="R262" i="83"/>
  <c r="M262" i="83"/>
  <c r="P262" i="83" s="1"/>
  <c r="R262" i="84"/>
  <c r="M262" i="84"/>
  <c r="P262" i="84" s="1"/>
  <c r="R262" i="85"/>
  <c r="M262" i="85"/>
  <c r="P262" i="85" s="1"/>
  <c r="R262" i="86"/>
  <c r="M262" i="86"/>
  <c r="P262" i="86" s="1"/>
  <c r="R262" i="87"/>
  <c r="M262" i="87"/>
  <c r="P262" i="87" s="1"/>
  <c r="R262" i="88"/>
  <c r="M262" i="88"/>
  <c r="P262" i="88" s="1"/>
  <c r="R262" i="89"/>
  <c r="M262" i="89"/>
  <c r="P262" i="89" s="1"/>
  <c r="R262" i="90"/>
  <c r="M262" i="90"/>
  <c r="P262" i="90" s="1"/>
  <c r="R262" i="91"/>
  <c r="M262" i="91"/>
  <c r="P262" i="91" s="1"/>
  <c r="R262" i="92"/>
  <c r="M262" i="92"/>
  <c r="P262" i="92" s="1"/>
  <c r="R262" i="93"/>
  <c r="M262" i="93"/>
  <c r="P262" i="93" s="1"/>
  <c r="R262" i="94"/>
  <c r="M262" i="94"/>
  <c r="P262" i="94" s="1"/>
  <c r="R262" i="95"/>
  <c r="R263" i="96"/>
  <c r="M263" i="96"/>
  <c r="P263" i="96" s="1"/>
  <c r="R262" i="97"/>
  <c r="M262" i="97"/>
  <c r="P262" i="97" s="1"/>
  <c r="R262" i="98"/>
  <c r="M262" i="98"/>
  <c r="P262" i="98" s="1"/>
  <c r="R262" i="99"/>
  <c r="M262" i="99"/>
  <c r="P262" i="99" s="1"/>
  <c r="R262" i="100"/>
  <c r="M262" i="100"/>
  <c r="P262" i="100" s="1"/>
  <c r="R262" i="101"/>
  <c r="M262" i="101"/>
  <c r="P262" i="101" s="1"/>
  <c r="R262" i="102"/>
  <c r="M262" i="102"/>
  <c r="P262" i="102" s="1"/>
  <c r="R262" i="103"/>
  <c r="M262" i="103"/>
  <c r="P262" i="103" s="1"/>
  <c r="R262" i="104"/>
  <c r="M262" i="104"/>
  <c r="P262" i="104" s="1"/>
  <c r="R262" i="105"/>
  <c r="M262" i="105"/>
  <c r="P262" i="105" s="1"/>
  <c r="R262" i="106"/>
  <c r="M262" i="106"/>
  <c r="P262" i="106" s="1"/>
  <c r="R262" i="107"/>
  <c r="M262" i="107"/>
  <c r="P262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94" i="103" l="1"/>
  <c r="M94" i="8"/>
  <c r="P235" i="91"/>
  <c r="M235" i="8"/>
  <c r="M241" i="8"/>
  <c r="P241" i="91"/>
  <c r="P251" i="91"/>
  <c r="M251" i="8"/>
  <c r="P238" i="91"/>
  <c r="M238" i="8"/>
  <c r="M244" i="8"/>
  <c r="P244" i="91"/>
  <c r="M253" i="8"/>
  <c r="P253" i="91"/>
  <c r="P239" i="91"/>
  <c r="M239" i="8"/>
  <c r="M245" i="8"/>
  <c r="P245" i="91"/>
  <c r="P87" i="91"/>
  <c r="M87" i="8"/>
  <c r="P174" i="91"/>
  <c r="M174" i="8"/>
  <c r="M240" i="8"/>
  <c r="P240" i="91"/>
  <c r="P246" i="91"/>
  <c r="M246" i="8"/>
  <c r="P260" i="91"/>
  <c r="P249" i="91"/>
  <c r="M249" i="8"/>
  <c r="P250" i="91"/>
  <c r="M250" i="8"/>
  <c r="P88" i="91"/>
  <c r="M88" i="8"/>
  <c r="P236" i="91"/>
  <c r="M236" i="8"/>
  <c r="P247" i="91"/>
  <c r="M247" i="8"/>
  <c r="P102" i="91"/>
  <c r="M102" i="8"/>
  <c r="P237" i="91"/>
  <c r="M237" i="8"/>
  <c r="M243" i="8"/>
  <c r="P243" i="91"/>
  <c r="E260" i="92"/>
  <c r="G260" i="92" s="1"/>
  <c r="J260" i="92" s="1"/>
  <c r="E260" i="93" s="1"/>
  <c r="G260" i="93" s="1"/>
  <c r="J260" i="93" s="1"/>
  <c r="J260" i="94" s="1"/>
  <c r="E260" i="95" s="1"/>
  <c r="G260" i="95" s="1"/>
  <c r="J260" i="95" s="1"/>
  <c r="G261" i="96" s="1"/>
  <c r="J261" i="96" s="1"/>
  <c r="E260" i="97" s="1"/>
  <c r="G260" i="97" s="1"/>
  <c r="J260" i="97" s="1"/>
  <c r="G260" i="98" s="1"/>
  <c r="J260" i="98" s="1"/>
  <c r="E260" i="99" s="1"/>
  <c r="G260" i="99" s="1"/>
  <c r="J260" i="99" s="1"/>
  <c r="G260" i="100" s="1"/>
  <c r="J260" i="100" s="1"/>
  <c r="E260" i="101" s="1"/>
  <c r="G260" i="101" s="1"/>
  <c r="J260" i="101" s="1"/>
  <c r="E260" i="102" s="1"/>
  <c r="G260" i="102" s="1"/>
  <c r="J260" i="102" s="1"/>
  <c r="E260" i="103" s="1"/>
  <c r="G260" i="103" s="1"/>
  <c r="J260" i="103" s="1"/>
  <c r="E260" i="104" s="1"/>
  <c r="G260" i="104" s="1"/>
  <c r="J260" i="104" s="1"/>
  <c r="M242" i="8"/>
  <c r="P242" i="91"/>
  <c r="M252" i="8"/>
  <c r="P252" i="91"/>
  <c r="P260" i="79"/>
  <c r="P252" i="77"/>
  <c r="G238" i="77"/>
  <c r="J238" i="77" s="1"/>
  <c r="P261" i="77"/>
  <c r="G239" i="77"/>
  <c r="J239" i="77" s="1"/>
  <c r="G236" i="77"/>
  <c r="J236" i="77" s="1"/>
  <c r="G237" i="77"/>
  <c r="J237" i="77" s="1"/>
  <c r="G240" i="77"/>
  <c r="J240" i="77" s="1"/>
  <c r="G235" i="77"/>
  <c r="J235" i="77" s="1"/>
  <c r="G88" i="77"/>
  <c r="J88" i="77" s="1"/>
  <c r="G251" i="78"/>
  <c r="J251" i="78" s="1"/>
  <c r="G250" i="78"/>
  <c r="J250" i="78" s="1"/>
  <c r="G244" i="78" l="1"/>
  <c r="J244" i="78" s="1"/>
  <c r="G250" i="79"/>
  <c r="J250" i="79" s="1"/>
  <c r="G242" i="78"/>
  <c r="J242" i="78" s="1"/>
  <c r="G251" i="79"/>
  <c r="J251" i="79" s="1"/>
  <c r="G243" i="78"/>
  <c r="J243" i="78" s="1"/>
  <c r="G260" i="79" l="1"/>
  <c r="J260" i="79" s="1"/>
  <c r="E260" i="80" s="1"/>
  <c r="G260" i="80" s="1"/>
  <c r="J260" i="80" s="1"/>
  <c r="N270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173" i="74"/>
  <c r="J173" i="74" s="1"/>
  <c r="G82" i="74"/>
  <c r="J82" i="74" s="1"/>
  <c r="G103" i="74"/>
  <c r="J103" i="74" s="1"/>
  <c r="G104" i="74"/>
  <c r="J104" i="74" s="1"/>
  <c r="AA36" i="8"/>
  <c r="N270" i="107"/>
  <c r="N267" i="107"/>
  <c r="M264" i="107"/>
  <c r="N267" i="106"/>
  <c r="M264" i="106"/>
  <c r="N270" i="105"/>
  <c r="N267" i="105"/>
  <c r="M264" i="105"/>
  <c r="N270" i="104"/>
  <c r="S32" i="8" s="1"/>
  <c r="N267" i="104"/>
  <c r="W32" i="8" s="1"/>
  <c r="M264" i="104"/>
  <c r="N270" i="103"/>
  <c r="S31" i="8" s="1"/>
  <c r="N267" i="103"/>
  <c r="M264" i="103"/>
  <c r="N270" i="102"/>
  <c r="S30" i="8" s="1"/>
  <c r="N267" i="102"/>
  <c r="W30" i="8" s="1"/>
  <c r="M264" i="102"/>
  <c r="N270" i="101"/>
  <c r="S29" i="8" s="1"/>
  <c r="N267" i="101"/>
  <c r="W29" i="8" s="1"/>
  <c r="M264" i="101"/>
  <c r="N270" i="100"/>
  <c r="S28" i="8" s="1"/>
  <c r="N267" i="100"/>
  <c r="W28" i="8" s="1"/>
  <c r="M264" i="100"/>
  <c r="N270" i="99"/>
  <c r="S27" i="8" s="1"/>
  <c r="N267" i="99"/>
  <c r="W27" i="8" s="1"/>
  <c r="M264" i="99"/>
  <c r="N270" i="98"/>
  <c r="S26" i="8" s="1"/>
  <c r="N267" i="98"/>
  <c r="W26" i="8" s="1"/>
  <c r="M264" i="98"/>
  <c r="N270" i="97"/>
  <c r="N267" i="97"/>
  <c r="M264" i="97"/>
  <c r="N271" i="96"/>
  <c r="N268" i="96"/>
  <c r="M265" i="96"/>
  <c r="N270" i="95"/>
  <c r="N267" i="95"/>
  <c r="M264" i="95"/>
  <c r="N270" i="94"/>
  <c r="N267" i="94"/>
  <c r="M264" i="94"/>
  <c r="N270" i="93"/>
  <c r="N267" i="93"/>
  <c r="M264" i="93"/>
  <c r="N270" i="92"/>
  <c r="N267" i="92"/>
  <c r="M264" i="92"/>
  <c r="N270" i="91"/>
  <c r="N267" i="91"/>
  <c r="M264" i="91"/>
  <c r="N270" i="90"/>
  <c r="N267" i="90"/>
  <c r="M264" i="90"/>
  <c r="N270" i="89"/>
  <c r="N267" i="89"/>
  <c r="M264" i="89"/>
  <c r="N270" i="88"/>
  <c r="N267" i="88"/>
  <c r="M264" i="88"/>
  <c r="N270" i="87"/>
  <c r="N267" i="87"/>
  <c r="M264" i="87"/>
  <c r="N270" i="86"/>
  <c r="N267" i="86"/>
  <c r="M264" i="86"/>
  <c r="N270" i="85"/>
  <c r="N267" i="85"/>
  <c r="M264" i="85"/>
  <c r="N270" i="84"/>
  <c r="N267" i="84"/>
  <c r="M264" i="84"/>
  <c r="N270" i="83"/>
  <c r="N267" i="83"/>
  <c r="M264" i="83"/>
  <c r="N270" i="82"/>
  <c r="N267" i="82"/>
  <c r="M264" i="82"/>
  <c r="N270" i="81"/>
  <c r="M264" i="81"/>
  <c r="N270" i="80"/>
  <c r="N267" i="80"/>
  <c r="M264" i="80"/>
  <c r="N270" i="79"/>
  <c r="N267" i="79"/>
  <c r="M264" i="79"/>
  <c r="N267" i="77"/>
  <c r="M264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5" i="8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1" i="106"/>
  <c r="P261" i="106" s="1"/>
  <c r="M259" i="106"/>
  <c r="P259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1" i="105"/>
  <c r="P261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1" i="104"/>
  <c r="P261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1" i="103"/>
  <c r="P261" i="103" s="1"/>
  <c r="M259" i="103"/>
  <c r="P259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1" i="102"/>
  <c r="P261" i="102" s="1"/>
  <c r="M259" i="102"/>
  <c r="P259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1" i="101"/>
  <c r="P261" i="101" s="1"/>
  <c r="M259" i="101"/>
  <c r="P259" i="101" s="1"/>
  <c r="M258" i="101"/>
  <c r="P258" i="101" s="1"/>
  <c r="M257" i="101"/>
  <c r="P257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1" i="100"/>
  <c r="P261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1" i="99"/>
  <c r="P261" i="99" s="1"/>
  <c r="M259" i="99"/>
  <c r="P259" i="99" s="1"/>
  <c r="M258" i="99"/>
  <c r="P258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M195" i="99"/>
  <c r="M194" i="99"/>
  <c r="M193" i="99"/>
  <c r="M192" i="99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1" i="98"/>
  <c r="P261" i="98" s="1"/>
  <c r="M259" i="98"/>
  <c r="P259" i="98" s="1"/>
  <c r="M258" i="98"/>
  <c r="P258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61" i="97"/>
  <c r="P261" i="97" s="1"/>
  <c r="M259" i="97"/>
  <c r="P259" i="97" s="1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2" i="96"/>
  <c r="P262" i="96" s="1"/>
  <c r="M260" i="96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1" i="94"/>
  <c r="P261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1" i="93"/>
  <c r="P261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1" i="92"/>
  <c r="P261" i="92" s="1"/>
  <c r="M259" i="92"/>
  <c r="P259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M207" i="91"/>
  <c r="M189" i="91"/>
  <c r="M188" i="91"/>
  <c r="M187" i="91"/>
  <c r="M105" i="91"/>
  <c r="M104" i="91"/>
  <c r="M103" i="91"/>
  <c r="M82" i="91"/>
  <c r="M173" i="91"/>
  <c r="M261" i="91"/>
  <c r="M259" i="91"/>
  <c r="M258" i="91"/>
  <c r="M257" i="91"/>
  <c r="M248" i="91"/>
  <c r="M234" i="91"/>
  <c r="M233" i="91"/>
  <c r="M232" i="91"/>
  <c r="M231" i="91"/>
  <c r="M230" i="91"/>
  <c r="M229" i="91"/>
  <c r="M228" i="91"/>
  <c r="M227" i="91"/>
  <c r="M226" i="91"/>
  <c r="M225" i="91"/>
  <c r="M224" i="91"/>
  <c r="M223" i="91"/>
  <c r="M222" i="91"/>
  <c r="M221" i="91"/>
  <c r="M220" i="91"/>
  <c r="M219" i="91"/>
  <c r="M218" i="91"/>
  <c r="M217" i="91"/>
  <c r="M216" i="91"/>
  <c r="M215" i="91"/>
  <c r="M214" i="91"/>
  <c r="M213" i="91"/>
  <c r="M212" i="91"/>
  <c r="M211" i="91"/>
  <c r="M210" i="91"/>
  <c r="M209" i="91"/>
  <c r="M208" i="91"/>
  <c r="M206" i="91"/>
  <c r="M205" i="91"/>
  <c r="M204" i="91"/>
  <c r="M203" i="91"/>
  <c r="M202" i="91"/>
  <c r="M201" i="91"/>
  <c r="M200" i="91"/>
  <c r="M199" i="91"/>
  <c r="M198" i="91"/>
  <c r="M197" i="91"/>
  <c r="M196" i="91"/>
  <c r="M195" i="91"/>
  <c r="M194" i="91"/>
  <c r="M193" i="91"/>
  <c r="M192" i="91"/>
  <c r="M191" i="91"/>
  <c r="M190" i="91"/>
  <c r="M186" i="91"/>
  <c r="M185" i="91"/>
  <c r="M184" i="91"/>
  <c r="M183" i="91"/>
  <c r="M182" i="91"/>
  <c r="M181" i="91"/>
  <c r="M180" i="91"/>
  <c r="M179" i="91"/>
  <c r="M178" i="91"/>
  <c r="M177" i="91"/>
  <c r="M176" i="91"/>
  <c r="M175" i="91"/>
  <c r="M172" i="91"/>
  <c r="M171" i="91"/>
  <c r="M170" i="91"/>
  <c r="M169" i="91"/>
  <c r="M168" i="91"/>
  <c r="M167" i="91"/>
  <c r="M166" i="91"/>
  <c r="M165" i="91"/>
  <c r="M164" i="91"/>
  <c r="M163" i="91"/>
  <c r="M162" i="91"/>
  <c r="M161" i="91"/>
  <c r="M160" i="91"/>
  <c r="M159" i="91"/>
  <c r="M158" i="91"/>
  <c r="M157" i="91"/>
  <c r="M156" i="91"/>
  <c r="M155" i="91"/>
  <c r="M154" i="91"/>
  <c r="M153" i="91"/>
  <c r="M152" i="91"/>
  <c r="M151" i="91"/>
  <c r="M150" i="91"/>
  <c r="M149" i="91"/>
  <c r="M148" i="91"/>
  <c r="M147" i="91"/>
  <c r="M146" i="91"/>
  <c r="M145" i="91"/>
  <c r="M144" i="91"/>
  <c r="M143" i="91"/>
  <c r="M142" i="91"/>
  <c r="M141" i="91"/>
  <c r="M140" i="91"/>
  <c r="M139" i="91"/>
  <c r="M138" i="91"/>
  <c r="M137" i="91"/>
  <c r="M136" i="91"/>
  <c r="M135" i="91"/>
  <c r="M134" i="91"/>
  <c r="M133" i="91"/>
  <c r="M132" i="91"/>
  <c r="M131" i="91"/>
  <c r="M130" i="91"/>
  <c r="M129" i="91"/>
  <c r="M128" i="91"/>
  <c r="M127" i="91"/>
  <c r="M126" i="91"/>
  <c r="M125" i="91"/>
  <c r="M124" i="91"/>
  <c r="M123" i="91"/>
  <c r="M122" i="91"/>
  <c r="M121" i="91"/>
  <c r="M120" i="91"/>
  <c r="M119" i="91"/>
  <c r="M118" i="91"/>
  <c r="M117" i="91"/>
  <c r="M116" i="91"/>
  <c r="M115" i="91"/>
  <c r="M114" i="91"/>
  <c r="M113" i="91"/>
  <c r="M112" i="91"/>
  <c r="M111" i="91"/>
  <c r="M110" i="91"/>
  <c r="M109" i="91"/>
  <c r="M108" i="91"/>
  <c r="M107" i="91"/>
  <c r="M106" i="91"/>
  <c r="M101" i="91"/>
  <c r="M100" i="91"/>
  <c r="M99" i="91"/>
  <c r="M98" i="91"/>
  <c r="M97" i="91"/>
  <c r="M96" i="91"/>
  <c r="M95" i="91"/>
  <c r="M93" i="91"/>
  <c r="M92" i="91"/>
  <c r="M91" i="91"/>
  <c r="M90" i="91"/>
  <c r="M89" i="91"/>
  <c r="M86" i="91"/>
  <c r="M85" i="91"/>
  <c r="M84" i="91"/>
  <c r="M83" i="91"/>
  <c r="M81" i="91"/>
  <c r="M80" i="91"/>
  <c r="M79" i="91"/>
  <c r="M78" i="91"/>
  <c r="M77" i="91"/>
  <c r="M75" i="91"/>
  <c r="M74" i="91"/>
  <c r="M73" i="91"/>
  <c r="M72" i="91"/>
  <c r="M71" i="91"/>
  <c r="M70" i="91"/>
  <c r="M69" i="91"/>
  <c r="M68" i="91"/>
  <c r="M67" i="91"/>
  <c r="M66" i="91"/>
  <c r="M65" i="91"/>
  <c r="M64" i="91"/>
  <c r="M63" i="91"/>
  <c r="M62" i="91"/>
  <c r="M61" i="91"/>
  <c r="M60" i="91"/>
  <c r="M59" i="91"/>
  <c r="M58" i="91"/>
  <c r="M57" i="91"/>
  <c r="M56" i="91"/>
  <c r="M55" i="91"/>
  <c r="M54" i="91"/>
  <c r="M53" i="91"/>
  <c r="M52" i="91"/>
  <c r="M51" i="91"/>
  <c r="M50" i="91"/>
  <c r="M49" i="91"/>
  <c r="M48" i="91"/>
  <c r="M47" i="91"/>
  <c r="M46" i="91"/>
  <c r="M45" i="91"/>
  <c r="M44" i="91"/>
  <c r="M43" i="91"/>
  <c r="M42" i="91"/>
  <c r="M41" i="91"/>
  <c r="M40" i="91"/>
  <c r="M39" i="91"/>
  <c r="M38" i="91"/>
  <c r="M37" i="91"/>
  <c r="M36" i="91"/>
  <c r="M35" i="91"/>
  <c r="M34" i="91"/>
  <c r="M33" i="91"/>
  <c r="M32" i="91"/>
  <c r="M31" i="91"/>
  <c r="M30" i="91"/>
  <c r="M29" i="91"/>
  <c r="M28" i="91"/>
  <c r="M27" i="91"/>
  <c r="M26" i="91"/>
  <c r="M25" i="91"/>
  <c r="M24" i="91"/>
  <c r="M23" i="91"/>
  <c r="M22" i="91"/>
  <c r="M21" i="91"/>
  <c r="M20" i="91"/>
  <c r="M19" i="91"/>
  <c r="M18" i="91"/>
  <c r="M17" i="91"/>
  <c r="M16" i="91"/>
  <c r="M15" i="91"/>
  <c r="M14" i="91"/>
  <c r="M13" i="91"/>
  <c r="M12" i="91"/>
  <c r="M11" i="91"/>
  <c r="M10" i="91"/>
  <c r="M9" i="91"/>
  <c r="M8" i="91"/>
  <c r="M7" i="91"/>
  <c r="M6" i="9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1" i="90"/>
  <c r="P261" i="90" s="1"/>
  <c r="M259" i="90"/>
  <c r="P259" i="90" s="1"/>
  <c r="M258" i="90"/>
  <c r="P258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1" i="89"/>
  <c r="P261" i="89" s="1"/>
  <c r="M259" i="89"/>
  <c r="P259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1" i="88"/>
  <c r="P261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1" i="87"/>
  <c r="P261" i="87" s="1"/>
  <c r="M259" i="87"/>
  <c r="P259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1" i="86"/>
  <c r="P261" i="86" s="1"/>
  <c r="M259" i="86"/>
  <c r="P259" i="86" s="1"/>
  <c r="M258" i="86"/>
  <c r="P258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1" i="85"/>
  <c r="P261" i="85" s="1"/>
  <c r="M259" i="85"/>
  <c r="P259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1" i="84"/>
  <c r="P261" i="84" s="1"/>
  <c r="M259" i="84"/>
  <c r="P259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1" i="83"/>
  <c r="P261" i="83" s="1"/>
  <c r="M259" i="83"/>
  <c r="P259" i="83" s="1"/>
  <c r="M258" i="83"/>
  <c r="P258" i="83" s="1"/>
  <c r="M257" i="83"/>
  <c r="P257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M136" i="83"/>
  <c r="M135" i="83"/>
  <c r="M134" i="83"/>
  <c r="M133" i="83"/>
  <c r="M132" i="83"/>
  <c r="M131" i="83"/>
  <c r="M130" i="83"/>
  <c r="M129" i="83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1" i="82"/>
  <c r="P261" i="82" s="1"/>
  <c r="M259" i="82"/>
  <c r="M258" i="82"/>
  <c r="M257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1" i="81"/>
  <c r="P261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1" i="80"/>
  <c r="P261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1" i="79"/>
  <c r="P261" i="79" s="1"/>
  <c r="M256" i="79"/>
  <c r="M255" i="79"/>
  <c r="M254" i="79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1" i="78"/>
  <c r="P261" i="78" s="1"/>
  <c r="P254" i="78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260" i="96" l="1"/>
  <c r="M260" i="8"/>
  <c r="P21" i="91"/>
  <c r="M21" i="8"/>
  <c r="M33" i="8"/>
  <c r="P33" i="91"/>
  <c r="M45" i="8"/>
  <c r="P45" i="91"/>
  <c r="M69" i="8"/>
  <c r="P69" i="91"/>
  <c r="M83" i="8"/>
  <c r="P83" i="91"/>
  <c r="P98" i="91"/>
  <c r="M98" i="8"/>
  <c r="P114" i="91"/>
  <c r="M114" i="8"/>
  <c r="P126" i="91"/>
  <c r="M126" i="8"/>
  <c r="P162" i="91"/>
  <c r="M162" i="8"/>
  <c r="M191" i="8"/>
  <c r="P191" i="91"/>
  <c r="M228" i="8"/>
  <c r="P228" i="91"/>
  <c r="M229" i="8"/>
  <c r="P229" i="91"/>
  <c r="M9" i="8"/>
  <c r="P9" i="91"/>
  <c r="M57" i="8"/>
  <c r="P57" i="91"/>
  <c r="P138" i="91"/>
  <c r="M138" i="8"/>
  <c r="M10" i="8"/>
  <c r="P10" i="91"/>
  <c r="P23" i="91"/>
  <c r="M23" i="8"/>
  <c r="M47" i="8"/>
  <c r="P47" i="91"/>
  <c r="M59" i="8"/>
  <c r="P59" i="91"/>
  <c r="M71" i="8"/>
  <c r="P71" i="91"/>
  <c r="P85" i="91"/>
  <c r="M85" i="8"/>
  <c r="P100" i="91"/>
  <c r="M100" i="8"/>
  <c r="M116" i="8"/>
  <c r="P116" i="91"/>
  <c r="M128" i="8"/>
  <c r="P128" i="91"/>
  <c r="P140" i="91"/>
  <c r="M140" i="8"/>
  <c r="P164" i="91"/>
  <c r="M164" i="8"/>
  <c r="M230" i="8"/>
  <c r="P230" i="91"/>
  <c r="P36" i="91"/>
  <c r="M36" i="8"/>
  <c r="M72" i="8"/>
  <c r="P72" i="91"/>
  <c r="M117" i="8"/>
  <c r="P117" i="91"/>
  <c r="M165" i="8"/>
  <c r="P165" i="91"/>
  <c r="M194" i="8"/>
  <c r="P194" i="91"/>
  <c r="M219" i="8"/>
  <c r="P219" i="91"/>
  <c r="P25" i="91"/>
  <c r="M25" i="8"/>
  <c r="P73" i="91"/>
  <c r="M73" i="8"/>
  <c r="M130" i="8"/>
  <c r="P130" i="91"/>
  <c r="M105" i="8"/>
  <c r="P105" i="91"/>
  <c r="M14" i="8"/>
  <c r="P14" i="91"/>
  <c r="P38" i="91"/>
  <c r="M38" i="8"/>
  <c r="P50" i="91"/>
  <c r="M50" i="8"/>
  <c r="P74" i="91"/>
  <c r="M74" i="8"/>
  <c r="P90" i="91"/>
  <c r="M90" i="8"/>
  <c r="M119" i="8"/>
  <c r="P119" i="91"/>
  <c r="M143" i="8"/>
  <c r="P143" i="91"/>
  <c r="M155" i="8"/>
  <c r="P155" i="91"/>
  <c r="M167" i="8"/>
  <c r="P167" i="91"/>
  <c r="M181" i="8"/>
  <c r="P181" i="91"/>
  <c r="M196" i="8"/>
  <c r="P196" i="91"/>
  <c r="P209" i="91"/>
  <c r="M209" i="8"/>
  <c r="M233" i="8"/>
  <c r="P233" i="91"/>
  <c r="P187" i="91"/>
  <c r="M187" i="8"/>
  <c r="M63" i="8"/>
  <c r="P63" i="91"/>
  <c r="P75" i="91"/>
  <c r="M75" i="8"/>
  <c r="M108" i="8"/>
  <c r="P108" i="91"/>
  <c r="M120" i="8"/>
  <c r="P120" i="91"/>
  <c r="M132" i="8"/>
  <c r="P132" i="91"/>
  <c r="M144" i="8"/>
  <c r="P144" i="91"/>
  <c r="M156" i="8"/>
  <c r="P156" i="91"/>
  <c r="M168" i="8"/>
  <c r="P168" i="91"/>
  <c r="M182" i="8"/>
  <c r="P182" i="91"/>
  <c r="P210" i="91"/>
  <c r="M210" i="8"/>
  <c r="P222" i="91"/>
  <c r="M222" i="8"/>
  <c r="P234" i="91"/>
  <c r="M234" i="8"/>
  <c r="P188" i="91"/>
  <c r="M188" i="8"/>
  <c r="P28" i="91"/>
  <c r="M28" i="8"/>
  <c r="P248" i="91"/>
  <c r="M248" i="8"/>
  <c r="M177" i="8"/>
  <c r="P177" i="91"/>
  <c r="P152" i="91"/>
  <c r="M152" i="8"/>
  <c r="M178" i="8"/>
  <c r="P178" i="91"/>
  <c r="M103" i="8"/>
  <c r="P103" i="91"/>
  <c r="P48" i="91"/>
  <c r="M48" i="8"/>
  <c r="P86" i="91"/>
  <c r="M86" i="8"/>
  <c r="M141" i="8"/>
  <c r="P141" i="91"/>
  <c r="M231" i="8"/>
  <c r="P231" i="91"/>
  <c r="M13" i="8"/>
  <c r="P13" i="91"/>
  <c r="P37" i="91"/>
  <c r="M37" i="8"/>
  <c r="P61" i="91"/>
  <c r="M61" i="8"/>
  <c r="P89" i="91"/>
  <c r="M89" i="8"/>
  <c r="M118" i="8"/>
  <c r="P118" i="91"/>
  <c r="M142" i="8"/>
  <c r="P142" i="91"/>
  <c r="M166" i="8"/>
  <c r="P166" i="91"/>
  <c r="M195" i="8"/>
  <c r="P195" i="91"/>
  <c r="M208" i="8"/>
  <c r="P208" i="91"/>
  <c r="M220" i="8"/>
  <c r="P220" i="91"/>
  <c r="P26" i="91"/>
  <c r="M26" i="8"/>
  <c r="P62" i="91"/>
  <c r="M62" i="8"/>
  <c r="M107" i="8"/>
  <c r="P107" i="91"/>
  <c r="M221" i="8"/>
  <c r="P221" i="91"/>
  <c r="M15" i="8"/>
  <c r="P15" i="91"/>
  <c r="P27" i="91"/>
  <c r="M27" i="8"/>
  <c r="P39" i="91"/>
  <c r="M39" i="8"/>
  <c r="P51" i="91"/>
  <c r="M51" i="8"/>
  <c r="M91" i="8"/>
  <c r="P91" i="91"/>
  <c r="P197" i="91"/>
  <c r="M197" i="8"/>
  <c r="P16" i="91"/>
  <c r="M16" i="8"/>
  <c r="P40" i="91"/>
  <c r="M40" i="8"/>
  <c r="P52" i="91"/>
  <c r="M52" i="8"/>
  <c r="P64" i="91"/>
  <c r="M64" i="8"/>
  <c r="P77" i="91"/>
  <c r="M77" i="8"/>
  <c r="M92" i="8"/>
  <c r="P92" i="91"/>
  <c r="P109" i="91"/>
  <c r="M109" i="8"/>
  <c r="M121" i="8"/>
  <c r="P121" i="91"/>
  <c r="M133" i="8"/>
  <c r="P133" i="91"/>
  <c r="M145" i="8"/>
  <c r="P145" i="91"/>
  <c r="M157" i="8"/>
  <c r="P157" i="91"/>
  <c r="M169" i="8"/>
  <c r="P169" i="91"/>
  <c r="M183" i="8"/>
  <c r="P183" i="91"/>
  <c r="P198" i="91"/>
  <c r="M198" i="8"/>
  <c r="P211" i="91"/>
  <c r="M211" i="8"/>
  <c r="P223" i="91"/>
  <c r="M223" i="8"/>
  <c r="P189" i="91"/>
  <c r="M189" i="8"/>
  <c r="P17" i="91"/>
  <c r="M17" i="8"/>
  <c r="M29" i="8"/>
  <c r="P29" i="91"/>
  <c r="P41" i="91"/>
  <c r="M41" i="8"/>
  <c r="P53" i="91"/>
  <c r="M53" i="8"/>
  <c r="P65" i="91"/>
  <c r="M65" i="8"/>
  <c r="P78" i="91"/>
  <c r="M78" i="8"/>
  <c r="M93" i="8"/>
  <c r="P93" i="91"/>
  <c r="P110" i="91"/>
  <c r="M110" i="8"/>
  <c r="P122" i="91"/>
  <c r="M122" i="8"/>
  <c r="M134" i="8"/>
  <c r="P134" i="91"/>
  <c r="M146" i="8"/>
  <c r="P146" i="91"/>
  <c r="M158" i="8"/>
  <c r="P158" i="91"/>
  <c r="M170" i="8"/>
  <c r="P170" i="91"/>
  <c r="P184" i="91"/>
  <c r="M184" i="8"/>
  <c r="P199" i="91"/>
  <c r="M199" i="8"/>
  <c r="P212" i="91"/>
  <c r="M212" i="8"/>
  <c r="P224" i="91"/>
  <c r="M224" i="8"/>
  <c r="M257" i="8"/>
  <c r="P257" i="91"/>
  <c r="M207" i="8"/>
  <c r="P207" i="91"/>
  <c r="P150" i="91"/>
  <c r="M150" i="8"/>
  <c r="P176" i="91"/>
  <c r="M176" i="8"/>
  <c r="M203" i="8"/>
  <c r="P203" i="91"/>
  <c r="M216" i="8"/>
  <c r="P216" i="91"/>
  <c r="P173" i="91"/>
  <c r="M173" i="8"/>
  <c r="M34" i="8"/>
  <c r="P34" i="91"/>
  <c r="M46" i="8"/>
  <c r="P46" i="91"/>
  <c r="M58" i="8"/>
  <c r="P58" i="91"/>
  <c r="M70" i="8"/>
  <c r="P70" i="91"/>
  <c r="M84" i="8"/>
  <c r="P84" i="91"/>
  <c r="P99" i="91"/>
  <c r="M99" i="8"/>
  <c r="P127" i="91"/>
  <c r="M127" i="8"/>
  <c r="P139" i="91"/>
  <c r="M139" i="8"/>
  <c r="P151" i="91"/>
  <c r="M151" i="8"/>
  <c r="P163" i="91"/>
  <c r="M163" i="8"/>
  <c r="M192" i="8"/>
  <c r="P192" i="91"/>
  <c r="M204" i="8"/>
  <c r="P204" i="91"/>
  <c r="M217" i="8"/>
  <c r="P217" i="91"/>
  <c r="M82" i="8"/>
  <c r="P82" i="91"/>
  <c r="M35" i="8"/>
  <c r="P35" i="91"/>
  <c r="M205" i="8"/>
  <c r="P205" i="91"/>
  <c r="M12" i="8"/>
  <c r="P12" i="91"/>
  <c r="M24" i="8"/>
  <c r="P24" i="91"/>
  <c r="P60" i="91"/>
  <c r="M60" i="8"/>
  <c r="P101" i="91"/>
  <c r="M101" i="8"/>
  <c r="M129" i="8"/>
  <c r="P129" i="91"/>
  <c r="M153" i="8"/>
  <c r="P153" i="91"/>
  <c r="M179" i="8"/>
  <c r="P179" i="91"/>
  <c r="M206" i="8"/>
  <c r="P206" i="91"/>
  <c r="M104" i="8"/>
  <c r="P104" i="91"/>
  <c r="P49" i="91"/>
  <c r="M49" i="8"/>
  <c r="M106" i="8"/>
  <c r="P106" i="91"/>
  <c r="M154" i="8"/>
  <c r="P154" i="91"/>
  <c r="M232" i="8"/>
  <c r="P232" i="91"/>
  <c r="P18" i="91"/>
  <c r="M18" i="8"/>
  <c r="M30" i="8"/>
  <c r="P30" i="91"/>
  <c r="M42" i="8"/>
  <c r="P42" i="91"/>
  <c r="M54" i="8"/>
  <c r="P54" i="91"/>
  <c r="M79" i="8"/>
  <c r="P79" i="91"/>
  <c r="M95" i="8"/>
  <c r="P95" i="91"/>
  <c r="P111" i="91"/>
  <c r="M111" i="8"/>
  <c r="P123" i="91"/>
  <c r="M123" i="8"/>
  <c r="P135" i="91"/>
  <c r="M135" i="8"/>
  <c r="P147" i="91"/>
  <c r="M147" i="8"/>
  <c r="P159" i="91"/>
  <c r="M159" i="8"/>
  <c r="P171" i="91"/>
  <c r="M171" i="8"/>
  <c r="P185" i="91"/>
  <c r="M185" i="8"/>
  <c r="P200" i="91"/>
  <c r="M200" i="8"/>
  <c r="P213" i="91"/>
  <c r="M213" i="8"/>
  <c r="P225" i="91"/>
  <c r="M225" i="8"/>
  <c r="P258" i="91"/>
  <c r="M258" i="8"/>
  <c r="P76" i="91"/>
  <c r="M76" i="8"/>
  <c r="P7" i="91"/>
  <c r="M7" i="8"/>
  <c r="P19" i="91"/>
  <c r="M19" i="8"/>
  <c r="M43" i="8"/>
  <c r="P43" i="91"/>
  <c r="M55" i="8"/>
  <c r="P55" i="91"/>
  <c r="M67" i="8"/>
  <c r="P67" i="91"/>
  <c r="M80" i="8"/>
  <c r="P80" i="91"/>
  <c r="M96" i="8"/>
  <c r="P96" i="91"/>
  <c r="P112" i="91"/>
  <c r="M112" i="8"/>
  <c r="P124" i="91"/>
  <c r="M124" i="8"/>
  <c r="P136" i="91"/>
  <c r="M136" i="8"/>
  <c r="P148" i="91"/>
  <c r="M148" i="8"/>
  <c r="P160" i="91"/>
  <c r="M160" i="8"/>
  <c r="P172" i="91"/>
  <c r="M172" i="8"/>
  <c r="P186" i="91"/>
  <c r="M186" i="8"/>
  <c r="P201" i="91"/>
  <c r="M201" i="8"/>
  <c r="P214" i="91"/>
  <c r="M214" i="8"/>
  <c r="M226" i="8"/>
  <c r="P226" i="91"/>
  <c r="P259" i="91"/>
  <c r="M259" i="8"/>
  <c r="P8" i="91"/>
  <c r="M8" i="8"/>
  <c r="M32" i="8"/>
  <c r="P32" i="91"/>
  <c r="M44" i="8"/>
  <c r="P44" i="91"/>
  <c r="M56" i="8"/>
  <c r="P56" i="91"/>
  <c r="M68" i="8"/>
  <c r="P68" i="91"/>
  <c r="M81" i="8"/>
  <c r="P81" i="91"/>
  <c r="P97" i="91"/>
  <c r="M97" i="8"/>
  <c r="P113" i="91"/>
  <c r="M113" i="8"/>
  <c r="M125" i="8"/>
  <c r="P125" i="91"/>
  <c r="P137" i="91"/>
  <c r="M137" i="8"/>
  <c r="P149" i="91"/>
  <c r="M149" i="8"/>
  <c r="P161" i="91"/>
  <c r="M161" i="8"/>
  <c r="P175" i="91"/>
  <c r="M175" i="8"/>
  <c r="M190" i="8"/>
  <c r="P190" i="91"/>
  <c r="P202" i="91"/>
  <c r="M202" i="8"/>
  <c r="M215" i="8"/>
  <c r="P215" i="91"/>
  <c r="P227" i="91"/>
  <c r="M227" i="8"/>
  <c r="P261" i="91"/>
  <c r="M261" i="8"/>
  <c r="M218" i="8"/>
  <c r="P218" i="91"/>
  <c r="M193" i="8"/>
  <c r="P193" i="91"/>
  <c r="P180" i="91"/>
  <c r="M180" i="8"/>
  <c r="M115" i="8"/>
  <c r="P115" i="91"/>
  <c r="P131" i="91"/>
  <c r="M131" i="8"/>
  <c r="P66" i="91"/>
  <c r="M66" i="8"/>
  <c r="P31" i="91"/>
  <c r="M31" i="8"/>
  <c r="M22" i="8"/>
  <c r="P22" i="91"/>
  <c r="P20" i="91"/>
  <c r="M20" i="8"/>
  <c r="P11" i="91"/>
  <c r="M11" i="8"/>
  <c r="P6" i="91"/>
  <c r="M6" i="8"/>
  <c r="P257" i="82"/>
  <c r="P258" i="82"/>
  <c r="P259" i="82"/>
  <c r="P256" i="79"/>
  <c r="P255" i="79"/>
  <c r="P254" i="79"/>
  <c r="G232" i="77"/>
  <c r="G234" i="77"/>
  <c r="J234" i="77" s="1"/>
  <c r="G233" i="77"/>
  <c r="J233" i="77" s="1"/>
  <c r="N265" i="78"/>
  <c r="N265" i="106"/>
  <c r="N271" i="106" s="1"/>
  <c r="N274" i="106" s="1"/>
  <c r="N265" i="105"/>
  <c r="N271" i="105" s="1"/>
  <c r="N273" i="105" s="1"/>
  <c r="N265" i="107"/>
  <c r="N271" i="107" s="1"/>
  <c r="N274" i="107" s="1"/>
  <c r="N265" i="103"/>
  <c r="N265" i="104"/>
  <c r="N265" i="102"/>
  <c r="G87" i="77"/>
  <c r="J87" i="77" s="1"/>
  <c r="G240" i="78"/>
  <c r="J240" i="78" s="1"/>
  <c r="G174" i="77"/>
  <c r="J174" i="77" s="1"/>
  <c r="G102" i="77"/>
  <c r="J102" i="77" s="1"/>
  <c r="N265" i="95"/>
  <c r="N265" i="82"/>
  <c r="N265" i="90"/>
  <c r="N271" i="90" s="1"/>
  <c r="N274" i="90" s="1"/>
  <c r="N265" i="79"/>
  <c r="N265" i="85"/>
  <c r="N271" i="85" s="1"/>
  <c r="N274" i="85" s="1"/>
  <c r="N265" i="93"/>
  <c r="N271" i="93" s="1"/>
  <c r="N273" i="93" s="1"/>
  <c r="N265" i="101"/>
  <c r="N265" i="86"/>
  <c r="N271" i="86" s="1"/>
  <c r="N274" i="86" s="1"/>
  <c r="N265" i="89"/>
  <c r="N271" i="89" s="1"/>
  <c r="N273" i="89" s="1"/>
  <c r="N265" i="81"/>
  <c r="N265" i="94"/>
  <c r="N265" i="83"/>
  <c r="N265" i="87"/>
  <c r="N271" i="87" s="1"/>
  <c r="N274" i="87" s="1"/>
  <c r="N265" i="91"/>
  <c r="N265" i="99"/>
  <c r="N265" i="97"/>
  <c r="N265" i="98"/>
  <c r="N265" i="80"/>
  <c r="N265" i="84"/>
  <c r="N265" i="88"/>
  <c r="N271" i="88" s="1"/>
  <c r="N273" i="88" s="1"/>
  <c r="N265" i="92"/>
  <c r="N271" i="92" s="1"/>
  <c r="N274" i="92" s="1"/>
  <c r="N266" i="96"/>
  <c r="N265" i="100"/>
  <c r="N271" i="91" l="1"/>
  <c r="N273" i="91" s="1"/>
  <c r="N271" i="102"/>
  <c r="N274" i="102" s="1"/>
  <c r="R30" i="8"/>
  <c r="N271" i="103"/>
  <c r="N273" i="103" s="1"/>
  <c r="R31" i="8"/>
  <c r="N271" i="104"/>
  <c r="N273" i="104" s="1"/>
  <c r="R32" i="8"/>
  <c r="N272" i="96"/>
  <c r="N274" i="96" s="1"/>
  <c r="N271" i="97"/>
  <c r="N274" i="97" s="1"/>
  <c r="N271" i="95"/>
  <c r="N274" i="95" s="1"/>
  <c r="N271" i="100"/>
  <c r="N274" i="100" s="1"/>
  <c r="R28" i="8"/>
  <c r="N271" i="98"/>
  <c r="N274" i="98" s="1"/>
  <c r="R26" i="8"/>
  <c r="N271" i="99"/>
  <c r="N273" i="99" s="1"/>
  <c r="R27" i="8"/>
  <c r="N271" i="101"/>
  <c r="N273" i="101" s="1"/>
  <c r="R29" i="8"/>
  <c r="N271" i="80"/>
  <c r="N273" i="80" s="1"/>
  <c r="N271" i="84"/>
  <c r="N274" i="84" s="1"/>
  <c r="N271" i="79"/>
  <c r="N274" i="79" s="1"/>
  <c r="N271" i="81"/>
  <c r="N273" i="81" s="1"/>
  <c r="N271" i="82"/>
  <c r="N274" i="82" s="1"/>
  <c r="N271" i="78"/>
  <c r="N273" i="78" s="1"/>
  <c r="N271" i="94"/>
  <c r="N274" i="94" s="1"/>
  <c r="N271" i="83"/>
  <c r="N274" i="83" s="1"/>
  <c r="G238" i="78"/>
  <c r="G252" i="79"/>
  <c r="J252" i="79" s="1"/>
  <c r="G239" i="78"/>
  <c r="J239" i="78" s="1"/>
  <c r="G243" i="79"/>
  <c r="J243" i="79" s="1"/>
  <c r="G244" i="79"/>
  <c r="J244" i="79" s="1"/>
  <c r="G241" i="78"/>
  <c r="J241" i="78" s="1"/>
  <c r="G237" i="78"/>
  <c r="G88" i="78"/>
  <c r="J88" i="78" s="1"/>
  <c r="G251" i="80"/>
  <c r="J251" i="80" s="1"/>
  <c r="N273" i="106"/>
  <c r="N274" i="93"/>
  <c r="N274" i="89"/>
  <c r="N273" i="86"/>
  <c r="N274" i="105"/>
  <c r="N273" i="92"/>
  <c r="G186" i="77"/>
  <c r="J186" i="77" s="1"/>
  <c r="N273" i="90"/>
  <c r="N273" i="87"/>
  <c r="N273" i="107"/>
  <c r="N274" i="8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P136" i="77" s="1"/>
  <c r="R135" i="77"/>
  <c r="M135" i="77"/>
  <c r="P135" i="77" s="1"/>
  <c r="R134" i="77"/>
  <c r="M134" i="77"/>
  <c r="P134" i="77" s="1"/>
  <c r="N274" i="91" l="1"/>
  <c r="G186" i="78"/>
  <c r="J186" i="78" s="1"/>
  <c r="N274" i="103"/>
  <c r="N273" i="102"/>
  <c r="N273" i="100"/>
  <c r="N274" i="99"/>
  <c r="N273" i="98"/>
  <c r="N273" i="97"/>
  <c r="N275" i="96"/>
  <c r="N273" i="95"/>
  <c r="N274" i="80"/>
  <c r="N274" i="78"/>
  <c r="N274" i="104"/>
  <c r="N273" i="82"/>
  <c r="N274" i="101"/>
  <c r="N274" i="81"/>
  <c r="N273" i="79"/>
  <c r="N273" i="94"/>
  <c r="N273" i="83"/>
  <c r="G250" i="80"/>
  <c r="J250" i="80" s="1"/>
  <c r="G242" i="79"/>
  <c r="J242" i="79" s="1"/>
  <c r="Y34" i="8" l="1"/>
  <c r="Y33" i="8"/>
  <c r="Y32" i="8"/>
  <c r="Y31" i="8"/>
  <c r="Y30" i="8"/>
  <c r="Y29" i="8"/>
  <c r="Y28" i="8"/>
  <c r="Y27" i="8"/>
  <c r="Y26" i="8"/>
  <c r="V34" i="8"/>
  <c r="V32" i="8"/>
  <c r="V31" i="8"/>
  <c r="V30" i="8"/>
  <c r="V29" i="8"/>
  <c r="V28" i="8"/>
  <c r="V27" i="8"/>
  <c r="V26" i="8"/>
  <c r="U32" i="8"/>
  <c r="U31" i="8"/>
  <c r="U30" i="8"/>
  <c r="U29" i="8"/>
  <c r="U28" i="8"/>
  <c r="U27" i="8"/>
  <c r="U26" i="8"/>
  <c r="T32" i="8"/>
  <c r="T31" i="8"/>
  <c r="T30" i="8"/>
  <c r="T29" i="8"/>
  <c r="T28" i="8"/>
  <c r="T27" i="8"/>
  <c r="T26" i="8"/>
  <c r="Y25" i="8"/>
  <c r="Y23" i="8"/>
  <c r="P6" i="8" l="1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61" i="107"/>
  <c r="R259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61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1" i="105"/>
  <c r="R259" i="105"/>
  <c r="R258" i="105"/>
  <c r="R257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61" i="104"/>
  <c r="R259" i="104"/>
  <c r="R258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W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61" i="103"/>
  <c r="R259" i="103"/>
  <c r="R258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61" i="102"/>
  <c r="R259" i="102"/>
  <c r="R258" i="102"/>
  <c r="R257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61" i="101"/>
  <c r="R259" i="101"/>
  <c r="R258" i="101"/>
  <c r="R257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61" i="100"/>
  <c r="R259" i="100"/>
  <c r="R258" i="100"/>
  <c r="R257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61" i="99"/>
  <c r="R259" i="99"/>
  <c r="R258" i="99"/>
  <c r="R257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61" i="98"/>
  <c r="R259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61" i="97"/>
  <c r="R259" i="97"/>
  <c r="R258" i="97"/>
  <c r="R257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62" i="96"/>
  <c r="R260" i="96"/>
  <c r="R259" i="96"/>
  <c r="R258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61" i="95"/>
  <c r="R259" i="95"/>
  <c r="R258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61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61" i="93"/>
  <c r="R259" i="93"/>
  <c r="R258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61" i="92"/>
  <c r="R259" i="92"/>
  <c r="R258" i="92"/>
  <c r="R257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61" i="91"/>
  <c r="R259" i="91"/>
  <c r="R258" i="91"/>
  <c r="R257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61" i="90"/>
  <c r="R259" i="90"/>
  <c r="R258" i="90"/>
  <c r="R257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61" i="89"/>
  <c r="R259" i="89"/>
  <c r="R258" i="89"/>
  <c r="R257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61" i="88"/>
  <c r="R259" i="88"/>
  <c r="R258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61" i="87"/>
  <c r="R259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61" i="86"/>
  <c r="R259" i="86"/>
  <c r="R258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61" i="85"/>
  <c r="R259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61" i="84"/>
  <c r="R259" i="84"/>
  <c r="R258" i="84"/>
  <c r="R257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61" i="83"/>
  <c r="R259" i="83"/>
  <c r="R258" i="83"/>
  <c r="R257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61" i="82"/>
  <c r="R259" i="82"/>
  <c r="R258" i="82"/>
  <c r="R257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61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61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61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61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P86" i="77" s="1"/>
  <c r="R137" i="77"/>
  <c r="M137" i="77"/>
  <c r="P137" i="77" s="1"/>
  <c r="R176" i="77"/>
  <c r="M176" i="77"/>
  <c r="P176" i="77" s="1"/>
  <c r="R101" i="77"/>
  <c r="M101" i="77"/>
  <c r="P101" i="77" s="1"/>
  <c r="R100" i="77"/>
  <c r="M100" i="77"/>
  <c r="P100" i="77" s="1"/>
  <c r="R99" i="77"/>
  <c r="M99" i="77"/>
  <c r="P99" i="77" s="1"/>
  <c r="R90" i="77"/>
  <c r="M90" i="77"/>
  <c r="P90" i="77" s="1"/>
  <c r="R38" i="77"/>
  <c r="M38" i="77"/>
  <c r="P38" i="77" s="1"/>
  <c r="R89" i="77"/>
  <c r="M89" i="77"/>
  <c r="P89" i="77" s="1"/>
  <c r="R124" i="77"/>
  <c r="M124" i="77"/>
  <c r="P124" i="77" s="1"/>
  <c r="R76" i="77"/>
  <c r="M76" i="77"/>
  <c r="P76" i="77" s="1"/>
  <c r="R262" i="77"/>
  <c r="M262" i="77"/>
  <c r="R260" i="77"/>
  <c r="R259" i="77"/>
  <c r="R254" i="77"/>
  <c r="R248" i="77"/>
  <c r="M248" i="77"/>
  <c r="P248" i="77" s="1"/>
  <c r="R234" i="77"/>
  <c r="M234" i="77"/>
  <c r="P234" i="77" s="1"/>
  <c r="R233" i="77"/>
  <c r="M233" i="77"/>
  <c r="P233" i="77" s="1"/>
  <c r="R232" i="77"/>
  <c r="M232" i="77"/>
  <c r="P232" i="77" s="1"/>
  <c r="R231" i="77"/>
  <c r="M231" i="77"/>
  <c r="P231" i="77" s="1"/>
  <c r="R230" i="77"/>
  <c r="M230" i="77"/>
  <c r="P230" i="77" s="1"/>
  <c r="R229" i="77"/>
  <c r="M229" i="77"/>
  <c r="P229" i="77" s="1"/>
  <c r="R228" i="77"/>
  <c r="M228" i="77"/>
  <c r="P228" i="77" s="1"/>
  <c r="R227" i="77"/>
  <c r="M227" i="77"/>
  <c r="P227" i="77" s="1"/>
  <c r="R226" i="77"/>
  <c r="M226" i="77"/>
  <c r="P226" i="77" s="1"/>
  <c r="R225" i="77"/>
  <c r="M225" i="77"/>
  <c r="P225" i="77" s="1"/>
  <c r="R224" i="77"/>
  <c r="M224" i="77"/>
  <c r="P224" i="77" s="1"/>
  <c r="R223" i="77"/>
  <c r="M223" i="77"/>
  <c r="P223" i="77" s="1"/>
  <c r="R222" i="77"/>
  <c r="M222" i="77"/>
  <c r="P222" i="77" s="1"/>
  <c r="R221" i="77"/>
  <c r="M221" i="77"/>
  <c r="P221" i="77" s="1"/>
  <c r="R220" i="77"/>
  <c r="M220" i="77"/>
  <c r="P220" i="77" s="1"/>
  <c r="R219" i="77"/>
  <c r="M219" i="77"/>
  <c r="P219" i="77" s="1"/>
  <c r="R218" i="77"/>
  <c r="M218" i="77"/>
  <c r="P218" i="77" s="1"/>
  <c r="R217" i="77"/>
  <c r="M217" i="77"/>
  <c r="P217" i="77" s="1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6" i="77"/>
  <c r="M206" i="77"/>
  <c r="P206" i="77" s="1"/>
  <c r="R205" i="77"/>
  <c r="M205" i="77"/>
  <c r="P205" i="77" s="1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5" i="77"/>
  <c r="M175" i="77"/>
  <c r="P175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85" i="77"/>
  <c r="M85" i="77"/>
  <c r="P85" i="77" s="1"/>
  <c r="R84" i="77"/>
  <c r="M84" i="77"/>
  <c r="P84" i="77" s="1"/>
  <c r="R83" i="77"/>
  <c r="M83" i="77"/>
  <c r="P83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64" i="74"/>
  <c r="R60" i="74"/>
  <c r="R63" i="74"/>
  <c r="M63" i="74"/>
  <c r="P63" i="74" s="1"/>
  <c r="M169" i="74"/>
  <c r="P169" i="74" s="1"/>
  <c r="R169" i="74"/>
  <c r="P260" i="77" l="1"/>
  <c r="P262" i="77"/>
  <c r="G60" i="78"/>
  <c r="J60" i="78" s="1"/>
  <c r="G60" i="79" s="1"/>
  <c r="J60" i="79" s="1"/>
  <c r="G178" i="78"/>
  <c r="J178" i="78" s="1"/>
  <c r="G178" i="79" s="1"/>
  <c r="J178" i="79" s="1"/>
  <c r="M5" i="8"/>
  <c r="AB18" i="8"/>
  <c r="AB20" i="8"/>
  <c r="AB22" i="8"/>
  <c r="AB19" i="8"/>
  <c r="AB31" i="8"/>
  <c r="G45" i="78"/>
  <c r="J45" i="78" s="1"/>
  <c r="G45" i="79" s="1"/>
  <c r="J45" i="79" s="1"/>
  <c r="G94" i="78"/>
  <c r="J94" i="78" s="1"/>
  <c r="G94" i="79" s="1"/>
  <c r="J94" i="79" s="1"/>
  <c r="G75" i="78"/>
  <c r="J75" i="78" s="1"/>
  <c r="G75" i="79" s="1"/>
  <c r="J75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5" i="77"/>
  <c r="AB5" i="8"/>
  <c r="AB35" i="8"/>
  <c r="R263" i="78"/>
  <c r="R263" i="80"/>
  <c r="R263" i="77"/>
  <c r="R263" i="79"/>
  <c r="R263" i="81"/>
  <c r="R263" i="85"/>
  <c r="R263" i="97"/>
  <c r="R263" i="86"/>
  <c r="R263" i="84"/>
  <c r="R263" i="88"/>
  <c r="R263" i="90"/>
  <c r="R263" i="98"/>
  <c r="R263" i="87"/>
  <c r="R264" i="96"/>
  <c r="R263" i="107"/>
  <c r="P8" i="8"/>
  <c r="R263" i="99"/>
  <c r="R263" i="101"/>
  <c r="R263" i="102"/>
  <c r="R263" i="100"/>
  <c r="R263" i="104"/>
  <c r="R263" i="103"/>
  <c r="R263" i="105"/>
  <c r="R263" i="106"/>
  <c r="R263" i="89"/>
  <c r="R263" i="91"/>
  <c r="R263" i="92"/>
  <c r="R263" i="93"/>
  <c r="R263" i="94"/>
  <c r="R263" i="95"/>
  <c r="R263" i="82"/>
  <c r="R263" i="83"/>
  <c r="R35" i="74"/>
  <c r="G169" i="78" l="1"/>
  <c r="J169" i="78" s="1"/>
  <c r="M263" i="8"/>
  <c r="N271" i="77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G129" i="79"/>
  <c r="J129" i="79" s="1"/>
  <c r="G63" i="79"/>
  <c r="J63" i="79" s="1"/>
  <c r="G109" i="79"/>
  <c r="J109" i="79" s="1"/>
  <c r="G114" i="79"/>
  <c r="J114" i="79" s="1"/>
  <c r="X35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169" i="79" l="1"/>
  <c r="J169" i="79" s="1"/>
  <c r="G12" i="77"/>
  <c r="J12" i="77" s="1"/>
  <c r="N273" i="77"/>
  <c r="X7" i="8"/>
  <c r="AB9" i="8"/>
  <c r="N274" i="77"/>
  <c r="J35" i="79"/>
  <c r="G60" i="81"/>
  <c r="J60" i="81" s="1"/>
  <c r="G129" i="80"/>
  <c r="J129" i="80" s="1"/>
  <c r="G178" i="81"/>
  <c r="J178" i="81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M229" i="74"/>
  <c r="P229" i="74" s="1"/>
  <c r="R229" i="74"/>
  <c r="G114" i="81" l="1"/>
  <c r="J114" i="81" s="1"/>
  <c r="AB6" i="8"/>
  <c r="AB11" i="8"/>
  <c r="AB7" i="8"/>
  <c r="AB12" i="8"/>
  <c r="G35" i="80"/>
  <c r="J35" i="80" s="1"/>
  <c r="G35" i="81" s="1"/>
  <c r="J35" i="81" s="1"/>
  <c r="G63" i="81"/>
  <c r="J63" i="81" s="1"/>
  <c r="G45" i="82"/>
  <c r="J45" i="82" s="1"/>
  <c r="G178" i="82"/>
  <c r="J178" i="82" s="1"/>
  <c r="G129" i="81"/>
  <c r="J129" i="81" s="1"/>
  <c r="G75" i="82"/>
  <c r="J75" i="82" s="1"/>
  <c r="G169" i="80"/>
  <c r="J169" i="80" s="1"/>
  <c r="G94" i="82"/>
  <c r="J94" i="82" s="1"/>
  <c r="G109" i="81"/>
  <c r="J109" i="81" s="1"/>
  <c r="G60" i="82"/>
  <c r="J60" i="82" s="1"/>
  <c r="G12" i="78"/>
  <c r="J12" i="78" s="1"/>
  <c r="G114" i="82" l="1"/>
  <c r="J114" i="82" s="1"/>
  <c r="G63" i="82"/>
  <c r="J63" i="82" s="1"/>
  <c r="AB36" i="8"/>
  <c r="G169" i="81"/>
  <c r="J169" i="81" s="1"/>
  <c r="G94" i="83"/>
  <c r="J94" i="83" s="1"/>
  <c r="G75" i="83"/>
  <c r="J75" i="83" s="1"/>
  <c r="G178" i="83"/>
  <c r="J178" i="83" s="1"/>
  <c r="G45" i="83"/>
  <c r="J45" i="83" s="1"/>
  <c r="G129" i="82"/>
  <c r="J129" i="82" s="1"/>
  <c r="G60" i="83"/>
  <c r="J60" i="83" s="1"/>
  <c r="G109" i="82"/>
  <c r="J109" i="82" s="1"/>
  <c r="G35" i="82"/>
  <c r="J35" i="82" s="1"/>
  <c r="G12" i="79"/>
  <c r="J12" i="79" s="1"/>
  <c r="R214" i="74"/>
  <c r="M214" i="74"/>
  <c r="P214" i="74" s="1"/>
  <c r="R133" i="74"/>
  <c r="M133" i="74"/>
  <c r="P133" i="74" s="1"/>
  <c r="G12" i="80" l="1"/>
  <c r="J12" i="80" s="1"/>
  <c r="G94" i="84"/>
  <c r="J94" i="84" s="1"/>
  <c r="G94" i="85" s="1"/>
  <c r="J94" i="85" s="1"/>
  <c r="G178" i="84"/>
  <c r="J178" i="84" s="1"/>
  <c r="G178" i="85" s="1"/>
  <c r="J178" i="85" s="1"/>
  <c r="G60" i="84"/>
  <c r="J60" i="84" s="1"/>
  <c r="G60" i="85" s="1"/>
  <c r="J60" i="85" s="1"/>
  <c r="G169" i="82"/>
  <c r="J169" i="82" s="1"/>
  <c r="G169" i="83" s="1"/>
  <c r="J169" i="83" s="1"/>
  <c r="G75" i="84"/>
  <c r="J75" i="84" s="1"/>
  <c r="G109" i="83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60" i="86" l="1"/>
  <c r="J60" i="86" s="1"/>
  <c r="G178" i="86"/>
  <c r="J178" i="86" s="1"/>
  <c r="G75" i="85"/>
  <c r="J75" i="85" s="1"/>
  <c r="G94" i="86"/>
  <c r="J94" i="86" s="1"/>
  <c r="G114" i="84"/>
  <c r="J114" i="84" s="1"/>
  <c r="G45" i="85"/>
  <c r="J45" i="85" s="1"/>
  <c r="G35" i="84"/>
  <c r="J35" i="84" s="1"/>
  <c r="G63" i="84"/>
  <c r="J63" i="84" s="1"/>
  <c r="G129" i="84"/>
  <c r="J129" i="84" s="1"/>
  <c r="G109" i="84"/>
  <c r="J109" i="84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9" i="74"/>
  <c r="R261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94" i="87" l="1"/>
  <c r="J94" i="87" s="1"/>
  <c r="G178" i="87"/>
  <c r="J178" i="87" s="1"/>
  <c r="G75" i="86"/>
  <c r="J75" i="86" s="1"/>
  <c r="G75" i="87" s="1"/>
  <c r="J75" i="87" s="1"/>
  <c r="G75" i="88" s="1"/>
  <c r="J75" i="88" s="1"/>
  <c r="G75" i="89" s="1"/>
  <c r="J75" i="89" s="1"/>
  <c r="G75" i="90" s="1"/>
  <c r="J75" i="90" s="1"/>
  <c r="E75" i="91" s="1"/>
  <c r="G109" i="85"/>
  <c r="J109" i="85" s="1"/>
  <c r="G45" i="86"/>
  <c r="J45" i="86" s="1"/>
  <c r="G114" i="85"/>
  <c r="J114" i="85" s="1"/>
  <c r="G60" i="87"/>
  <c r="J60" i="87" s="1"/>
  <c r="G129" i="85"/>
  <c r="J129" i="85" s="1"/>
  <c r="G63" i="85"/>
  <c r="J63" i="85" s="1"/>
  <c r="G35" i="85"/>
  <c r="J35" i="85" s="1"/>
  <c r="G169" i="85"/>
  <c r="J169" i="85" s="1"/>
  <c r="G229" i="77"/>
  <c r="J229" i="77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29" i="78" l="1"/>
  <c r="J229" i="78" s="1"/>
  <c r="G60" i="88"/>
  <c r="J60" i="88" s="1"/>
  <c r="G114" i="86"/>
  <c r="J114" i="86" s="1"/>
  <c r="G45" i="87"/>
  <c r="J45" i="87" s="1"/>
  <c r="G109" i="86"/>
  <c r="J109" i="86" s="1"/>
  <c r="G178" i="88"/>
  <c r="J178" i="88" s="1"/>
  <c r="G94" i="88"/>
  <c r="J94" i="88" s="1"/>
  <c r="G94" i="89" s="1"/>
  <c r="J94" i="89" s="1"/>
  <c r="G94" i="90" s="1"/>
  <c r="J94" i="90" s="1"/>
  <c r="E94" i="91" s="1"/>
  <c r="G94" i="91" s="1"/>
  <c r="J94" i="91" s="1"/>
  <c r="G63" i="86"/>
  <c r="J63" i="86" s="1"/>
  <c r="G169" i="86"/>
  <c r="J169" i="86" s="1"/>
  <c r="G169" i="87" s="1"/>
  <c r="J169" i="87" s="1"/>
  <c r="G129" i="86"/>
  <c r="J129" i="86" s="1"/>
  <c r="J237" i="78"/>
  <c r="G35" i="86"/>
  <c r="J35" i="86" s="1"/>
  <c r="G75" i="91"/>
  <c r="J75" i="91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1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94" i="92" l="1"/>
  <c r="J94" i="92" s="1"/>
  <c r="G94" i="93" s="1"/>
  <c r="J94" i="93" s="1"/>
  <c r="G178" i="89"/>
  <c r="J178" i="89" s="1"/>
  <c r="G45" i="88"/>
  <c r="J45" i="88" s="1"/>
  <c r="G63" i="87"/>
  <c r="J63" i="87" s="1"/>
  <c r="G109" i="87"/>
  <c r="J109" i="87" s="1"/>
  <c r="G114" i="87"/>
  <c r="J114" i="87" s="1"/>
  <c r="G129" i="87"/>
  <c r="J129" i="87" s="1"/>
  <c r="G60" i="89"/>
  <c r="J60" i="89" s="1"/>
  <c r="G35" i="87"/>
  <c r="J35" i="87" s="1"/>
  <c r="G229" i="79"/>
  <c r="J229" i="79" s="1"/>
  <c r="G237" i="79"/>
  <c r="J237" i="79" s="1"/>
  <c r="G169" i="88"/>
  <c r="J169" i="88" s="1"/>
  <c r="G75" i="92"/>
  <c r="J75" i="92" s="1"/>
  <c r="G12" i="84"/>
  <c r="J12" i="84" s="1"/>
  <c r="G75" i="93" l="1"/>
  <c r="J75" i="93" s="1"/>
  <c r="G35" i="88"/>
  <c r="J35" i="88" s="1"/>
  <c r="G129" i="88"/>
  <c r="J129" i="88" s="1"/>
  <c r="G60" i="90"/>
  <c r="J60" i="90" s="1"/>
  <c r="E60" i="91" s="1"/>
  <c r="G60" i="91" s="1"/>
  <c r="J60" i="91" s="1"/>
  <c r="G114" i="88"/>
  <c r="J114" i="88" s="1"/>
  <c r="G178" i="90"/>
  <c r="J178" i="90" s="1"/>
  <c r="E178" i="91" s="1"/>
  <c r="G178" i="91" s="1"/>
  <c r="J178" i="91" s="1"/>
  <c r="G109" i="88"/>
  <c r="J109" i="88" s="1"/>
  <c r="G63" i="88"/>
  <c r="J63" i="88" s="1"/>
  <c r="G45" i="89"/>
  <c r="J45" i="89" s="1"/>
  <c r="G169" i="89"/>
  <c r="J169" i="89" s="1"/>
  <c r="G229" i="80"/>
  <c r="J229" i="80" s="1"/>
  <c r="G237" i="80"/>
  <c r="J237" i="80" s="1"/>
  <c r="G94" i="94"/>
  <c r="J94" i="94" s="1"/>
  <c r="G12" i="85"/>
  <c r="J12" i="85" s="1"/>
  <c r="G178" i="92" l="1"/>
  <c r="J178" i="92" s="1"/>
  <c r="G178" i="93" s="1"/>
  <c r="J178" i="93" s="1"/>
  <c r="G178" i="94" s="1"/>
  <c r="J178" i="94" s="1"/>
  <c r="G178" i="95" s="1"/>
  <c r="J178" i="95" s="1"/>
  <c r="G178" i="96" s="1"/>
  <c r="J178" i="96" s="1"/>
  <c r="G60" i="92"/>
  <c r="J60" i="92" s="1"/>
  <c r="G60" i="93" s="1"/>
  <c r="J60" i="93" s="1"/>
  <c r="G60" i="94" s="1"/>
  <c r="J60" i="94" s="1"/>
  <c r="G60" i="95" s="1"/>
  <c r="J60" i="95" s="1"/>
  <c r="G60" i="96" s="1"/>
  <c r="J60" i="96" s="1"/>
  <c r="G169" i="90"/>
  <c r="J169" i="90" s="1"/>
  <c r="E169" i="91" s="1"/>
  <c r="G169" i="91" s="1"/>
  <c r="J169" i="91" s="1"/>
  <c r="G114" i="89"/>
  <c r="J114" i="89" s="1"/>
  <c r="G45" i="90"/>
  <c r="J45" i="90" s="1"/>
  <c r="G63" i="89"/>
  <c r="J63" i="89" s="1"/>
  <c r="G35" i="89"/>
  <c r="J35" i="89" s="1"/>
  <c r="G109" i="89"/>
  <c r="J109" i="89" s="1"/>
  <c r="G129" i="89"/>
  <c r="J129" i="89" s="1"/>
  <c r="G237" i="81"/>
  <c r="J237" i="81" s="1"/>
  <c r="G229" i="81"/>
  <c r="J229" i="81" s="1"/>
  <c r="G12" i="86"/>
  <c r="J12" i="86" s="1"/>
  <c r="G75" i="94"/>
  <c r="J75" i="94" s="1"/>
  <c r="G94" i="95"/>
  <c r="J94" i="95" s="1"/>
  <c r="G9" i="74"/>
  <c r="J9" i="74" s="1"/>
  <c r="G11" i="74"/>
  <c r="J11" i="74" s="1"/>
  <c r="G10" i="74"/>
  <c r="J10" i="74" s="1"/>
  <c r="G169" i="92" l="1"/>
  <c r="J169" i="92" s="1"/>
  <c r="G94" i="96"/>
  <c r="J94" i="96" s="1"/>
  <c r="G11" i="77"/>
  <c r="J11" i="77" s="1"/>
  <c r="G9" i="77"/>
  <c r="J9" i="77" s="1"/>
  <c r="G109" i="90"/>
  <c r="J109" i="90" s="1"/>
  <c r="E109" i="91" s="1"/>
  <c r="G109" i="91" s="1"/>
  <c r="J109" i="91" s="1"/>
  <c r="G63" i="90"/>
  <c r="J63" i="90" s="1"/>
  <c r="E45" i="91"/>
  <c r="G45" i="91" s="1"/>
  <c r="J45" i="91" s="1"/>
  <c r="G129" i="90"/>
  <c r="J129" i="90" s="1"/>
  <c r="G35" i="90"/>
  <c r="J35" i="90" s="1"/>
  <c r="G114" i="90"/>
  <c r="J114" i="90" s="1"/>
  <c r="E114" i="91" s="1"/>
  <c r="G114" i="91" s="1"/>
  <c r="J114" i="91" s="1"/>
  <c r="G12" i="87"/>
  <c r="J12" i="87" s="1"/>
  <c r="G12" i="88" s="1"/>
  <c r="J12" i="88" s="1"/>
  <c r="G237" i="82"/>
  <c r="J237" i="82" s="1"/>
  <c r="G229" i="82"/>
  <c r="J229" i="82" s="1"/>
  <c r="G75" i="95"/>
  <c r="J75" i="95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60" i="97"/>
  <c r="J60" i="97" s="1"/>
  <c r="G178" i="97"/>
  <c r="J178" i="9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G10" i="77"/>
  <c r="J10" i="77" s="1"/>
  <c r="G109" i="92" l="1"/>
  <c r="J109" i="92" s="1"/>
  <c r="G109" i="93" s="1"/>
  <c r="J109" i="93" s="1"/>
  <c r="G109" i="94" s="1"/>
  <c r="J109" i="94" s="1"/>
  <c r="G109" i="95" s="1"/>
  <c r="J109" i="95" s="1"/>
  <c r="G109" i="96" s="1"/>
  <c r="J109" i="96" s="1"/>
  <c r="G109" i="97" s="1"/>
  <c r="J109" i="97" s="1"/>
  <c r="G114" i="92"/>
  <c r="J114" i="92" s="1"/>
  <c r="G114" i="93" s="1"/>
  <c r="J114" i="93" s="1"/>
  <c r="G114" i="94" s="1"/>
  <c r="J114" i="94" s="1"/>
  <c r="G114" i="95" s="1"/>
  <c r="J114" i="95" s="1"/>
  <c r="G114" i="96" s="1"/>
  <c r="J114" i="96" s="1"/>
  <c r="G114" i="97" s="1"/>
  <c r="J114" i="97" s="1"/>
  <c r="G75" i="96"/>
  <c r="J75" i="96" s="1"/>
  <c r="G205" i="78"/>
  <c r="J205" i="78" s="1"/>
  <c r="G205" i="79" s="1"/>
  <c r="J205" i="79" s="1"/>
  <c r="G126" i="78"/>
  <c r="J126" i="78" s="1"/>
  <c r="G126" i="79" s="1"/>
  <c r="J126" i="79" s="1"/>
  <c r="G231" i="78"/>
  <c r="J231" i="78" s="1"/>
  <c r="G181" i="78"/>
  <c r="J181" i="78" s="1"/>
  <c r="G181" i="79" s="1"/>
  <c r="J181" i="79" s="1"/>
  <c r="G84" i="78"/>
  <c r="J84" i="78" s="1"/>
  <c r="G153" i="78"/>
  <c r="J153" i="78" s="1"/>
  <c r="G153" i="79" s="1"/>
  <c r="J153" i="79" s="1"/>
  <c r="G194" i="78"/>
  <c r="J194" i="78" s="1"/>
  <c r="G193" i="78"/>
  <c r="J193" i="78" s="1"/>
  <c r="G39" i="78"/>
  <c r="J39" i="78" s="1"/>
  <c r="G148" i="78"/>
  <c r="J148" i="78" s="1"/>
  <c r="G148" i="79" s="1"/>
  <c r="J148" i="79" s="1"/>
  <c r="G155" i="78"/>
  <c r="J155" i="78" s="1"/>
  <c r="G83" i="78"/>
  <c r="J83" i="78" s="1"/>
  <c r="G83" i="79" s="1"/>
  <c r="J83" i="79" s="1"/>
  <c r="G226" i="78"/>
  <c r="J226" i="78" s="1"/>
  <c r="G151" i="78"/>
  <c r="J151" i="78" s="1"/>
  <c r="G125" i="78"/>
  <c r="J125" i="78" s="1"/>
  <c r="G208" i="78"/>
  <c r="J208" i="78" s="1"/>
  <c r="G127" i="78"/>
  <c r="J127" i="78" s="1"/>
  <c r="G12" i="89"/>
  <c r="J12" i="89" s="1"/>
  <c r="G12" i="90" s="1"/>
  <c r="J12" i="90" s="1"/>
  <c r="E12" i="91" s="1"/>
  <c r="E35" i="91"/>
  <c r="G35" i="91" s="1"/>
  <c r="J35" i="91" s="1"/>
  <c r="E129" i="91"/>
  <c r="G129" i="91" s="1"/>
  <c r="J129" i="91" s="1"/>
  <c r="G45" i="92"/>
  <c r="J45" i="92" s="1"/>
  <c r="G45" i="93" s="1"/>
  <c r="J45" i="93" s="1"/>
  <c r="G45" i="94" s="1"/>
  <c r="J45" i="94" s="1"/>
  <c r="G45" i="95" s="1"/>
  <c r="J45" i="95" s="1"/>
  <c r="G45" i="96" s="1"/>
  <c r="J45" i="96" s="1"/>
  <c r="G45" i="97" s="1"/>
  <c r="J45" i="97" s="1"/>
  <c r="G45" i="98" s="1"/>
  <c r="J45" i="98" s="1"/>
  <c r="E45" i="99" s="1"/>
  <c r="G45" i="99" s="1"/>
  <c r="J45" i="99" s="1"/>
  <c r="E63" i="91"/>
  <c r="G63" i="91" s="1"/>
  <c r="J63" i="91" s="1"/>
  <c r="G177" i="78"/>
  <c r="J177" i="78" s="1"/>
  <c r="G177" i="79" s="1"/>
  <c r="J177" i="79" s="1"/>
  <c r="G237" i="83"/>
  <c r="J237" i="83" s="1"/>
  <c r="G206" i="78"/>
  <c r="J206" i="78" s="1"/>
  <c r="G206" i="79" s="1"/>
  <c r="J206" i="79" s="1"/>
  <c r="G213" i="78"/>
  <c r="J213" i="78" s="1"/>
  <c r="G213" i="79" s="1"/>
  <c r="J213" i="79" s="1"/>
  <c r="G152" i="78"/>
  <c r="J152" i="78" s="1"/>
  <c r="G152" i="79" s="1"/>
  <c r="J152" i="79" s="1"/>
  <c r="G229" i="83"/>
  <c r="J229" i="83" s="1"/>
  <c r="G169" i="93"/>
  <c r="J169" i="93" s="1"/>
  <c r="G211" i="77"/>
  <c r="J211" i="77" s="1"/>
  <c r="G197" i="77"/>
  <c r="J197" i="77" s="1"/>
  <c r="G202" i="77"/>
  <c r="J202" i="77" s="1"/>
  <c r="J232" i="77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E178" i="99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10" i="78"/>
  <c r="J10" i="78" s="1"/>
  <c r="G11" i="78"/>
  <c r="J11" i="78" s="1"/>
  <c r="G9" i="78"/>
  <c r="J9" i="78" s="1"/>
  <c r="G114" i="98" l="1"/>
  <c r="J114" i="98" s="1"/>
  <c r="E114" i="99" s="1"/>
  <c r="G94" i="98"/>
  <c r="J94" i="98" s="1"/>
  <c r="G155" i="79"/>
  <c r="J155" i="79" s="1"/>
  <c r="G155" i="80" s="1"/>
  <c r="J155" i="80" s="1"/>
  <c r="G155" i="81" s="1"/>
  <c r="J155" i="81" s="1"/>
  <c r="G151" i="79"/>
  <c r="J151" i="79" s="1"/>
  <c r="G84" i="79"/>
  <c r="J84" i="79" s="1"/>
  <c r="G84" i="80" s="1"/>
  <c r="J84" i="80" s="1"/>
  <c r="G84" i="81" s="1"/>
  <c r="J84" i="81" s="1"/>
  <c r="G212" i="78"/>
  <c r="J212" i="78" s="1"/>
  <c r="G202" i="78"/>
  <c r="J202" i="78" s="1"/>
  <c r="G211" i="78"/>
  <c r="J211" i="78" s="1"/>
  <c r="G196" i="78"/>
  <c r="J196" i="78" s="1"/>
  <c r="G198" i="78"/>
  <c r="J198" i="78" s="1"/>
  <c r="G128" i="78"/>
  <c r="J128" i="78" s="1"/>
  <c r="G113" i="78"/>
  <c r="J113" i="78" s="1"/>
  <c r="G197" i="78"/>
  <c r="J197" i="78" s="1"/>
  <c r="G195" i="78"/>
  <c r="J195" i="78" s="1"/>
  <c r="G210" i="78"/>
  <c r="J210" i="78" s="1"/>
  <c r="G203" i="78"/>
  <c r="J203" i="78" s="1"/>
  <c r="G209" i="78"/>
  <c r="J209" i="78" s="1"/>
  <c r="G204" i="78"/>
  <c r="J204" i="78" s="1"/>
  <c r="G182" i="78"/>
  <c r="J182" i="78" s="1"/>
  <c r="G129" i="92"/>
  <c r="J129" i="92" s="1"/>
  <c r="G129" i="93" s="1"/>
  <c r="J129" i="93" s="1"/>
  <c r="G129" i="94" s="1"/>
  <c r="J129" i="94" s="1"/>
  <c r="G129" i="95" s="1"/>
  <c r="J129" i="95" s="1"/>
  <c r="G129" i="96" s="1"/>
  <c r="J129" i="96" s="1"/>
  <c r="G129" i="97" s="1"/>
  <c r="J129" i="97" s="1"/>
  <c r="G129" i="98" s="1"/>
  <c r="J129" i="98" s="1"/>
  <c r="E129" i="99" s="1"/>
  <c r="G129" i="99" s="1"/>
  <c r="J129" i="99" s="1"/>
  <c r="G35" i="92"/>
  <c r="J35" i="92" s="1"/>
  <c r="G63" i="92"/>
  <c r="J63" i="92" s="1"/>
  <c r="G63" i="93" s="1"/>
  <c r="J63" i="93" s="1"/>
  <c r="G63" i="94" s="1"/>
  <c r="J63" i="94" s="1"/>
  <c r="G63" i="95" s="1"/>
  <c r="J63" i="95" s="1"/>
  <c r="G63" i="96" s="1"/>
  <c r="J63" i="96" s="1"/>
  <c r="G63" i="97" s="1"/>
  <c r="J63" i="97" s="1"/>
  <c r="G63" i="98" s="1"/>
  <c r="J63" i="98" s="1"/>
  <c r="E63" i="99" s="1"/>
  <c r="G63" i="99" s="1"/>
  <c r="J63" i="99" s="1"/>
  <c r="G237" i="84"/>
  <c r="J237" i="84" s="1"/>
  <c r="G152" i="80"/>
  <c r="J152" i="80" s="1"/>
  <c r="G152" i="81" s="1"/>
  <c r="J152" i="81" s="1"/>
  <c r="G153" i="80"/>
  <c r="J153" i="80" s="1"/>
  <c r="G153" i="81" s="1"/>
  <c r="J153" i="81" s="1"/>
  <c r="G148" i="80"/>
  <c r="J148" i="80" s="1"/>
  <c r="G148" i="81" s="1"/>
  <c r="J148" i="81" s="1"/>
  <c r="G206" i="80"/>
  <c r="J206" i="80" s="1"/>
  <c r="G206" i="81" s="1"/>
  <c r="J206" i="81" s="1"/>
  <c r="G181" i="80"/>
  <c r="J181" i="80" s="1"/>
  <c r="G181" i="81" s="1"/>
  <c r="J181" i="81" s="1"/>
  <c r="G177" i="80"/>
  <c r="J177" i="80" s="1"/>
  <c r="G177" i="81" s="1"/>
  <c r="J177" i="81" s="1"/>
  <c r="G213" i="80"/>
  <c r="J213" i="80" s="1"/>
  <c r="G83" i="80"/>
  <c r="J83" i="80" s="1"/>
  <c r="G83" i="81" s="1"/>
  <c r="J83" i="81" s="1"/>
  <c r="G252" i="80"/>
  <c r="J252" i="80" s="1"/>
  <c r="G239" i="79"/>
  <c r="J239" i="79" s="1"/>
  <c r="G231" i="79"/>
  <c r="J231" i="79" s="1"/>
  <c r="G205" i="80"/>
  <c r="J205" i="80" s="1"/>
  <c r="G205" i="81" s="1"/>
  <c r="J205" i="81" s="1"/>
  <c r="G126" i="80"/>
  <c r="J126" i="80" s="1"/>
  <c r="G126" i="81" s="1"/>
  <c r="J126" i="81" s="1"/>
  <c r="G240" i="79"/>
  <c r="J240" i="79" s="1"/>
  <c r="G229" i="84"/>
  <c r="J229" i="84" s="1"/>
  <c r="G226" i="79"/>
  <c r="J226" i="79" s="1"/>
  <c r="G12" i="91"/>
  <c r="J12" i="91" s="1"/>
  <c r="G127" i="79"/>
  <c r="J127" i="79" s="1"/>
  <c r="G193" i="79"/>
  <c r="J193" i="79" s="1"/>
  <c r="G208" i="79"/>
  <c r="J208" i="79" s="1"/>
  <c r="G39" i="79"/>
  <c r="J39" i="79" s="1"/>
  <c r="G194" i="79"/>
  <c r="J194" i="79" s="1"/>
  <c r="G125" i="79"/>
  <c r="J125" i="79" s="1"/>
  <c r="G147" i="78"/>
  <c r="J147" i="78" s="1"/>
  <c r="G157" i="78"/>
  <c r="J157" i="78" s="1"/>
  <c r="G232" i="78"/>
  <c r="J232" i="78" s="1"/>
  <c r="G156" i="78"/>
  <c r="J156" i="78" s="1"/>
  <c r="G149" i="78"/>
  <c r="J149" i="78" s="1"/>
  <c r="G150" i="78"/>
  <c r="J150" i="78" s="1"/>
  <c r="G75" i="97"/>
  <c r="J75" i="97" s="1"/>
  <c r="G109" i="98"/>
  <c r="J109" i="98" s="1"/>
  <c r="E109" i="99" s="1"/>
  <c r="G45" i="100"/>
  <c r="J45" i="100" s="1"/>
  <c r="G60" i="99"/>
  <c r="J60" i="99" s="1"/>
  <c r="G178" i="99"/>
  <c r="J178" i="99" s="1"/>
  <c r="G169" i="94"/>
  <c r="J169" i="94" s="1"/>
  <c r="G11" i="79"/>
  <c r="J11" i="79" s="1"/>
  <c r="G9" i="79"/>
  <c r="J9" i="79" s="1"/>
  <c r="G10" i="79"/>
  <c r="J10" i="79" s="1"/>
  <c r="E94" i="99" l="1"/>
  <c r="G94" i="99" s="1"/>
  <c r="J94" i="99" s="1"/>
  <c r="G178" i="100"/>
  <c r="J178" i="100" s="1"/>
  <c r="G210" i="79"/>
  <c r="J210" i="79" s="1"/>
  <c r="G240" i="80"/>
  <c r="J240" i="80" s="1"/>
  <c r="G213" i="81"/>
  <c r="J213" i="81" s="1"/>
  <c r="G213" i="82" s="1"/>
  <c r="J213" i="82" s="1"/>
  <c r="G239" i="80"/>
  <c r="J239" i="80" s="1"/>
  <c r="G35" i="93"/>
  <c r="J35" i="93" s="1"/>
  <c r="G237" i="85"/>
  <c r="J237" i="85" s="1"/>
  <c r="G229" i="85"/>
  <c r="J229" i="85" s="1"/>
  <c r="G252" i="81"/>
  <c r="J252" i="81" s="1"/>
  <c r="G231" i="80"/>
  <c r="J231" i="80" s="1"/>
  <c r="G231" i="81" s="1"/>
  <c r="J231" i="81" s="1"/>
  <c r="G241" i="79"/>
  <c r="J241" i="79" s="1"/>
  <c r="G125" i="80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157" i="79"/>
  <c r="J157" i="79" s="1"/>
  <c r="G129" i="100"/>
  <c r="J129" i="100" s="1"/>
  <c r="G75" i="98"/>
  <c r="J75" i="98" s="1"/>
  <c r="E75" i="99" s="1"/>
  <c r="G169" i="95"/>
  <c r="J169" i="95" s="1"/>
  <c r="G60" i="100"/>
  <c r="J60" i="100" s="1"/>
  <c r="G109" i="99"/>
  <c r="J109" i="99" s="1"/>
  <c r="G114" i="99"/>
  <c r="J114" i="99" s="1"/>
  <c r="G63" i="100"/>
  <c r="J63" i="100" s="1"/>
  <c r="G45" i="101"/>
  <c r="J45" i="101" s="1"/>
  <c r="G11" i="80"/>
  <c r="J11" i="80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153" i="82"/>
  <c r="J153" i="82" s="1"/>
  <c r="G152" i="82"/>
  <c r="J152" i="82" s="1"/>
  <c r="N270" i="74"/>
  <c r="N267" i="74"/>
  <c r="M5" i="74"/>
  <c r="G109" i="100" l="1"/>
  <c r="J109" i="100" s="1"/>
  <c r="G60" i="101"/>
  <c r="J60" i="101" s="1"/>
  <c r="G178" i="101"/>
  <c r="J178" i="101" s="1"/>
  <c r="G169" i="96"/>
  <c r="J169" i="96" s="1"/>
  <c r="G12" i="93"/>
  <c r="J12" i="93" s="1"/>
  <c r="G198" i="80"/>
  <c r="J198" i="80" s="1"/>
  <c r="G148" i="83"/>
  <c r="J148" i="83" s="1"/>
  <c r="N265" i="74"/>
  <c r="P5" i="74"/>
  <c r="G241" i="80"/>
  <c r="J241" i="80" s="1"/>
  <c r="G229" i="86"/>
  <c r="J229" i="86" s="1"/>
  <c r="G35" i="94"/>
  <c r="J35" i="94" s="1"/>
  <c r="G35" i="95" s="1"/>
  <c r="J35" i="95" s="1"/>
  <c r="G35" i="96" s="1"/>
  <c r="J35" i="96" s="1"/>
  <c r="G35" i="97" s="1"/>
  <c r="J35" i="97" s="1"/>
  <c r="G35" i="98" s="1"/>
  <c r="J35" i="98" s="1"/>
  <c r="E35" i="99" s="1"/>
  <c r="G35" i="99" s="1"/>
  <c r="J35" i="99" s="1"/>
  <c r="G35" i="100" s="1"/>
  <c r="J35" i="100" s="1"/>
  <c r="G35" i="101" s="1"/>
  <c r="J35" i="101" s="1"/>
  <c r="G35" i="102" s="1"/>
  <c r="J35" i="102" s="1"/>
  <c r="G193" i="81"/>
  <c r="J193" i="81" s="1"/>
  <c r="G39" i="81"/>
  <c r="J39" i="81" s="1"/>
  <c r="G194" i="81"/>
  <c r="J194" i="81" s="1"/>
  <c r="G208" i="81"/>
  <c r="J208" i="81" s="1"/>
  <c r="G252" i="82"/>
  <c r="J252" i="82" s="1"/>
  <c r="G239" i="81"/>
  <c r="J239" i="81" s="1"/>
  <c r="G151" i="81"/>
  <c r="J151" i="81" s="1"/>
  <c r="G203" i="80"/>
  <c r="J203" i="80" s="1"/>
  <c r="G226" i="81"/>
  <c r="J226" i="81" s="1"/>
  <c r="G127" i="81"/>
  <c r="J127" i="81" s="1"/>
  <c r="G125" i="81"/>
  <c r="J125" i="81" s="1"/>
  <c r="G237" i="86"/>
  <c r="J237" i="86" s="1"/>
  <c r="G231" i="82"/>
  <c r="J231" i="82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232" i="80"/>
  <c r="J232" i="80" s="1"/>
  <c r="G196" i="80"/>
  <c r="J196" i="80" s="1"/>
  <c r="G195" i="80"/>
  <c r="J195" i="80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45" i="102"/>
  <c r="J45" i="102" s="1"/>
  <c r="G63" i="101"/>
  <c r="J63" i="101" s="1"/>
  <c r="G114" i="100"/>
  <c r="J114" i="100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0" i="81"/>
  <c r="J10" i="81" s="1"/>
  <c r="G126" i="83"/>
  <c r="J126" i="83" s="1"/>
  <c r="G153" i="83"/>
  <c r="J153" i="83" s="1"/>
  <c r="G84" i="83"/>
  <c r="J84" i="83" s="1"/>
  <c r="G205" i="83"/>
  <c r="J205" i="83" s="1"/>
  <c r="G11" i="81"/>
  <c r="J11" i="81" s="1"/>
  <c r="G177" i="83"/>
  <c r="J177" i="83" s="1"/>
  <c r="G83" i="83"/>
  <c r="J83" i="83" s="1"/>
  <c r="G213" i="83"/>
  <c r="J213" i="83" s="1"/>
  <c r="G181" i="83"/>
  <c r="J181" i="83" s="1"/>
  <c r="G9" i="81"/>
  <c r="J9" i="81" s="1"/>
  <c r="R263" i="74"/>
  <c r="G129" i="102" l="1"/>
  <c r="J129" i="102" s="1"/>
  <c r="G60" i="102"/>
  <c r="J60" i="102" s="1"/>
  <c r="G12" i="94"/>
  <c r="J12" i="94" s="1"/>
  <c r="G109" i="101"/>
  <c r="J109" i="101" s="1"/>
  <c r="G114" i="101"/>
  <c r="J114" i="101" s="1"/>
  <c r="G175" i="78"/>
  <c r="J175" i="78" s="1"/>
  <c r="G71" i="78"/>
  <c r="J71" i="78" s="1"/>
  <c r="G125" i="82"/>
  <c r="J125" i="82" s="1"/>
  <c r="G125" i="83" s="1"/>
  <c r="J125" i="83" s="1"/>
  <c r="G237" i="87"/>
  <c r="J237" i="87" s="1"/>
  <c r="G229" i="87"/>
  <c r="J229" i="87" s="1"/>
  <c r="G169" i="97"/>
  <c r="J169" i="97" s="1"/>
  <c r="G169" i="98" s="1"/>
  <c r="J169" i="98" s="1"/>
  <c r="E169" i="99" s="1"/>
  <c r="G241" i="81"/>
  <c r="J241" i="81" s="1"/>
  <c r="G193" i="82"/>
  <c r="J193" i="82" s="1"/>
  <c r="G194" i="82"/>
  <c r="J194" i="82" s="1"/>
  <c r="G194" i="83" s="1"/>
  <c r="J194" i="83" s="1"/>
  <c r="G151" i="82"/>
  <c r="J151" i="82" s="1"/>
  <c r="G151" i="83" s="1"/>
  <c r="J151" i="83" s="1"/>
  <c r="G208" i="82"/>
  <c r="J208" i="82" s="1"/>
  <c r="G208" i="83" s="1"/>
  <c r="J208" i="83" s="1"/>
  <c r="G203" i="81"/>
  <c r="J203" i="81" s="1"/>
  <c r="G39" i="82"/>
  <c r="J39" i="82" s="1"/>
  <c r="G39" i="83" s="1"/>
  <c r="J39" i="83" s="1"/>
  <c r="G39" i="84" s="1"/>
  <c r="J39" i="84" s="1"/>
  <c r="G204" i="81"/>
  <c r="J204" i="81" s="1"/>
  <c r="G147" i="81"/>
  <c r="J147" i="81" s="1"/>
  <c r="G211" i="81"/>
  <c r="J211" i="81" s="1"/>
  <c r="G182" i="81"/>
  <c r="J182" i="81" s="1"/>
  <c r="G149" i="81"/>
  <c r="J149" i="81" s="1"/>
  <c r="G209" i="81"/>
  <c r="J209" i="81" s="1"/>
  <c r="G212" i="81"/>
  <c r="J212" i="81" s="1"/>
  <c r="G156" i="81"/>
  <c r="J156" i="81" s="1"/>
  <c r="G202" i="81"/>
  <c r="J202" i="81" s="1"/>
  <c r="G210" i="81"/>
  <c r="J210" i="81" s="1"/>
  <c r="G252" i="83"/>
  <c r="J252" i="83" s="1"/>
  <c r="G239" i="82"/>
  <c r="J239" i="82" s="1"/>
  <c r="G157" i="81"/>
  <c r="J157" i="81" s="1"/>
  <c r="G195" i="81"/>
  <c r="J195" i="81" s="1"/>
  <c r="G150" i="81"/>
  <c r="J150" i="81" s="1"/>
  <c r="G226" i="82"/>
  <c r="J226" i="82" s="1"/>
  <c r="G226" i="83" s="1"/>
  <c r="J226" i="83" s="1"/>
  <c r="G197" i="81"/>
  <c r="J197" i="81" s="1"/>
  <c r="G198" i="81"/>
  <c r="J198" i="81" s="1"/>
  <c r="G196" i="81"/>
  <c r="J196" i="81" s="1"/>
  <c r="G127" i="82"/>
  <c r="J127" i="82" s="1"/>
  <c r="G127" i="83" s="1"/>
  <c r="J127" i="83" s="1"/>
  <c r="G128" i="81"/>
  <c r="J128" i="81" s="1"/>
  <c r="G113" i="81"/>
  <c r="J113" i="81" s="1"/>
  <c r="G232" i="81"/>
  <c r="J232" i="81" s="1"/>
  <c r="G240" i="81"/>
  <c r="J240" i="81" s="1"/>
  <c r="G231" i="83"/>
  <c r="J231" i="83" s="1"/>
  <c r="G70" i="78"/>
  <c r="J70" i="78" s="1"/>
  <c r="G94" i="101"/>
  <c r="J9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G11" i="82"/>
  <c r="J11" i="82" s="1"/>
  <c r="G9" i="82"/>
  <c r="J9" i="82" s="1"/>
  <c r="X34" i="8"/>
  <c r="X19" i="8"/>
  <c r="X6" i="8"/>
  <c r="X5" i="8"/>
  <c r="Z5" i="8" s="1"/>
  <c r="AC5" i="8" s="1"/>
  <c r="X33" i="8"/>
  <c r="Z33" i="8" s="1"/>
  <c r="AC33" i="8" s="1"/>
  <c r="X32" i="8"/>
  <c r="X31" i="8"/>
  <c r="Z27" i="8"/>
  <c r="AC27" i="8" s="1"/>
  <c r="X22" i="8"/>
  <c r="X21" i="8"/>
  <c r="X24" i="8"/>
  <c r="X20" i="8"/>
  <c r="X17" i="8"/>
  <c r="X16" i="8"/>
  <c r="X14" i="8"/>
  <c r="N271" i="74"/>
  <c r="X13" i="8"/>
  <c r="G63" i="103" l="1"/>
  <c r="J63" i="103" s="1"/>
  <c r="G45" i="104"/>
  <c r="J45" i="104" s="1"/>
  <c r="G129" i="103"/>
  <c r="J129" i="103" s="1"/>
  <c r="G193" i="83"/>
  <c r="J193" i="83" s="1"/>
  <c r="G203" i="82"/>
  <c r="J203" i="82" s="1"/>
  <c r="G203" i="83" s="1"/>
  <c r="J203" i="83" s="1"/>
  <c r="G237" i="88"/>
  <c r="J237" i="88" s="1"/>
  <c r="G237" i="89" s="1"/>
  <c r="J237" i="89" s="1"/>
  <c r="G237" i="90" s="1"/>
  <c r="J237" i="90" s="1"/>
  <c r="E237" i="91" s="1"/>
  <c r="G229" i="88"/>
  <c r="J229" i="88" s="1"/>
  <c r="G182" i="82"/>
  <c r="J182" i="82" s="1"/>
  <c r="G182" i="83" s="1"/>
  <c r="J182" i="83" s="1"/>
  <c r="G202" i="82"/>
  <c r="J202" i="82" s="1"/>
  <c r="G202" i="83" s="1"/>
  <c r="J202" i="83" s="1"/>
  <c r="G211" i="82"/>
  <c r="J211" i="82" s="1"/>
  <c r="G211" i="83" s="1"/>
  <c r="J211" i="83" s="1"/>
  <c r="G156" i="82"/>
  <c r="J156" i="82" s="1"/>
  <c r="G156" i="83" s="1"/>
  <c r="J156" i="83" s="1"/>
  <c r="G195" i="82"/>
  <c r="J195" i="82" s="1"/>
  <c r="G195" i="83" s="1"/>
  <c r="J195" i="83" s="1"/>
  <c r="G212" i="82"/>
  <c r="J212" i="82" s="1"/>
  <c r="G212" i="83" s="1"/>
  <c r="J212" i="83" s="1"/>
  <c r="G204" i="82"/>
  <c r="J204" i="82" s="1"/>
  <c r="G204" i="83" s="1"/>
  <c r="J204" i="83" s="1"/>
  <c r="G149" i="82"/>
  <c r="J149" i="82" s="1"/>
  <c r="G149" i="83" s="1"/>
  <c r="J149" i="83" s="1"/>
  <c r="G157" i="82"/>
  <c r="J157" i="82" s="1"/>
  <c r="G157" i="83" s="1"/>
  <c r="J157" i="83" s="1"/>
  <c r="G241" i="82"/>
  <c r="J241" i="82" s="1"/>
  <c r="G252" i="84"/>
  <c r="G239" i="83"/>
  <c r="J239" i="83" s="1"/>
  <c r="G150" i="82"/>
  <c r="J150" i="82" s="1"/>
  <c r="G150" i="83" s="1"/>
  <c r="J150" i="83" s="1"/>
  <c r="G210" i="82"/>
  <c r="J210" i="82" s="1"/>
  <c r="G209" i="82"/>
  <c r="J209" i="82" s="1"/>
  <c r="G209" i="83" s="1"/>
  <c r="J209" i="83" s="1"/>
  <c r="G147" i="82"/>
  <c r="J147" i="82" s="1"/>
  <c r="G147" i="83" s="1"/>
  <c r="J147" i="83" s="1"/>
  <c r="G198" i="82"/>
  <c r="J198" i="82" s="1"/>
  <c r="G196" i="82"/>
  <c r="J196" i="82" s="1"/>
  <c r="G196" i="83" s="1"/>
  <c r="J196" i="83" s="1"/>
  <c r="G197" i="82"/>
  <c r="J197" i="82" s="1"/>
  <c r="G197" i="83" s="1"/>
  <c r="J197" i="83" s="1"/>
  <c r="G128" i="82"/>
  <c r="J128" i="82" s="1"/>
  <c r="G128" i="83" s="1"/>
  <c r="J128" i="83" s="1"/>
  <c r="G113" i="82"/>
  <c r="J113" i="82" s="1"/>
  <c r="G231" i="84"/>
  <c r="J231" i="84" s="1"/>
  <c r="G232" i="82"/>
  <c r="J232" i="82" s="1"/>
  <c r="G240" i="82"/>
  <c r="J240" i="82" s="1"/>
  <c r="G240" i="83" s="1"/>
  <c r="J240" i="83" s="1"/>
  <c r="G169" i="99"/>
  <c r="J169" i="99" s="1"/>
  <c r="G12" i="95"/>
  <c r="J12" i="95" s="1"/>
  <c r="G71" i="79"/>
  <c r="J71" i="79" s="1"/>
  <c r="G70" i="79"/>
  <c r="J70" i="79" s="1"/>
  <c r="G175" i="79"/>
  <c r="J175" i="79" s="1"/>
  <c r="G94" i="102"/>
  <c r="J94" i="102" s="1"/>
  <c r="G114" i="102"/>
  <c r="J114" i="102" s="1"/>
  <c r="G178" i="103"/>
  <c r="J178" i="103" s="1"/>
  <c r="G109" i="102"/>
  <c r="J109" i="102" s="1"/>
  <c r="G35" i="104"/>
  <c r="J35" i="104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4" i="74"/>
  <c r="N273" i="74"/>
  <c r="X15" i="8"/>
  <c r="Y36" i="8"/>
  <c r="S43" i="8" s="1"/>
  <c r="X10" i="8"/>
  <c r="X12" i="8"/>
  <c r="S36" i="8"/>
  <c r="X9" i="8"/>
  <c r="V36" i="8"/>
  <c r="W36" i="8"/>
  <c r="T36" i="8"/>
  <c r="X11" i="8"/>
  <c r="U36" i="8"/>
  <c r="G94" i="103" l="1"/>
  <c r="J94" i="103" s="1"/>
  <c r="J252" i="84"/>
  <c r="G252" i="85" s="1"/>
  <c r="J252" i="85" s="1"/>
  <c r="G252" i="89" s="1"/>
  <c r="J252" i="89" s="1"/>
  <c r="G252" i="90" s="1"/>
  <c r="J252" i="90" s="1"/>
  <c r="E252" i="91" s="1"/>
  <c r="G252" i="91" s="1"/>
  <c r="J252" i="91" s="1"/>
  <c r="G60" i="104"/>
  <c r="J60" i="104" s="1"/>
  <c r="G153" i="85"/>
  <c r="J153" i="85" s="1"/>
  <c r="G177" i="85"/>
  <c r="J177" i="85" s="1"/>
  <c r="G83" i="85"/>
  <c r="J83" i="85" s="1"/>
  <c r="G148" i="85"/>
  <c r="J148" i="85" s="1"/>
  <c r="G205" i="85"/>
  <c r="J205" i="85" s="1"/>
  <c r="G178" i="104"/>
  <c r="J178" i="104" s="1"/>
  <c r="G84" i="85"/>
  <c r="J84" i="85" s="1"/>
  <c r="G213" i="85"/>
  <c r="J213" i="85" s="1"/>
  <c r="G155" i="85"/>
  <c r="J155" i="85" s="1"/>
  <c r="G206" i="85"/>
  <c r="J206" i="85" s="1"/>
  <c r="G126" i="85"/>
  <c r="J126" i="85" s="1"/>
  <c r="G181" i="85"/>
  <c r="J181" i="85" s="1"/>
  <c r="G229" i="89"/>
  <c r="J229" i="89" s="1"/>
  <c r="G229" i="90" s="1"/>
  <c r="J229" i="90" s="1"/>
  <c r="E229" i="91" s="1"/>
  <c r="G229" i="91" s="1"/>
  <c r="J229" i="91" s="1"/>
  <c r="G198" i="83"/>
  <c r="J198" i="83" s="1"/>
  <c r="G113" i="83"/>
  <c r="J113" i="83" s="1"/>
  <c r="G210" i="83"/>
  <c r="J210" i="83" s="1"/>
  <c r="G169" i="100"/>
  <c r="J169" i="100" s="1"/>
  <c r="G239" i="84"/>
  <c r="J239" i="84" s="1"/>
  <c r="G239" i="85" s="1"/>
  <c r="J239" i="85" s="1"/>
  <c r="G239" i="86" s="1"/>
  <c r="G241" i="83"/>
  <c r="J241" i="83" s="1"/>
  <c r="G232" i="83"/>
  <c r="J232" i="83" s="1"/>
  <c r="G240" i="84"/>
  <c r="J240" i="84" s="1"/>
  <c r="G240" i="85" s="1"/>
  <c r="J240" i="85" s="1"/>
  <c r="G240" i="86" s="1"/>
  <c r="J240" i="86" s="1"/>
  <c r="G240" i="87" s="1"/>
  <c r="J240" i="87" s="1"/>
  <c r="G240" i="88" s="1"/>
  <c r="G237" i="91"/>
  <c r="J237" i="91" s="1"/>
  <c r="G70" i="80"/>
  <c r="J70" i="80" s="1"/>
  <c r="G175" i="80"/>
  <c r="J175" i="80" s="1"/>
  <c r="G71" i="80"/>
  <c r="J71" i="80" s="1"/>
  <c r="G194" i="85"/>
  <c r="J194" i="85" s="1"/>
  <c r="G152" i="85"/>
  <c r="J152" i="85" s="1"/>
  <c r="G208" i="85"/>
  <c r="J208" i="85" s="1"/>
  <c r="G226" i="85"/>
  <c r="J226" i="85" s="1"/>
  <c r="G151" i="85"/>
  <c r="J151" i="85" s="1"/>
  <c r="G125" i="85"/>
  <c r="J125" i="85" s="1"/>
  <c r="G193" i="85"/>
  <c r="J193" i="85" s="1"/>
  <c r="G231" i="85"/>
  <c r="J231" i="85" s="1"/>
  <c r="G127" i="85"/>
  <c r="J127" i="85" s="1"/>
  <c r="G129" i="104"/>
  <c r="J129" i="104" s="1"/>
  <c r="G109" i="103"/>
  <c r="J109" i="103" s="1"/>
  <c r="G114" i="103"/>
  <c r="J114" i="103" s="1"/>
  <c r="G35" i="105"/>
  <c r="J35" i="105" s="1"/>
  <c r="G63" i="104"/>
  <c r="J63" i="104" s="1"/>
  <c r="G75" i="102"/>
  <c r="J75" i="102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252" i="92" l="1"/>
  <c r="J252" i="92" s="1"/>
  <c r="G237" i="92"/>
  <c r="J237" i="92" s="1"/>
  <c r="G109" i="104"/>
  <c r="J109" i="104" s="1"/>
  <c r="G75" i="103"/>
  <c r="J75" i="103" s="1"/>
  <c r="G169" i="101"/>
  <c r="J169" i="101" s="1"/>
  <c r="G148" i="86"/>
  <c r="J148" i="86" s="1"/>
  <c r="G148" i="87" s="1"/>
  <c r="J148" i="87" s="1"/>
  <c r="G208" i="86"/>
  <c r="J208" i="86" s="1"/>
  <c r="G208" i="87" s="1"/>
  <c r="J208" i="87" s="1"/>
  <c r="G206" i="86"/>
  <c r="J206" i="86" s="1"/>
  <c r="G206" i="87" s="1"/>
  <c r="J206" i="87" s="1"/>
  <c r="G83" i="86"/>
  <c r="J83" i="86" s="1"/>
  <c r="G193" i="86"/>
  <c r="J193" i="86" s="1"/>
  <c r="G193" i="87" s="1"/>
  <c r="J193" i="87" s="1"/>
  <c r="G152" i="86"/>
  <c r="J152" i="86" s="1"/>
  <c r="G152" i="87" s="1"/>
  <c r="J152" i="87" s="1"/>
  <c r="G127" i="86"/>
  <c r="J127" i="86" s="1"/>
  <c r="G127" i="87" s="1"/>
  <c r="J127" i="87" s="1"/>
  <c r="G126" i="86"/>
  <c r="J126" i="86" s="1"/>
  <c r="G153" i="86"/>
  <c r="J153" i="86" s="1"/>
  <c r="G153" i="87" s="1"/>
  <c r="J153" i="87" s="1"/>
  <c r="G155" i="86"/>
  <c r="J155" i="86" s="1"/>
  <c r="G213" i="86"/>
  <c r="J213" i="86" s="1"/>
  <c r="G213" i="87" s="1"/>
  <c r="J213" i="87" s="1"/>
  <c r="G125" i="86"/>
  <c r="J125" i="86" s="1"/>
  <c r="G84" i="86"/>
  <c r="J84" i="86" s="1"/>
  <c r="G84" i="87" s="1"/>
  <c r="J84" i="87" s="1"/>
  <c r="G226" i="86"/>
  <c r="J226" i="86" s="1"/>
  <c r="G226" i="87" s="1"/>
  <c r="J226" i="87" s="1"/>
  <c r="G181" i="86"/>
  <c r="J181" i="86" s="1"/>
  <c r="G181" i="87" s="1"/>
  <c r="J181" i="87" s="1"/>
  <c r="G194" i="86"/>
  <c r="J194" i="86" s="1"/>
  <c r="G194" i="87" s="1"/>
  <c r="J194" i="87" s="1"/>
  <c r="G177" i="86"/>
  <c r="J177" i="86" s="1"/>
  <c r="G177" i="87" s="1"/>
  <c r="J177" i="87" s="1"/>
  <c r="G151" i="86"/>
  <c r="J151" i="86" s="1"/>
  <c r="G151" i="87" s="1"/>
  <c r="J151" i="87" s="1"/>
  <c r="G205" i="86"/>
  <c r="J205" i="86" s="1"/>
  <c r="G205" i="87" s="1"/>
  <c r="J205" i="87" s="1"/>
  <c r="G241" i="84"/>
  <c r="J241" i="84" s="1"/>
  <c r="G241" i="85" s="1"/>
  <c r="J241" i="85" s="1"/>
  <c r="G241" i="86" s="1"/>
  <c r="J241" i="86" s="1"/>
  <c r="G241" i="87" s="1"/>
  <c r="J241" i="87" s="1"/>
  <c r="G241" i="88" s="1"/>
  <c r="G71" i="81"/>
  <c r="J71" i="81" s="1"/>
  <c r="G175" i="81"/>
  <c r="J175" i="81" s="1"/>
  <c r="G70" i="81"/>
  <c r="J70" i="81" s="1"/>
  <c r="G232" i="84"/>
  <c r="J232" i="84" s="1"/>
  <c r="G229" i="92"/>
  <c r="J229" i="92" s="1"/>
  <c r="G231" i="86"/>
  <c r="J231" i="86" s="1"/>
  <c r="J239" i="86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G45" i="106"/>
  <c r="J45" i="106" s="1"/>
  <c r="G178" i="105"/>
  <c r="J178" i="105" s="1"/>
  <c r="G94" i="104"/>
  <c r="J94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75" i="104" l="1"/>
  <c r="J75" i="104" s="1"/>
  <c r="G125" i="87"/>
  <c r="J125" i="87" s="1"/>
  <c r="G125" i="88" s="1"/>
  <c r="J125" i="88" s="1"/>
  <c r="G83" i="87"/>
  <c r="J83" i="87" s="1"/>
  <c r="G83" i="88" s="1"/>
  <c r="J83" i="88" s="1"/>
  <c r="G229" i="93"/>
  <c r="J229" i="93" s="1"/>
  <c r="G155" i="87"/>
  <c r="J155" i="87" s="1"/>
  <c r="G155" i="88" s="1"/>
  <c r="J155" i="88" s="1"/>
  <c r="G126" i="87"/>
  <c r="J126" i="87" s="1"/>
  <c r="G126" i="88" s="1"/>
  <c r="J126" i="88" s="1"/>
  <c r="G39" i="87"/>
  <c r="J39" i="87" s="1"/>
  <c r="G169" i="102"/>
  <c r="J169" i="102" s="1"/>
  <c r="G198" i="86"/>
  <c r="J198" i="86" s="1"/>
  <c r="G211" i="86"/>
  <c r="J211" i="86" s="1"/>
  <c r="G211" i="87" s="1"/>
  <c r="J211" i="87" s="1"/>
  <c r="G202" i="86"/>
  <c r="J202" i="86" s="1"/>
  <c r="G202" i="87" s="1"/>
  <c r="J202" i="87" s="1"/>
  <c r="G195" i="86"/>
  <c r="J195" i="86" s="1"/>
  <c r="G195" i="87" s="1"/>
  <c r="J195" i="87" s="1"/>
  <c r="G156" i="86"/>
  <c r="J156" i="86" s="1"/>
  <c r="G156" i="87" s="1"/>
  <c r="J156" i="87" s="1"/>
  <c r="G149" i="86"/>
  <c r="J149" i="86" s="1"/>
  <c r="G149" i="87" s="1"/>
  <c r="J149" i="87" s="1"/>
  <c r="G203" i="86"/>
  <c r="J203" i="86" s="1"/>
  <c r="G203" i="87" s="1"/>
  <c r="J203" i="87" s="1"/>
  <c r="G209" i="86"/>
  <c r="J209" i="86" s="1"/>
  <c r="G209" i="87" s="1"/>
  <c r="J209" i="87" s="1"/>
  <c r="G147" i="86"/>
  <c r="J147" i="86" s="1"/>
  <c r="G147" i="87" s="1"/>
  <c r="J147" i="87" s="1"/>
  <c r="G212" i="86"/>
  <c r="J212" i="86" s="1"/>
  <c r="G212" i="87" s="1"/>
  <c r="J212" i="87" s="1"/>
  <c r="G157" i="86"/>
  <c r="J157" i="86" s="1"/>
  <c r="G157" i="87" s="1"/>
  <c r="J157" i="87" s="1"/>
  <c r="G204" i="86"/>
  <c r="J204" i="86" s="1"/>
  <c r="G204" i="87" s="1"/>
  <c r="J204" i="87" s="1"/>
  <c r="G196" i="86"/>
  <c r="J196" i="86" s="1"/>
  <c r="G196" i="87" s="1"/>
  <c r="J196" i="87" s="1"/>
  <c r="G197" i="86"/>
  <c r="J197" i="86" s="1"/>
  <c r="G210" i="86"/>
  <c r="J210" i="86" s="1"/>
  <c r="G210" i="87" s="1"/>
  <c r="J210" i="87" s="1"/>
  <c r="G239" i="87"/>
  <c r="J239" i="87" s="1"/>
  <c r="G231" i="87"/>
  <c r="J231" i="87" s="1"/>
  <c r="G182" i="86"/>
  <c r="J182" i="86" s="1"/>
  <c r="G182" i="87" s="1"/>
  <c r="J182" i="87" s="1"/>
  <c r="G150" i="86"/>
  <c r="J150" i="86" s="1"/>
  <c r="G150" i="87" s="1"/>
  <c r="J150" i="87" s="1"/>
  <c r="G128" i="86"/>
  <c r="J128" i="86" s="1"/>
  <c r="G128" i="87" s="1"/>
  <c r="J128" i="87" s="1"/>
  <c r="G70" i="82"/>
  <c r="J70" i="82" s="1"/>
  <c r="G70" i="83" s="1"/>
  <c r="J70" i="83" s="1"/>
  <c r="G175" i="82"/>
  <c r="J175" i="82" s="1"/>
  <c r="G175" i="83" s="1"/>
  <c r="J175" i="83" s="1"/>
  <c r="G71" i="82"/>
  <c r="J71" i="82" s="1"/>
  <c r="G71" i="83" s="1"/>
  <c r="J71" i="83" s="1"/>
  <c r="G35" i="107"/>
  <c r="J35" i="107" s="1"/>
  <c r="J35" i="8" s="1"/>
  <c r="G45" i="107"/>
  <c r="J45" i="107" s="1"/>
  <c r="J45" i="8" s="1"/>
  <c r="G169" i="105"/>
  <c r="J169" i="105" s="1"/>
  <c r="G169" i="106" s="1"/>
  <c r="J169" i="106" s="1"/>
  <c r="G169" i="107" s="1"/>
  <c r="J169" i="107" s="1"/>
  <c r="G232" i="85"/>
  <c r="J232" i="85" s="1"/>
  <c r="G237" i="93"/>
  <c r="J237" i="93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9" i="86"/>
  <c r="J9" i="86" s="1"/>
  <c r="G11" i="86"/>
  <c r="J11" i="86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169" i="103" l="1"/>
  <c r="J169" i="103" s="1"/>
  <c r="G169" i="104" s="1"/>
  <c r="J169" i="104" s="1"/>
  <c r="G229" i="94"/>
  <c r="J229" i="94" s="1"/>
  <c r="G198" i="87"/>
  <c r="J198" i="87" s="1"/>
  <c r="G239" i="88"/>
  <c r="J239" i="88" s="1"/>
  <c r="G239" i="89" s="1"/>
  <c r="J239" i="89" s="1"/>
  <c r="G239" i="90" s="1"/>
  <c r="J239" i="90" s="1"/>
  <c r="E239" i="91" s="1"/>
  <c r="G239" i="91" s="1"/>
  <c r="J239" i="91" s="1"/>
  <c r="G237" i="94"/>
  <c r="J237" i="94" s="1"/>
  <c r="G197" i="87"/>
  <c r="J197" i="87" s="1"/>
  <c r="G197" i="88" s="1"/>
  <c r="J197" i="88" s="1"/>
  <c r="G113" i="87"/>
  <c r="J113" i="87" s="1"/>
  <c r="G232" i="86"/>
  <c r="J232" i="86" s="1"/>
  <c r="G20" i="77"/>
  <c r="J20" i="77" s="1"/>
  <c r="G26" i="77"/>
  <c r="J26" i="77" s="1"/>
  <c r="G22" i="77"/>
  <c r="J22" i="77" s="1"/>
  <c r="G25" i="77"/>
  <c r="J25" i="77" s="1"/>
  <c r="G23" i="77"/>
  <c r="J23" i="77" s="1"/>
  <c r="G11" i="87"/>
  <c r="J11" i="87" s="1"/>
  <c r="G11" i="88" s="1"/>
  <c r="J11" i="88" s="1"/>
  <c r="G152" i="89"/>
  <c r="J152" i="89" s="1"/>
  <c r="G152" i="90" s="1"/>
  <c r="J152" i="90" s="1"/>
  <c r="E152" i="91" s="1"/>
  <c r="G226" i="89"/>
  <c r="J226" i="89" s="1"/>
  <c r="G226" i="90" s="1"/>
  <c r="J226" i="90" s="1"/>
  <c r="E226" i="91" s="1"/>
  <c r="G153" i="89"/>
  <c r="J153" i="89" s="1"/>
  <c r="G153" i="90" s="1"/>
  <c r="J153" i="90" s="1"/>
  <c r="E153" i="91" s="1"/>
  <c r="G10" i="87"/>
  <c r="J10" i="87" s="1"/>
  <c r="G10" i="88" s="1"/>
  <c r="J10" i="88" s="1"/>
  <c r="G205" i="89"/>
  <c r="J205" i="89" s="1"/>
  <c r="G205" i="90" s="1"/>
  <c r="J205" i="90" s="1"/>
  <c r="E205" i="91" s="1"/>
  <c r="G208" i="89"/>
  <c r="J208" i="89" s="1"/>
  <c r="G208" i="90" s="1"/>
  <c r="J208" i="90" s="1"/>
  <c r="E208" i="91" s="1"/>
  <c r="G39" i="88"/>
  <c r="J39" i="88" s="1"/>
  <c r="G39" i="89" s="1"/>
  <c r="J39" i="89" s="1"/>
  <c r="G155" i="89"/>
  <c r="J155" i="89" s="1"/>
  <c r="G155" i="90" s="1"/>
  <c r="J155" i="90" s="1"/>
  <c r="E155" i="91" s="1"/>
  <c r="G231" i="88"/>
  <c r="J231" i="88" s="1"/>
  <c r="G231" i="89" s="1"/>
  <c r="J231" i="89" s="1"/>
  <c r="G148" i="89"/>
  <c r="J148" i="89" s="1"/>
  <c r="G148" i="90" s="1"/>
  <c r="J148" i="90" s="1"/>
  <c r="E148" i="91" s="1"/>
  <c r="G9" i="87"/>
  <c r="J9" i="87" s="1"/>
  <c r="G9" i="88" s="1"/>
  <c r="J9" i="88" s="1"/>
  <c r="G193" i="89"/>
  <c r="J193" i="89" s="1"/>
  <c r="G193" i="90" s="1"/>
  <c r="J193" i="90" s="1"/>
  <c r="E193" i="91" s="1"/>
  <c r="G177" i="89"/>
  <c r="J177" i="89" s="1"/>
  <c r="G177" i="90" s="1"/>
  <c r="J177" i="90" s="1"/>
  <c r="E177" i="91" s="1"/>
  <c r="G125" i="89"/>
  <c r="J125" i="89" s="1"/>
  <c r="G125" i="90" s="1"/>
  <c r="J125" i="90" s="1"/>
  <c r="E125" i="91" s="1"/>
  <c r="G206" i="89"/>
  <c r="J206" i="89" s="1"/>
  <c r="G206" i="90" s="1"/>
  <c r="J206" i="90" s="1"/>
  <c r="E206" i="91" s="1"/>
  <c r="G181" i="89"/>
  <c r="J181" i="89" s="1"/>
  <c r="G181" i="90" s="1"/>
  <c r="J181" i="90" s="1"/>
  <c r="E181" i="91" s="1"/>
  <c r="G83" i="89"/>
  <c r="J83" i="89" s="1"/>
  <c r="G83" i="90" s="1"/>
  <c r="J83" i="90" s="1"/>
  <c r="E83" i="91" s="1"/>
  <c r="G127" i="89"/>
  <c r="J127" i="89" s="1"/>
  <c r="G127" i="90" s="1"/>
  <c r="J127" i="90" s="1"/>
  <c r="E127" i="91" s="1"/>
  <c r="G151" i="89"/>
  <c r="J151" i="89" s="1"/>
  <c r="G151" i="90" s="1"/>
  <c r="J151" i="90" s="1"/>
  <c r="E151" i="91" s="1"/>
  <c r="G194" i="89"/>
  <c r="J194" i="89" s="1"/>
  <c r="G194" i="90" s="1"/>
  <c r="J194" i="90" s="1"/>
  <c r="E194" i="91" s="1"/>
  <c r="G84" i="89"/>
  <c r="J84" i="89" s="1"/>
  <c r="G84" i="90" s="1"/>
  <c r="J84" i="90" s="1"/>
  <c r="E84" i="91" s="1"/>
  <c r="G126" i="89"/>
  <c r="J126" i="89" s="1"/>
  <c r="G126" i="90" s="1"/>
  <c r="J126" i="90" s="1"/>
  <c r="E126" i="91" s="1"/>
  <c r="G213" i="89"/>
  <c r="J213" i="89" s="1"/>
  <c r="G213" i="90" s="1"/>
  <c r="J213" i="90" s="1"/>
  <c r="E213" i="91" s="1"/>
  <c r="G21" i="77"/>
  <c r="J21" i="77" s="1"/>
  <c r="G129" i="107"/>
  <c r="J129" i="107" s="1"/>
  <c r="J129" i="8" s="1"/>
  <c r="G63" i="107"/>
  <c r="J63" i="107" s="1"/>
  <c r="G178" i="107"/>
  <c r="J178" i="107" s="1"/>
  <c r="J178" i="8" s="1"/>
  <c r="G60" i="107"/>
  <c r="J60" i="107" s="1"/>
  <c r="J60" i="8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5" i="84"/>
  <c r="J175" i="84" s="1"/>
  <c r="G103" i="77"/>
  <c r="J103" i="77" s="1"/>
  <c r="G104" i="77"/>
  <c r="J104" i="77" s="1"/>
  <c r="G24" i="77"/>
  <c r="J24" i="77" s="1"/>
  <c r="G19" i="77"/>
  <c r="J19" i="77" s="1"/>
  <c r="G168" i="78"/>
  <c r="J168" i="78" s="1"/>
  <c r="K213" i="64"/>
  <c r="K215" i="64" s="1"/>
  <c r="J169" i="8" l="1"/>
  <c r="G239" i="92"/>
  <c r="J239" i="92" s="1"/>
  <c r="G22" i="78"/>
  <c r="J22" i="78" s="1"/>
  <c r="G173" i="78"/>
  <c r="J173" i="78" s="1"/>
  <c r="G82" i="78"/>
  <c r="J82" i="78" s="1"/>
  <c r="G103" i="78"/>
  <c r="J103" i="78" s="1"/>
  <c r="G190" i="78"/>
  <c r="J190" i="78" s="1"/>
  <c r="G104" i="78"/>
  <c r="J104" i="78" s="1"/>
  <c r="G9" i="89"/>
  <c r="J9" i="89" s="1"/>
  <c r="G9" i="90" s="1"/>
  <c r="J9" i="90" s="1"/>
  <c r="E9" i="91" s="1"/>
  <c r="G10" i="89"/>
  <c r="J10" i="89" s="1"/>
  <c r="G10" i="90" s="1"/>
  <c r="J10" i="90" s="1"/>
  <c r="E10" i="91" s="1"/>
  <c r="G11" i="89"/>
  <c r="J11" i="89" s="1"/>
  <c r="G11" i="90" s="1"/>
  <c r="J11" i="90" s="1"/>
  <c r="G196" i="89"/>
  <c r="J196" i="89" s="1"/>
  <c r="G196" i="90" s="1"/>
  <c r="J196" i="90" s="1"/>
  <c r="E196" i="91" s="1"/>
  <c r="G210" i="89"/>
  <c r="J210" i="89" s="1"/>
  <c r="G210" i="90" s="1"/>
  <c r="J210" i="90" s="1"/>
  <c r="E210" i="91" s="1"/>
  <c r="G147" i="89"/>
  <c r="J147" i="89" s="1"/>
  <c r="G147" i="90" s="1"/>
  <c r="J147" i="90" s="1"/>
  <c r="E147" i="91" s="1"/>
  <c r="G197" i="89"/>
  <c r="J197" i="89" s="1"/>
  <c r="G197" i="90" s="1"/>
  <c r="J197" i="90" s="1"/>
  <c r="E197" i="91" s="1"/>
  <c r="G156" i="89"/>
  <c r="J156" i="89" s="1"/>
  <c r="G156" i="90" s="1"/>
  <c r="J156" i="90" s="1"/>
  <c r="E156" i="91" s="1"/>
  <c r="G209" i="89"/>
  <c r="J209" i="89" s="1"/>
  <c r="G209" i="90" s="1"/>
  <c r="J209" i="90" s="1"/>
  <c r="E209" i="91" s="1"/>
  <c r="G202" i="89"/>
  <c r="J202" i="89" s="1"/>
  <c r="G202" i="90" s="1"/>
  <c r="J202" i="90" s="1"/>
  <c r="E202" i="91" s="1"/>
  <c r="G198" i="89"/>
  <c r="J198" i="89" s="1"/>
  <c r="G198" i="90" s="1"/>
  <c r="J198" i="90" s="1"/>
  <c r="E198" i="91" s="1"/>
  <c r="G195" i="89"/>
  <c r="J195" i="89" s="1"/>
  <c r="G195" i="90" s="1"/>
  <c r="J195" i="90" s="1"/>
  <c r="E195" i="91" s="1"/>
  <c r="G203" i="89"/>
  <c r="J203" i="89" s="1"/>
  <c r="G203" i="90" s="1"/>
  <c r="J203" i="90" s="1"/>
  <c r="E203" i="91" s="1"/>
  <c r="G212" i="89"/>
  <c r="J212" i="89" s="1"/>
  <c r="G212" i="90" s="1"/>
  <c r="J212" i="90" s="1"/>
  <c r="E212" i="91" s="1"/>
  <c r="G149" i="89"/>
  <c r="J149" i="89" s="1"/>
  <c r="G149" i="90" s="1"/>
  <c r="J149" i="90" s="1"/>
  <c r="E149" i="91" s="1"/>
  <c r="G150" i="89"/>
  <c r="J150" i="89" s="1"/>
  <c r="G150" i="90" s="1"/>
  <c r="J150" i="90" s="1"/>
  <c r="E150" i="91" s="1"/>
  <c r="G211" i="89"/>
  <c r="J211" i="89" s="1"/>
  <c r="G211" i="90" s="1"/>
  <c r="J211" i="90" s="1"/>
  <c r="E211" i="91" s="1"/>
  <c r="G128" i="89"/>
  <c r="J128" i="89" s="1"/>
  <c r="G128" i="90" s="1"/>
  <c r="J128" i="90" s="1"/>
  <c r="E128" i="91" s="1"/>
  <c r="G204" i="89"/>
  <c r="J204" i="89" s="1"/>
  <c r="G204" i="90" s="1"/>
  <c r="J204" i="90" s="1"/>
  <c r="E204" i="91" s="1"/>
  <c r="G182" i="89"/>
  <c r="J182" i="89" s="1"/>
  <c r="G182" i="90" s="1"/>
  <c r="J182" i="90" s="1"/>
  <c r="E182" i="91" s="1"/>
  <c r="G157" i="89"/>
  <c r="J157" i="89" s="1"/>
  <c r="G157" i="90" s="1"/>
  <c r="J157" i="90" s="1"/>
  <c r="E157" i="91" s="1"/>
  <c r="G102" i="78"/>
  <c r="J102" i="78" s="1"/>
  <c r="G174" i="78"/>
  <c r="J174" i="78" s="1"/>
  <c r="G94" i="107"/>
  <c r="J94" i="107" s="1"/>
  <c r="J94" i="8" s="1"/>
  <c r="G109" i="107"/>
  <c r="J109" i="107" s="1"/>
  <c r="J109" i="8" s="1"/>
  <c r="G114" i="107"/>
  <c r="J114" i="107" s="1"/>
  <c r="J114" i="8" s="1"/>
  <c r="G231" i="90"/>
  <c r="J231" i="90" s="1"/>
  <c r="E231" i="91" s="1"/>
  <c r="G232" i="87"/>
  <c r="J232" i="87" s="1"/>
  <c r="G229" i="95"/>
  <c r="G237" i="95"/>
  <c r="J237" i="95" s="1"/>
  <c r="G113" i="88"/>
  <c r="J113" i="88" s="1"/>
  <c r="G175" i="85"/>
  <c r="J175" i="85" s="1"/>
  <c r="G70" i="85"/>
  <c r="J70" i="85" s="1"/>
  <c r="G71" i="85"/>
  <c r="J71" i="85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127" i="91"/>
  <c r="J127" i="91" s="1"/>
  <c r="G155" i="91"/>
  <c r="J155" i="91" s="1"/>
  <c r="G226" i="91"/>
  <c r="J226" i="91" s="1"/>
  <c r="G83" i="91"/>
  <c r="J83" i="91" s="1"/>
  <c r="G39" i="90"/>
  <c r="J39" i="90" s="1"/>
  <c r="E39" i="91" s="1"/>
  <c r="G208" i="91"/>
  <c r="J208" i="91" s="1"/>
  <c r="G213" i="91"/>
  <c r="J213" i="91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262" i="77"/>
  <c r="J262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0" i="78"/>
  <c r="J20" i="78" s="1"/>
  <c r="G19" i="78"/>
  <c r="J19" i="78" s="1"/>
  <c r="G25" i="78"/>
  <c r="J25" i="78" s="1"/>
  <c r="K216" i="64"/>
  <c r="G205" i="92" l="1"/>
  <c r="J205" i="92" s="1"/>
  <c r="G125" i="92"/>
  <c r="J125" i="92" s="1"/>
  <c r="G194" i="92"/>
  <c r="J194" i="92" s="1"/>
  <c r="G177" i="92"/>
  <c r="J177" i="92" s="1"/>
  <c r="G152" i="92"/>
  <c r="J152" i="92" s="1"/>
  <c r="G226" i="92"/>
  <c r="J226" i="92" s="1"/>
  <c r="G126" i="92"/>
  <c r="J126" i="92" s="1"/>
  <c r="G148" i="92"/>
  <c r="J148" i="92" s="1"/>
  <c r="G151" i="92"/>
  <c r="J151" i="92" s="1"/>
  <c r="G127" i="92"/>
  <c r="J127" i="92" s="1"/>
  <c r="G213" i="92"/>
  <c r="J213" i="92" s="1"/>
  <c r="G84" i="92"/>
  <c r="J84" i="92" s="1"/>
  <c r="G208" i="92"/>
  <c r="J208" i="92" s="1"/>
  <c r="G181" i="92"/>
  <c r="J181" i="92" s="1"/>
  <c r="G193" i="92"/>
  <c r="J193" i="92" s="1"/>
  <c r="E262" i="78"/>
  <c r="G237" i="96"/>
  <c r="J237" i="96" s="1"/>
  <c r="G237" i="97" s="1"/>
  <c r="J237" i="97" s="1"/>
  <c r="E11" i="91"/>
  <c r="G11" i="91" s="1"/>
  <c r="J11" i="91" s="1"/>
  <c r="G54" i="78"/>
  <c r="J54" i="78" s="1"/>
  <c r="G54" i="79" s="1"/>
  <c r="J54" i="79" s="1"/>
  <c r="G158" i="78"/>
  <c r="J158" i="78" s="1"/>
  <c r="G166" i="78"/>
  <c r="J166" i="78" s="1"/>
  <c r="G58" i="78"/>
  <c r="J58" i="78" s="1"/>
  <c r="G58" i="79" s="1"/>
  <c r="J58" i="79" s="1"/>
  <c r="G37" i="78"/>
  <c r="J37" i="78" s="1"/>
  <c r="G170" i="78"/>
  <c r="J170" i="78" s="1"/>
  <c r="G55" i="78"/>
  <c r="J55" i="78" s="1"/>
  <c r="G222" i="78"/>
  <c r="J222" i="78" s="1"/>
  <c r="G48" i="78"/>
  <c r="J48" i="78" s="1"/>
  <c r="G162" i="78"/>
  <c r="J162" i="78" s="1"/>
  <c r="G25" i="79"/>
  <c r="J25" i="79" s="1"/>
  <c r="G179" i="78"/>
  <c r="J179" i="78" s="1"/>
  <c r="G179" i="79" s="1"/>
  <c r="J179" i="79" s="1"/>
  <c r="G89" i="78"/>
  <c r="J89" i="78" s="1"/>
  <c r="G89" i="79" s="1"/>
  <c r="J89" i="79" s="1"/>
  <c r="G106" i="78"/>
  <c r="J106" i="78" s="1"/>
  <c r="G32" i="78"/>
  <c r="J32" i="78" s="1"/>
  <c r="G180" i="78"/>
  <c r="J180" i="78" s="1"/>
  <c r="G185" i="78"/>
  <c r="J185" i="78" s="1"/>
  <c r="G62" i="78"/>
  <c r="J62" i="78" s="1"/>
  <c r="G59" i="78"/>
  <c r="J59" i="78" s="1"/>
  <c r="G224" i="78"/>
  <c r="J224" i="78" s="1"/>
  <c r="G117" i="78"/>
  <c r="J117" i="78" s="1"/>
  <c r="G93" i="78"/>
  <c r="J93" i="78" s="1"/>
  <c r="G93" i="79" s="1"/>
  <c r="J93" i="79" s="1"/>
  <c r="G47" i="78"/>
  <c r="J47" i="78" s="1"/>
  <c r="G47" i="79" s="1"/>
  <c r="J47" i="79" s="1"/>
  <c r="G49" i="78"/>
  <c r="J49" i="78" s="1"/>
  <c r="G49" i="79" s="1"/>
  <c r="J49" i="79" s="1"/>
  <c r="G160" i="78"/>
  <c r="J160" i="78" s="1"/>
  <c r="G225" i="78"/>
  <c r="J225" i="78" s="1"/>
  <c r="G225" i="79" s="1"/>
  <c r="J225" i="79" s="1"/>
  <c r="G31" i="78"/>
  <c r="J31" i="78" s="1"/>
  <c r="G31" i="79" s="1"/>
  <c r="J31" i="79" s="1"/>
  <c r="G138" i="78"/>
  <c r="J138" i="78" s="1"/>
  <c r="G92" i="78"/>
  <c r="J92" i="78" s="1"/>
  <c r="G97" i="78"/>
  <c r="J97" i="78" s="1"/>
  <c r="G57" i="78"/>
  <c r="J57" i="78" s="1"/>
  <c r="G57" i="79" s="1"/>
  <c r="J57" i="79" s="1"/>
  <c r="G29" i="78"/>
  <c r="J29" i="78" s="1"/>
  <c r="G29" i="79" s="1"/>
  <c r="J29" i="79" s="1"/>
  <c r="G28" i="78"/>
  <c r="J28" i="78" s="1"/>
  <c r="G28" i="79" s="1"/>
  <c r="J28" i="79" s="1"/>
  <c r="G46" i="78"/>
  <c r="J46" i="78" s="1"/>
  <c r="G46" i="79" s="1"/>
  <c r="J46" i="79" s="1"/>
  <c r="G141" i="78"/>
  <c r="J141" i="78" s="1"/>
  <c r="G141" i="79" s="1"/>
  <c r="J141" i="79" s="1"/>
  <c r="G91" i="78"/>
  <c r="J91" i="78" s="1"/>
  <c r="G123" i="78"/>
  <c r="J123" i="78" s="1"/>
  <c r="G100" i="78"/>
  <c r="J100" i="78" s="1"/>
  <c r="G100" i="79" s="1"/>
  <c r="J100" i="79" s="1"/>
  <c r="G27" i="78"/>
  <c r="J27" i="78" s="1"/>
  <c r="G27" i="79" s="1"/>
  <c r="J27" i="79" s="1"/>
  <c r="G33" i="78"/>
  <c r="J33" i="78" s="1"/>
  <c r="G33" i="79" s="1"/>
  <c r="J33" i="79" s="1"/>
  <c r="G111" i="78"/>
  <c r="J111" i="78" s="1"/>
  <c r="G116" i="78"/>
  <c r="J116" i="78" s="1"/>
  <c r="G227" i="78"/>
  <c r="J227" i="78" s="1"/>
  <c r="G130" i="78"/>
  <c r="J130" i="78" s="1"/>
  <c r="G174" i="79"/>
  <c r="J174" i="79" s="1"/>
  <c r="G115" i="78"/>
  <c r="J115" i="78" s="1"/>
  <c r="G115" i="79" s="1"/>
  <c r="J115" i="79" s="1"/>
  <c r="G228" i="78"/>
  <c r="J228" i="78" s="1"/>
  <c r="G26" i="79"/>
  <c r="J26" i="79" s="1"/>
  <c r="G215" i="78"/>
  <c r="J215" i="78" s="1"/>
  <c r="G215" i="79" s="1"/>
  <c r="J215" i="79" s="1"/>
  <c r="G183" i="78"/>
  <c r="J183" i="78" s="1"/>
  <c r="G107" i="78"/>
  <c r="J107" i="78" s="1"/>
  <c r="G176" i="78"/>
  <c r="J176" i="78" s="1"/>
  <c r="G53" i="78"/>
  <c r="J53" i="78" s="1"/>
  <c r="G69" i="78"/>
  <c r="J69" i="78" s="1"/>
  <c r="G95" i="78"/>
  <c r="J95" i="78" s="1"/>
  <c r="G142" i="78"/>
  <c r="J142" i="78" s="1"/>
  <c r="G154" i="78"/>
  <c r="J154" i="78" s="1"/>
  <c r="G102" i="79"/>
  <c r="J102" i="79" s="1"/>
  <c r="G44" i="78"/>
  <c r="J44" i="78" s="1"/>
  <c r="G44" i="79" s="1"/>
  <c r="J44" i="79" s="1"/>
  <c r="G77" i="78"/>
  <c r="J77" i="78" s="1"/>
  <c r="G77" i="79" s="1"/>
  <c r="J77" i="79" s="1"/>
  <c r="G191" i="78"/>
  <c r="J191" i="78" s="1"/>
  <c r="G223" i="78"/>
  <c r="J223" i="78" s="1"/>
  <c r="G41" i="78"/>
  <c r="J41" i="78" s="1"/>
  <c r="G41" i="79" s="1"/>
  <c r="J41" i="79" s="1"/>
  <c r="G66" i="78"/>
  <c r="J66" i="78" s="1"/>
  <c r="G51" i="78"/>
  <c r="J51" i="78" s="1"/>
  <c r="G51" i="79" s="1"/>
  <c r="J51" i="79" s="1"/>
  <c r="G74" i="78"/>
  <c r="J74" i="78" s="1"/>
  <c r="G74" i="79" s="1"/>
  <c r="J74" i="79" s="1"/>
  <c r="G256" i="79"/>
  <c r="J256" i="79" s="1"/>
  <c r="G70" i="86"/>
  <c r="J70" i="86" s="1"/>
  <c r="G70" i="87" s="1"/>
  <c r="J70" i="87" s="1"/>
  <c r="G71" i="86"/>
  <c r="J71" i="86" s="1"/>
  <c r="G71" i="87" s="1"/>
  <c r="J71" i="87" s="1"/>
  <c r="G175" i="86"/>
  <c r="J175" i="86" s="1"/>
  <c r="G175" i="87" s="1"/>
  <c r="J175" i="87" s="1"/>
  <c r="G113" i="89"/>
  <c r="J113" i="89" s="1"/>
  <c r="G113" i="90" s="1"/>
  <c r="J113" i="90" s="1"/>
  <c r="J229" i="95"/>
  <c r="G43" i="78"/>
  <c r="J43" i="78" s="1"/>
  <c r="G43" i="79" s="1"/>
  <c r="J43" i="79" s="1"/>
  <c r="G135" i="78"/>
  <c r="J135" i="78" s="1"/>
  <c r="G61" i="78"/>
  <c r="J61" i="78" s="1"/>
  <c r="G61" i="79" s="1"/>
  <c r="J61" i="79" s="1"/>
  <c r="G99" i="78"/>
  <c r="J99" i="78" s="1"/>
  <c r="G99" i="79" s="1"/>
  <c r="J99" i="79" s="1"/>
  <c r="G171" i="78"/>
  <c r="J171" i="78" s="1"/>
  <c r="G171" i="79" s="1"/>
  <c r="J171" i="79" s="1"/>
  <c r="G64" i="78"/>
  <c r="J64" i="78" s="1"/>
  <c r="G64" i="79" s="1"/>
  <c r="J64" i="79" s="1"/>
  <c r="G36" i="78"/>
  <c r="J36" i="78" s="1"/>
  <c r="G36" i="79" s="1"/>
  <c r="J36" i="79" s="1"/>
  <c r="G108" i="78"/>
  <c r="J108" i="78" s="1"/>
  <c r="G108" i="79" s="1"/>
  <c r="J108" i="79" s="1"/>
  <c r="G52" i="78"/>
  <c r="J52" i="78" s="1"/>
  <c r="G52" i="79" s="1"/>
  <c r="J52" i="79" s="1"/>
  <c r="G34" i="78"/>
  <c r="J34" i="78" s="1"/>
  <c r="G34" i="79" s="1"/>
  <c r="J34" i="79" s="1"/>
  <c r="G143" i="78"/>
  <c r="J143" i="78" s="1"/>
  <c r="G143" i="79" s="1"/>
  <c r="J143" i="79" s="1"/>
  <c r="G234" i="78"/>
  <c r="J234" i="78" s="1"/>
  <c r="G192" i="78"/>
  <c r="J192" i="78" s="1"/>
  <c r="G140" i="78"/>
  <c r="J140" i="78" s="1"/>
  <c r="G140" i="79" s="1"/>
  <c r="J140" i="79" s="1"/>
  <c r="G98" i="78"/>
  <c r="J98" i="78" s="1"/>
  <c r="G98" i="79" s="1"/>
  <c r="J98" i="79" s="1"/>
  <c r="G236" i="78"/>
  <c r="J236" i="78" s="1"/>
  <c r="G235" i="78"/>
  <c r="J235" i="78" s="1"/>
  <c r="G251" i="81"/>
  <c r="J251" i="81" s="1"/>
  <c r="G118" i="78"/>
  <c r="J118" i="78" s="1"/>
  <c r="G118" i="79" s="1"/>
  <c r="J118" i="79" s="1"/>
  <c r="G80" i="78"/>
  <c r="J80" i="78" s="1"/>
  <c r="G80" i="79" s="1"/>
  <c r="J80" i="79" s="1"/>
  <c r="G79" i="78"/>
  <c r="J79" i="78" s="1"/>
  <c r="G78" i="78"/>
  <c r="J78" i="78" s="1"/>
  <c r="G78" i="79" s="1"/>
  <c r="J78" i="79" s="1"/>
  <c r="G65" i="78"/>
  <c r="J65" i="78" s="1"/>
  <c r="G56" i="78"/>
  <c r="J56" i="78" s="1"/>
  <c r="G56" i="79" s="1"/>
  <c r="J56" i="79" s="1"/>
  <c r="G50" i="78"/>
  <c r="J50" i="78" s="1"/>
  <c r="G50" i="79" s="1"/>
  <c r="J50" i="79" s="1"/>
  <c r="G40" i="78"/>
  <c r="J40" i="78" s="1"/>
  <c r="G40" i="79" s="1"/>
  <c r="J40" i="79" s="1"/>
  <c r="G75" i="107"/>
  <c r="J75" i="107" s="1"/>
  <c r="J75" i="8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J240" i="88"/>
  <c r="J241" i="88"/>
  <c r="G232" i="88"/>
  <c r="J232" i="88" s="1"/>
  <c r="G230" i="78"/>
  <c r="J230" i="78" s="1"/>
  <c r="J238" i="78"/>
  <c r="G231" i="91"/>
  <c r="J231" i="91" s="1"/>
  <c r="G262" i="78"/>
  <c r="J262" i="78" s="1"/>
  <c r="G10" i="91"/>
  <c r="J10" i="91" s="1"/>
  <c r="G9" i="91"/>
  <c r="J9" i="91" s="1"/>
  <c r="G104" i="79"/>
  <c r="J104" i="79" s="1"/>
  <c r="G186" i="79"/>
  <c r="J186" i="79" s="1"/>
  <c r="G190" i="79"/>
  <c r="J190" i="79" s="1"/>
  <c r="G167" i="78"/>
  <c r="J167" i="78" s="1"/>
  <c r="G139" i="78"/>
  <c r="J139" i="78" s="1"/>
  <c r="G42" i="78"/>
  <c r="J42" i="78" s="1"/>
  <c r="G30" i="78"/>
  <c r="J30" i="78" s="1"/>
  <c r="G163" i="78"/>
  <c r="J163" i="78" s="1"/>
  <c r="G67" i="78"/>
  <c r="J67" i="78" s="1"/>
  <c r="G101" i="78"/>
  <c r="J101" i="78" s="1"/>
  <c r="G254" i="79"/>
  <c r="J254" i="79" s="1"/>
  <c r="G184" i="78"/>
  <c r="J184" i="78" s="1"/>
  <c r="G220" i="78"/>
  <c r="J220" i="78" s="1"/>
  <c r="G72" i="78"/>
  <c r="J72" i="78" s="1"/>
  <c r="G172" i="78"/>
  <c r="J172" i="78" s="1"/>
  <c r="G146" i="78"/>
  <c r="J146" i="78" s="1"/>
  <c r="G85" i="78"/>
  <c r="J85" i="78" s="1"/>
  <c r="G121" i="78"/>
  <c r="J121" i="78" s="1"/>
  <c r="G233" i="78"/>
  <c r="J233" i="78" s="1"/>
  <c r="G90" i="78"/>
  <c r="J90" i="78" s="1"/>
  <c r="G112" i="78"/>
  <c r="J112" i="78" s="1"/>
  <c r="G81" i="78"/>
  <c r="J81" i="78" s="1"/>
  <c r="G120" i="78"/>
  <c r="J120" i="78" s="1"/>
  <c r="G159" i="78"/>
  <c r="J159" i="78" s="1"/>
  <c r="G137" i="78"/>
  <c r="J137" i="78" s="1"/>
  <c r="G164" i="78"/>
  <c r="J164" i="78" s="1"/>
  <c r="G73" i="78"/>
  <c r="J73" i="78" s="1"/>
  <c r="G145" i="78"/>
  <c r="J145" i="78" s="1"/>
  <c r="G68" i="78"/>
  <c r="J68" i="78" s="1"/>
  <c r="G110" i="78"/>
  <c r="J110" i="78" s="1"/>
  <c r="G144" i="78"/>
  <c r="J144" i="78" s="1"/>
  <c r="G196" i="91"/>
  <c r="J196" i="91" s="1"/>
  <c r="G203" i="91"/>
  <c r="J203" i="91" s="1"/>
  <c r="G211" i="91"/>
  <c r="J211" i="91" s="1"/>
  <c r="G157" i="91"/>
  <c r="J157" i="91" s="1"/>
  <c r="G39" i="91"/>
  <c r="J39" i="91" s="1"/>
  <c r="G210" i="91"/>
  <c r="J210" i="91" s="1"/>
  <c r="G212" i="91"/>
  <c r="J212" i="91" s="1"/>
  <c r="G147" i="91"/>
  <c r="J147" i="91" s="1"/>
  <c r="G198" i="91"/>
  <c r="J198" i="91" s="1"/>
  <c r="G128" i="91"/>
  <c r="J128" i="91" s="1"/>
  <c r="G153" i="92"/>
  <c r="J153" i="92" s="1"/>
  <c r="G155" i="92"/>
  <c r="J155" i="92" s="1"/>
  <c r="G156" i="91"/>
  <c r="J156" i="91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202" i="91"/>
  <c r="J202" i="91" s="1"/>
  <c r="G83" i="92"/>
  <c r="J83" i="92" s="1"/>
  <c r="G209" i="91"/>
  <c r="J209" i="91" s="1"/>
  <c r="G204" i="91"/>
  <c r="J204" i="91" s="1"/>
  <c r="G206" i="92"/>
  <c r="J206" i="92" s="1"/>
  <c r="G195" i="91"/>
  <c r="J195" i="91" s="1"/>
  <c r="G134" i="77"/>
  <c r="J134" i="77" s="1"/>
  <c r="G38" i="77"/>
  <c r="J38" i="77" s="1"/>
  <c r="G96" i="77"/>
  <c r="J96" i="77" s="1"/>
  <c r="G136" i="77"/>
  <c r="J136" i="77" s="1"/>
  <c r="G182" i="91"/>
  <c r="J182" i="91" s="1"/>
  <c r="G197" i="91"/>
  <c r="J197" i="91" s="1"/>
  <c r="G149" i="91"/>
  <c r="J149" i="91" s="1"/>
  <c r="G150" i="91"/>
  <c r="J150" i="91" s="1"/>
  <c r="G23" i="79"/>
  <c r="J23" i="79" s="1"/>
  <c r="G22" i="79"/>
  <c r="J22" i="79" s="1"/>
  <c r="G24" i="79"/>
  <c r="J24" i="79" s="1"/>
  <c r="G20" i="79"/>
  <c r="J20" i="79" s="1"/>
  <c r="G21" i="79"/>
  <c r="J21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94" i="93" l="1"/>
  <c r="J194" i="93" s="1"/>
  <c r="G194" i="94" s="1"/>
  <c r="G125" i="93"/>
  <c r="J125" i="93" s="1"/>
  <c r="G151" i="93"/>
  <c r="J151" i="93" s="1"/>
  <c r="G208" i="93"/>
  <c r="J208" i="93" s="1"/>
  <c r="G84" i="93"/>
  <c r="J84" i="93" s="1"/>
  <c r="G156" i="92"/>
  <c r="J156" i="92" s="1"/>
  <c r="G39" i="92"/>
  <c r="J39" i="92" s="1"/>
  <c r="G157" i="92"/>
  <c r="J157" i="92" s="1"/>
  <c r="G211" i="92"/>
  <c r="J211" i="92" s="1"/>
  <c r="G128" i="92"/>
  <c r="J128" i="92" s="1"/>
  <c r="G196" i="92"/>
  <c r="J196" i="92" s="1"/>
  <c r="G209" i="92"/>
  <c r="J209" i="92" s="1"/>
  <c r="G10" i="92"/>
  <c r="J10" i="92" s="1"/>
  <c r="G150" i="92"/>
  <c r="J150" i="92" s="1"/>
  <c r="G195" i="92"/>
  <c r="J195" i="92" s="1"/>
  <c r="G147" i="92"/>
  <c r="J147" i="92" s="1"/>
  <c r="G149" i="92"/>
  <c r="J149" i="92" s="1"/>
  <c r="G204" i="92"/>
  <c r="J204" i="92" s="1"/>
  <c r="G210" i="92"/>
  <c r="J210" i="92" s="1"/>
  <c r="G11" i="92"/>
  <c r="J11" i="92" s="1"/>
  <c r="G229" i="96"/>
  <c r="J229" i="96" s="1"/>
  <c r="G229" i="97" s="1"/>
  <c r="J229" i="97" s="1"/>
  <c r="G229" i="98" s="1"/>
  <c r="J229" i="98" s="1"/>
  <c r="G241" i="89"/>
  <c r="J241" i="89" s="1"/>
  <c r="G241" i="90" s="1"/>
  <c r="J241" i="90" s="1"/>
  <c r="E241" i="91" s="1"/>
  <c r="G241" i="91" s="1"/>
  <c r="J241" i="91" s="1"/>
  <c r="G240" i="89"/>
  <c r="J240" i="89" s="1"/>
  <c r="G240" i="90" s="1"/>
  <c r="J240" i="90" s="1"/>
  <c r="E240" i="91" s="1"/>
  <c r="G240" i="91" s="1"/>
  <c r="J240" i="91" s="1"/>
  <c r="G37" i="79"/>
  <c r="J37" i="79" s="1"/>
  <c r="G37" i="80" s="1"/>
  <c r="J37" i="80" s="1"/>
  <c r="G37" i="81" s="1"/>
  <c r="J37" i="81" s="1"/>
  <c r="G261" i="79"/>
  <c r="J261" i="79" s="1"/>
  <c r="E261" i="80" s="1"/>
  <c r="G186" i="80"/>
  <c r="J186" i="80" s="1"/>
  <c r="G186" i="81" s="1"/>
  <c r="J186" i="81" s="1"/>
  <c r="G6" i="77"/>
  <c r="J6" i="77" s="1"/>
  <c r="G233" i="79"/>
  <c r="J233" i="79" s="1"/>
  <c r="G132" i="78"/>
  <c r="J132" i="78" s="1"/>
  <c r="G14" i="77"/>
  <c r="J14" i="77" s="1"/>
  <c r="G136" i="78"/>
  <c r="J136" i="78" s="1"/>
  <c r="G165" i="78"/>
  <c r="J165" i="78" s="1"/>
  <c r="G8" i="77"/>
  <c r="J8" i="77" s="1"/>
  <c r="G237" i="98"/>
  <c r="J237" i="98" s="1"/>
  <c r="E237" i="99" s="1"/>
  <c r="E113" i="91"/>
  <c r="G113" i="91" s="1"/>
  <c r="J113" i="91" s="1"/>
  <c r="G108" i="80"/>
  <c r="J108" i="80" s="1"/>
  <c r="G108" i="81" s="1"/>
  <c r="J108" i="81" s="1"/>
  <c r="G140" i="80"/>
  <c r="J140" i="80" s="1"/>
  <c r="G140" i="81" s="1"/>
  <c r="J140" i="81" s="1"/>
  <c r="G192" i="79"/>
  <c r="J192" i="79" s="1"/>
  <c r="G64" i="80"/>
  <c r="J64" i="80" s="1"/>
  <c r="G64" i="81" s="1"/>
  <c r="J64" i="81" s="1"/>
  <c r="G57" i="80"/>
  <c r="J57" i="80" s="1"/>
  <c r="G57" i="81" s="1"/>
  <c r="J57" i="81" s="1"/>
  <c r="G141" i="80"/>
  <c r="J141" i="80" s="1"/>
  <c r="G141" i="81" s="1"/>
  <c r="J141" i="81" s="1"/>
  <c r="G228" i="79"/>
  <c r="J228" i="79" s="1"/>
  <c r="G58" i="80"/>
  <c r="J58" i="80" s="1"/>
  <c r="G58" i="81" s="1"/>
  <c r="J58" i="81" s="1"/>
  <c r="G171" i="80"/>
  <c r="J171" i="80" s="1"/>
  <c r="G171" i="81" s="1"/>
  <c r="J171" i="81" s="1"/>
  <c r="G99" i="80"/>
  <c r="J99" i="80" s="1"/>
  <c r="G99" i="81" s="1"/>
  <c r="J99" i="81" s="1"/>
  <c r="G179" i="80"/>
  <c r="J179" i="80" s="1"/>
  <c r="G179" i="81" s="1"/>
  <c r="J179" i="81" s="1"/>
  <c r="G36" i="80"/>
  <c r="J36" i="80" s="1"/>
  <c r="G36" i="81" s="1"/>
  <c r="J36" i="81" s="1"/>
  <c r="G215" i="80"/>
  <c r="J215" i="80" s="1"/>
  <c r="G215" i="81" s="1"/>
  <c r="J215" i="81" s="1"/>
  <c r="G44" i="80"/>
  <c r="J44" i="80" s="1"/>
  <c r="G61" i="80"/>
  <c r="J61" i="80" s="1"/>
  <c r="G61" i="81" s="1"/>
  <c r="J61" i="81" s="1"/>
  <c r="G170" i="79"/>
  <c r="J170" i="79" s="1"/>
  <c r="G166" i="79"/>
  <c r="J166" i="79" s="1"/>
  <c r="G160" i="79"/>
  <c r="J160" i="79" s="1"/>
  <c r="G100" i="80"/>
  <c r="J100" i="80" s="1"/>
  <c r="G100" i="81" s="1"/>
  <c r="J100" i="81" s="1"/>
  <c r="G54" i="80"/>
  <c r="J54" i="80" s="1"/>
  <c r="G54" i="81" s="1"/>
  <c r="J54" i="81" s="1"/>
  <c r="G29" i="80"/>
  <c r="J29" i="80" s="1"/>
  <c r="G29" i="81" s="1"/>
  <c r="J29" i="81" s="1"/>
  <c r="G143" i="80"/>
  <c r="J143" i="80" s="1"/>
  <c r="G143" i="81" s="1"/>
  <c r="J143" i="81" s="1"/>
  <c r="G52" i="80"/>
  <c r="J52" i="80" s="1"/>
  <c r="G52" i="81" s="1"/>
  <c r="J52" i="81" s="1"/>
  <c r="G33" i="80"/>
  <c r="J33" i="80" s="1"/>
  <c r="G33" i="81" s="1"/>
  <c r="J33" i="81" s="1"/>
  <c r="G43" i="80"/>
  <c r="J43" i="80" s="1"/>
  <c r="G43" i="81" s="1"/>
  <c r="J43" i="81" s="1"/>
  <c r="G89" i="80"/>
  <c r="J89" i="80" s="1"/>
  <c r="G89" i="81" s="1"/>
  <c r="J89" i="81" s="1"/>
  <c r="G34" i="80"/>
  <c r="J34" i="80" s="1"/>
  <c r="G34" i="81" s="1"/>
  <c r="J34" i="81" s="1"/>
  <c r="G98" i="80"/>
  <c r="J98" i="80" s="1"/>
  <c r="G98" i="81" s="1"/>
  <c r="J98" i="81" s="1"/>
  <c r="G158" i="79"/>
  <c r="J158" i="79" s="1"/>
  <c r="G27" i="80"/>
  <c r="J27" i="80" s="1"/>
  <c r="G27" i="81" s="1"/>
  <c r="J27" i="81" s="1"/>
  <c r="G93" i="80"/>
  <c r="J93" i="80" s="1"/>
  <c r="G93" i="81" s="1"/>
  <c r="J93" i="81" s="1"/>
  <c r="G234" i="79"/>
  <c r="J234" i="79" s="1"/>
  <c r="G230" i="79"/>
  <c r="J230" i="79" s="1"/>
  <c r="G221" i="78"/>
  <c r="J221" i="78" s="1"/>
  <c r="G104" i="80"/>
  <c r="J104" i="80" s="1"/>
  <c r="G104" i="81" s="1"/>
  <c r="J104" i="81" s="1"/>
  <c r="G244" i="80"/>
  <c r="J244" i="80" s="1"/>
  <c r="G236" i="79"/>
  <c r="J236" i="79" s="1"/>
  <c r="G243" i="80"/>
  <c r="J243" i="80" s="1"/>
  <c r="G235" i="79"/>
  <c r="J235" i="79" s="1"/>
  <c r="G38" i="78"/>
  <c r="J38" i="78" s="1"/>
  <c r="G38" i="79" s="1"/>
  <c r="J38" i="79" s="1"/>
  <c r="G88" i="79"/>
  <c r="J88" i="79" s="1"/>
  <c r="G87" i="79"/>
  <c r="J87" i="79" s="1"/>
  <c r="G122" i="78"/>
  <c r="J122" i="78" s="1"/>
  <c r="G122" i="79" s="1"/>
  <c r="J122" i="79" s="1"/>
  <c r="G238" i="79"/>
  <c r="J238" i="79" s="1"/>
  <c r="G86" i="79"/>
  <c r="J86" i="79" s="1"/>
  <c r="G227" i="79"/>
  <c r="J227" i="79" s="1"/>
  <c r="G251" i="82"/>
  <c r="J251" i="82" s="1"/>
  <c r="G225" i="80"/>
  <c r="J225" i="80" s="1"/>
  <c r="G225" i="81" s="1"/>
  <c r="J225" i="81" s="1"/>
  <c r="G115" i="80"/>
  <c r="J115" i="80" s="1"/>
  <c r="G115" i="81" s="1"/>
  <c r="J115" i="81" s="1"/>
  <c r="G118" i="80"/>
  <c r="J118" i="80" s="1"/>
  <c r="G118" i="81" s="1"/>
  <c r="J118" i="81" s="1"/>
  <c r="G77" i="80"/>
  <c r="J77" i="80" s="1"/>
  <c r="G77" i="81" s="1"/>
  <c r="J77" i="81" s="1"/>
  <c r="G79" i="79"/>
  <c r="J79" i="79" s="1"/>
  <c r="G74" i="80"/>
  <c r="J74" i="80" s="1"/>
  <c r="G74" i="81" s="1"/>
  <c r="J74" i="81" s="1"/>
  <c r="G80" i="80"/>
  <c r="J80" i="80" s="1"/>
  <c r="G80" i="81" s="1"/>
  <c r="J80" i="81" s="1"/>
  <c r="G78" i="80"/>
  <c r="J78" i="80" s="1"/>
  <c r="G78" i="81" s="1"/>
  <c r="J78" i="81" s="1"/>
  <c r="G65" i="79"/>
  <c r="J65" i="79" s="1"/>
  <c r="G66" i="79"/>
  <c r="J66" i="79" s="1"/>
  <c r="G56" i="80"/>
  <c r="J56" i="80" s="1"/>
  <c r="G56" i="81" s="1"/>
  <c r="J56" i="81" s="1"/>
  <c r="G49" i="80"/>
  <c r="J49" i="80" s="1"/>
  <c r="G49" i="81" s="1"/>
  <c r="J49" i="81" s="1"/>
  <c r="G47" i="80"/>
  <c r="J47" i="80" s="1"/>
  <c r="G47" i="81" s="1"/>
  <c r="J47" i="81" s="1"/>
  <c r="G50" i="80"/>
  <c r="J50" i="80" s="1"/>
  <c r="G50" i="81" s="1"/>
  <c r="J50" i="81" s="1"/>
  <c r="G51" i="80"/>
  <c r="J51" i="80" s="1"/>
  <c r="G51" i="81" s="1"/>
  <c r="J51" i="81" s="1"/>
  <c r="G46" i="80"/>
  <c r="J46" i="80" s="1"/>
  <c r="G46" i="81" s="1"/>
  <c r="J46" i="81" s="1"/>
  <c r="G41" i="80"/>
  <c r="J41" i="80" s="1"/>
  <c r="G41" i="81" s="1"/>
  <c r="G40" i="80"/>
  <c r="J40" i="80" s="1"/>
  <c r="G40" i="81" s="1"/>
  <c r="J40" i="81" s="1"/>
  <c r="G31" i="80"/>
  <c r="J31" i="80" s="1"/>
  <c r="G31" i="81" s="1"/>
  <c r="J31" i="81" s="1"/>
  <c r="G28" i="80"/>
  <c r="J28" i="80" s="1"/>
  <c r="G28" i="81" s="1"/>
  <c r="J28" i="81" s="1"/>
  <c r="G231" i="92"/>
  <c r="J231" i="92" s="1"/>
  <c r="G232" i="89"/>
  <c r="J232" i="89" s="1"/>
  <c r="G262" i="79"/>
  <c r="J262" i="79" s="1"/>
  <c r="E262" i="80" s="1"/>
  <c r="G110" i="79"/>
  <c r="J110" i="79" s="1"/>
  <c r="G112" i="79"/>
  <c r="J112" i="79" s="1"/>
  <c r="G111" i="79"/>
  <c r="J111" i="79" s="1"/>
  <c r="G62" i="79"/>
  <c r="J62" i="79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G71" i="88"/>
  <c r="J71" i="88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5" i="88"/>
  <c r="J175" i="88" s="1"/>
  <c r="G70" i="88"/>
  <c r="J70" i="88" s="1"/>
  <c r="G67" i="79"/>
  <c r="J67" i="79" s="1"/>
  <c r="G254" i="80"/>
  <c r="J254" i="80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205" i="93"/>
  <c r="J205" i="93" s="1"/>
  <c r="G148" i="93"/>
  <c r="J148" i="93" s="1"/>
  <c r="G182" i="92"/>
  <c r="J182" i="92" s="1"/>
  <c r="G155" i="93"/>
  <c r="J155" i="93" s="1"/>
  <c r="G202" i="92"/>
  <c r="J202" i="92" s="1"/>
  <c r="G197" i="92"/>
  <c r="J197" i="92" s="1"/>
  <c r="G133" i="77"/>
  <c r="J133" i="77" s="1"/>
  <c r="G226" i="93"/>
  <c r="J226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203" i="92"/>
  <c r="J203" i="92" s="1"/>
  <c r="G131" i="77"/>
  <c r="J131" i="77" s="1"/>
  <c r="G214" i="77"/>
  <c r="J214" i="77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93" i="93"/>
  <c r="J193" i="93" s="1"/>
  <c r="G193" i="94" s="1"/>
  <c r="G21" i="80"/>
  <c r="J21" i="80" s="1"/>
  <c r="G26" i="80"/>
  <c r="J26" i="80" s="1"/>
  <c r="G19" i="80"/>
  <c r="J19" i="80" s="1"/>
  <c r="G20" i="80"/>
  <c r="J20" i="80" s="1"/>
  <c r="G24" i="80"/>
  <c r="J24" i="80" s="1"/>
  <c r="G168" i="81"/>
  <c r="J168" i="81" s="1"/>
  <c r="G22" i="80"/>
  <c r="J22" i="80" s="1"/>
  <c r="G25" i="80"/>
  <c r="J25" i="80" s="1"/>
  <c r="G23" i="80"/>
  <c r="J23" i="80" s="1"/>
  <c r="G79" i="81"/>
  <c r="J79" i="81" s="1"/>
  <c r="G256" i="81"/>
  <c r="G18" i="77"/>
  <c r="J18" i="77" s="1"/>
  <c r="G13" i="77"/>
  <c r="J13" i="77" s="1"/>
  <c r="G17" i="77"/>
  <c r="J17" i="77" s="1"/>
  <c r="G16" i="77"/>
  <c r="J16" i="77" s="1"/>
  <c r="G7" i="77"/>
  <c r="J7" i="77" s="1"/>
  <c r="G15" i="77"/>
  <c r="J15" i="77" s="1"/>
  <c r="Z34" i="8"/>
  <c r="AC34" i="8" s="1"/>
  <c r="N264" i="8"/>
  <c r="M265" i="8"/>
  <c r="H264" i="8"/>
  <c r="M269" i="8"/>
  <c r="H266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0" i="93" l="1"/>
  <c r="J10" i="93" s="1"/>
  <c r="G210" i="93"/>
  <c r="J210" i="93" s="1"/>
  <c r="G209" i="93"/>
  <c r="J209" i="93" s="1"/>
  <c r="G125" i="94"/>
  <c r="J125" i="94" s="1"/>
  <c r="G150" i="93"/>
  <c r="J150" i="93" s="1"/>
  <c r="G149" i="93"/>
  <c r="J149" i="93" s="1"/>
  <c r="G195" i="93"/>
  <c r="J195" i="93" s="1"/>
  <c r="G83" i="94"/>
  <c r="J83" i="94" s="1"/>
  <c r="G240" i="92"/>
  <c r="J240" i="92" s="1"/>
  <c r="G240" i="93" s="1"/>
  <c r="J240" i="93" s="1"/>
  <c r="G240" i="94" s="1"/>
  <c r="J240" i="94" s="1"/>
  <c r="G240" i="95" s="1"/>
  <c r="J240" i="95" s="1"/>
  <c r="G240" i="96" s="1"/>
  <c r="J240" i="96" s="1"/>
  <c r="G240" i="97" s="1"/>
  <c r="J240" i="97" s="1"/>
  <c r="G240" i="98" s="1"/>
  <c r="J240" i="98" s="1"/>
  <c r="E240" i="99" s="1"/>
  <c r="G241" i="92"/>
  <c r="J241" i="92" s="1"/>
  <c r="G241" i="93" s="1"/>
  <c r="J241" i="93" s="1"/>
  <c r="G241" i="94" s="1"/>
  <c r="J241" i="94" s="1"/>
  <c r="G241" i="95" s="1"/>
  <c r="J241" i="95" s="1"/>
  <c r="G241" i="96" s="1"/>
  <c r="J241" i="96" s="1"/>
  <c r="G241" i="97" s="1"/>
  <c r="J241" i="97" s="1"/>
  <c r="G241" i="98" s="1"/>
  <c r="J241" i="98" s="1"/>
  <c r="E241" i="99" s="1"/>
  <c r="G82" i="80"/>
  <c r="J82" i="80" s="1"/>
  <c r="G255" i="79"/>
  <c r="J255" i="79" s="1"/>
  <c r="G255" i="80" s="1"/>
  <c r="J255" i="80" s="1"/>
  <c r="G214" i="78"/>
  <c r="J214" i="78" s="1"/>
  <c r="G173" i="80"/>
  <c r="J173" i="80" s="1"/>
  <c r="G133" i="78"/>
  <c r="J133" i="78" s="1"/>
  <c r="G133" i="79" s="1"/>
  <c r="J133" i="79" s="1"/>
  <c r="G44" i="81"/>
  <c r="J44" i="81" s="1"/>
  <c r="G44" i="82" s="1"/>
  <c r="J44" i="82" s="1"/>
  <c r="G88" i="80"/>
  <c r="J88" i="80" s="1"/>
  <c r="G158" i="80"/>
  <c r="J158" i="80" s="1"/>
  <c r="G158" i="81" s="1"/>
  <c r="J158" i="81" s="1"/>
  <c r="G158" i="82" s="1"/>
  <c r="J158" i="82" s="1"/>
  <c r="G192" i="80"/>
  <c r="J192" i="80" s="1"/>
  <c r="G192" i="81" s="1"/>
  <c r="J192" i="81" s="1"/>
  <c r="G192" i="82" s="1"/>
  <c r="J192" i="82" s="1"/>
  <c r="G160" i="80"/>
  <c r="J160" i="80" s="1"/>
  <c r="G160" i="81" s="1"/>
  <c r="J160" i="81" s="1"/>
  <c r="G160" i="82" s="1"/>
  <c r="J160" i="82" s="1"/>
  <c r="G166" i="80"/>
  <c r="J166" i="80" s="1"/>
  <c r="G166" i="81" s="1"/>
  <c r="J166" i="81" s="1"/>
  <c r="G166" i="82" s="1"/>
  <c r="J166" i="82" s="1"/>
  <c r="G79" i="80"/>
  <c r="J79" i="80" s="1"/>
  <c r="G170" i="80"/>
  <c r="J170" i="80" s="1"/>
  <c r="G170" i="81" s="1"/>
  <c r="J170" i="81" s="1"/>
  <c r="G170" i="82" s="1"/>
  <c r="J170" i="82" s="1"/>
  <c r="G66" i="80"/>
  <c r="J66" i="80" s="1"/>
  <c r="G66" i="81" s="1"/>
  <c r="J66" i="81" s="1"/>
  <c r="G66" i="82" s="1"/>
  <c r="J66" i="82" s="1"/>
  <c r="G65" i="80"/>
  <c r="J65" i="80" s="1"/>
  <c r="G65" i="81" s="1"/>
  <c r="J65" i="81" s="1"/>
  <c r="G65" i="82" s="1"/>
  <c r="J65" i="82" s="1"/>
  <c r="G113" i="92"/>
  <c r="J113" i="92" s="1"/>
  <c r="G113" i="93" s="1"/>
  <c r="J113" i="93" s="1"/>
  <c r="G113" i="94" s="1"/>
  <c r="J113" i="94" s="1"/>
  <c r="G175" i="89"/>
  <c r="J175" i="89" s="1"/>
  <c r="G175" i="90" s="1"/>
  <c r="J175" i="90" s="1"/>
  <c r="E175" i="91" s="1"/>
  <c r="G71" i="89"/>
  <c r="J71" i="89" s="1"/>
  <c r="G71" i="90" s="1"/>
  <c r="J71" i="90" s="1"/>
  <c r="E71" i="91" s="1"/>
  <c r="G70" i="89"/>
  <c r="J70" i="89" s="1"/>
  <c r="G70" i="90" s="1"/>
  <c r="J70" i="90" s="1"/>
  <c r="E70" i="91" s="1"/>
  <c r="G237" i="99"/>
  <c r="J237" i="99" s="1"/>
  <c r="G237" i="100" s="1"/>
  <c r="J237" i="100" s="1"/>
  <c r="E229" i="99"/>
  <c r="G229" i="99" s="1"/>
  <c r="J229" i="99" s="1"/>
  <c r="J256" i="81"/>
  <c r="G259" i="82" s="1"/>
  <c r="J259" i="82" s="1"/>
  <c r="G256" i="80"/>
  <c r="J256" i="80" s="1"/>
  <c r="G228" i="80"/>
  <c r="J228" i="80" s="1"/>
  <c r="G38" i="80"/>
  <c r="J38" i="80" s="1"/>
  <c r="G38" i="81" s="1"/>
  <c r="J38" i="81" s="1"/>
  <c r="G221" i="79"/>
  <c r="J221" i="79" s="1"/>
  <c r="G238" i="80"/>
  <c r="J238" i="80" s="1"/>
  <c r="G243" i="81"/>
  <c r="J243" i="81" s="1"/>
  <c r="G235" i="80"/>
  <c r="J235" i="80" s="1"/>
  <c r="G165" i="79"/>
  <c r="J165" i="79" s="1"/>
  <c r="G122" i="80"/>
  <c r="J122" i="80" s="1"/>
  <c r="G87" i="80"/>
  <c r="J87" i="80" s="1"/>
  <c r="G244" i="81"/>
  <c r="J244" i="81" s="1"/>
  <c r="G236" i="80"/>
  <c r="J236" i="80" s="1"/>
  <c r="G142" i="80"/>
  <c r="J142" i="80" s="1"/>
  <c r="G234" i="80"/>
  <c r="J234" i="80" s="1"/>
  <c r="G101" i="80"/>
  <c r="J101" i="80" s="1"/>
  <c r="G230" i="80"/>
  <c r="J230" i="80" s="1"/>
  <c r="G230" i="81" s="1"/>
  <c r="J230" i="81" s="1"/>
  <c r="G250" i="81"/>
  <c r="J250" i="81" s="1"/>
  <c r="G242" i="80"/>
  <c r="J242" i="80" s="1"/>
  <c r="G162" i="80"/>
  <c r="J162" i="80" s="1"/>
  <c r="G172" i="80"/>
  <c r="J172" i="80" s="1"/>
  <c r="G174" i="80"/>
  <c r="J174" i="80" s="1"/>
  <c r="G144" i="80"/>
  <c r="J144" i="80" s="1"/>
  <c r="G190" i="81"/>
  <c r="J190" i="81" s="1"/>
  <c r="G190" i="82" s="1"/>
  <c r="J190" i="82" s="1"/>
  <c r="G90" i="80"/>
  <c r="J90" i="80" s="1"/>
  <c r="G97" i="80"/>
  <c r="J97" i="80" s="1"/>
  <c r="G97" i="81" s="1"/>
  <c r="J97" i="81" s="1"/>
  <c r="G164" i="80"/>
  <c r="J164" i="80" s="1"/>
  <c r="G191" i="80"/>
  <c r="J191" i="80" s="1"/>
  <c r="G138" i="80"/>
  <c r="J138" i="80" s="1"/>
  <c r="G121" i="80"/>
  <c r="J121" i="80" s="1"/>
  <c r="G123" i="80"/>
  <c r="J123" i="80" s="1"/>
  <c r="G220" i="80"/>
  <c r="J220" i="80" s="1"/>
  <c r="G154" i="80"/>
  <c r="J154" i="80" s="1"/>
  <c r="G145" i="80"/>
  <c r="J145" i="80" s="1"/>
  <c r="G227" i="80"/>
  <c r="J227" i="80" s="1"/>
  <c r="G251" i="83"/>
  <c r="J251" i="83" s="1"/>
  <c r="G111" i="80"/>
  <c r="J111" i="80" s="1"/>
  <c r="G112" i="80"/>
  <c r="J112" i="80" s="1"/>
  <c r="G53" i="80"/>
  <c r="J53" i="80" s="1"/>
  <c r="G86" i="80"/>
  <c r="J86" i="80" s="1"/>
  <c r="G232" i="90"/>
  <c r="J232" i="90" s="1"/>
  <c r="E232" i="91" s="1"/>
  <c r="G231" i="93"/>
  <c r="J231" i="93" s="1"/>
  <c r="G239" i="93"/>
  <c r="G262" i="80"/>
  <c r="J262" i="80" s="1"/>
  <c r="G103" i="80"/>
  <c r="J103" i="80" s="1"/>
  <c r="G102" i="80"/>
  <c r="J102" i="80" s="1"/>
  <c r="G30" i="80"/>
  <c r="J30" i="80" s="1"/>
  <c r="G183" i="80"/>
  <c r="J183" i="80" s="1"/>
  <c r="G261" i="80"/>
  <c r="J261" i="80" s="1"/>
  <c r="G261" i="81" s="1"/>
  <c r="J261" i="81" s="1"/>
  <c r="G261" i="82" s="1"/>
  <c r="J261" i="82" s="1"/>
  <c r="E261" i="83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G62" i="80"/>
  <c r="J62" i="80" s="1"/>
  <c r="G110" i="80"/>
  <c r="J110" i="80" s="1"/>
  <c r="G67" i="80"/>
  <c r="G136" i="79"/>
  <c r="J136" i="79" s="1"/>
  <c r="G131" i="78"/>
  <c r="J131" i="78" s="1"/>
  <c r="G135" i="79"/>
  <c r="J135" i="79" s="1"/>
  <c r="G254" i="81"/>
  <c r="J254" i="81" s="1"/>
  <c r="G39" i="93"/>
  <c r="J39" i="93" s="1"/>
  <c r="J193" i="94"/>
  <c r="G206" i="94"/>
  <c r="J206" i="94" s="1"/>
  <c r="G147" i="93"/>
  <c r="J147" i="93" s="1"/>
  <c r="G213" i="94"/>
  <c r="J213" i="94" s="1"/>
  <c r="G202" i="93"/>
  <c r="J202" i="93" s="1"/>
  <c r="G127" i="94"/>
  <c r="J127" i="94" s="1"/>
  <c r="G177" i="94"/>
  <c r="J177" i="94" s="1"/>
  <c r="G153" i="94"/>
  <c r="J153" i="94" s="1"/>
  <c r="J194" i="94"/>
  <c r="G148" i="94"/>
  <c r="J148" i="94" s="1"/>
  <c r="G204" i="93"/>
  <c r="J204" i="93" s="1"/>
  <c r="G156" i="93"/>
  <c r="J156" i="93" s="1"/>
  <c r="G84" i="94"/>
  <c r="J84" i="94" s="1"/>
  <c r="G203" i="93"/>
  <c r="J203" i="93" s="1"/>
  <c r="G196" i="93"/>
  <c r="J196" i="93" s="1"/>
  <c r="G196" i="94" s="1"/>
  <c r="G205" i="94"/>
  <c r="J205" i="94" s="1"/>
  <c r="G208" i="94"/>
  <c r="J208" i="94" s="1"/>
  <c r="G182" i="93"/>
  <c r="J182" i="93" s="1"/>
  <c r="G226" i="94"/>
  <c r="J226" i="94" s="1"/>
  <c r="G212" i="93"/>
  <c r="J212" i="93" s="1"/>
  <c r="G181" i="94"/>
  <c r="J181" i="94" s="1"/>
  <c r="G157" i="93"/>
  <c r="J157" i="93" s="1"/>
  <c r="G198" i="93"/>
  <c r="J198" i="93" s="1"/>
  <c r="G198" i="94" s="1"/>
  <c r="G152" i="94"/>
  <c r="J152" i="94" s="1"/>
  <c r="G151" i="94"/>
  <c r="J151" i="94" s="1"/>
  <c r="G126" i="94"/>
  <c r="J126" i="94" s="1"/>
  <c r="G211" i="93"/>
  <c r="J211" i="93" s="1"/>
  <c r="G197" i="93"/>
  <c r="J197" i="93" s="1"/>
  <c r="G197" i="94" s="1"/>
  <c r="G155" i="94"/>
  <c r="J155" i="94" s="1"/>
  <c r="G128" i="93"/>
  <c r="J128" i="93" s="1"/>
  <c r="G89" i="82"/>
  <c r="J89" i="82" s="1"/>
  <c r="G108" i="82"/>
  <c r="J108" i="82" s="1"/>
  <c r="G19" i="81"/>
  <c r="J19" i="81" s="1"/>
  <c r="G36" i="82"/>
  <c r="J36" i="82" s="1"/>
  <c r="G43" i="82"/>
  <c r="J43" i="82" s="1"/>
  <c r="G74" i="82"/>
  <c r="J74" i="82" s="1"/>
  <c r="G78" i="82"/>
  <c r="J78" i="82" s="1"/>
  <c r="G225" i="82"/>
  <c r="J225" i="82" s="1"/>
  <c r="G64" i="82"/>
  <c r="J64" i="82" s="1"/>
  <c r="G57" i="82"/>
  <c r="J57" i="82" s="1"/>
  <c r="G79" i="82"/>
  <c r="J79" i="82" s="1"/>
  <c r="G52" i="82"/>
  <c r="J52" i="82" s="1"/>
  <c r="G80" i="82"/>
  <c r="J80" i="82" s="1"/>
  <c r="G22" i="81"/>
  <c r="J22" i="81" s="1"/>
  <c r="G41" i="82"/>
  <c r="J41" i="82" s="1"/>
  <c r="G143" i="82"/>
  <c r="J143" i="82" s="1"/>
  <c r="G98" i="82"/>
  <c r="J98" i="82" s="1"/>
  <c r="G61" i="82"/>
  <c r="J61" i="82" s="1"/>
  <c r="G93" i="82"/>
  <c r="J93" i="82" s="1"/>
  <c r="G118" i="82"/>
  <c r="J118" i="82" s="1"/>
  <c r="G21" i="81"/>
  <c r="J21" i="81" s="1"/>
  <c r="G24" i="81"/>
  <c r="J24" i="81" s="1"/>
  <c r="G140" i="82"/>
  <c r="J140" i="82" s="1"/>
  <c r="G58" i="82"/>
  <c r="J58" i="82" s="1"/>
  <c r="G77" i="82"/>
  <c r="J77" i="82" s="1"/>
  <c r="G25" i="81"/>
  <c r="J25" i="81" s="1"/>
  <c r="G115" i="82"/>
  <c r="J115" i="82" s="1"/>
  <c r="G37" i="82"/>
  <c r="J37" i="82" s="1"/>
  <c r="G28" i="82"/>
  <c r="J28" i="82" s="1"/>
  <c r="G168" i="82"/>
  <c r="J168" i="82" s="1"/>
  <c r="G51" i="82"/>
  <c r="J51" i="82" s="1"/>
  <c r="G20" i="81"/>
  <c r="J20" i="81" s="1"/>
  <c r="G26" i="81"/>
  <c r="J26" i="81" s="1"/>
  <c r="G47" i="82"/>
  <c r="J47" i="82" s="1"/>
  <c r="G56" i="82"/>
  <c r="J56" i="82" s="1"/>
  <c r="G23" i="81"/>
  <c r="J23" i="81" s="1"/>
  <c r="G49" i="82"/>
  <c r="J49" i="82" s="1"/>
  <c r="G99" i="82"/>
  <c r="J99" i="82" s="1"/>
  <c r="G29" i="82"/>
  <c r="G171" i="82"/>
  <c r="J171" i="82" s="1"/>
  <c r="G54" i="82"/>
  <c r="J54" i="82" s="1"/>
  <c r="G179" i="82"/>
  <c r="J179" i="82" s="1"/>
  <c r="G33" i="82"/>
  <c r="J33" i="82" s="1"/>
  <c r="G27" i="82"/>
  <c r="G46" i="82"/>
  <c r="J46" i="82" s="1"/>
  <c r="G50" i="82"/>
  <c r="J50" i="82" s="1"/>
  <c r="G40" i="82"/>
  <c r="J40" i="82" s="1"/>
  <c r="G141" i="82"/>
  <c r="J141" i="82" s="1"/>
  <c r="G31" i="82"/>
  <c r="J31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Z10" i="8"/>
  <c r="AC10" i="8" s="1"/>
  <c r="Z9" i="8"/>
  <c r="AC9" i="8" s="1"/>
  <c r="Z7" i="8"/>
  <c r="AC7" i="8" s="1"/>
  <c r="Z8" i="8"/>
  <c r="AC8" i="8" s="1"/>
  <c r="Z6" i="8"/>
  <c r="AC6" i="8" s="1"/>
  <c r="N266" i="8"/>
  <c r="F265" i="8" s="1"/>
  <c r="C266" i="8" s="1"/>
  <c r="H267" i="8"/>
  <c r="G149" i="94" l="1"/>
  <c r="J149" i="94" s="1"/>
  <c r="G195" i="94"/>
  <c r="J27" i="82"/>
  <c r="G27" i="83" s="1"/>
  <c r="J27" i="83" s="1"/>
  <c r="J29" i="82"/>
  <c r="G29" i="83" s="1"/>
  <c r="J29" i="83" s="1"/>
  <c r="G259" i="83"/>
  <c r="J259" i="83" s="1"/>
  <c r="G259" i="84" s="1"/>
  <c r="G209" i="94"/>
  <c r="J209" i="94" s="1"/>
  <c r="G10" i="94"/>
  <c r="J10" i="94" s="1"/>
  <c r="G122" i="81"/>
  <c r="J122" i="81" s="1"/>
  <c r="G36" i="83"/>
  <c r="J36" i="83" s="1"/>
  <c r="G54" i="83"/>
  <c r="J54" i="83" s="1"/>
  <c r="G108" i="83"/>
  <c r="J108" i="83" s="1"/>
  <c r="G174" i="81"/>
  <c r="J174" i="81" s="1"/>
  <c r="G64" i="83"/>
  <c r="J64" i="83" s="1"/>
  <c r="G225" i="83"/>
  <c r="J225" i="83" s="1"/>
  <c r="G135" i="80"/>
  <c r="J135" i="80" s="1"/>
  <c r="G99" i="83"/>
  <c r="J99" i="83" s="1"/>
  <c r="G28" i="83"/>
  <c r="J28" i="83" s="1"/>
  <c r="G165" i="80"/>
  <c r="J165" i="80" s="1"/>
  <c r="G165" i="81" s="1"/>
  <c r="J165" i="81" s="1"/>
  <c r="G165" i="82" s="1"/>
  <c r="J165" i="82" s="1"/>
  <c r="G221" i="80"/>
  <c r="J221" i="80" s="1"/>
  <c r="G221" i="81" s="1"/>
  <c r="J221" i="81" s="1"/>
  <c r="G221" i="82" s="1"/>
  <c r="J221" i="82" s="1"/>
  <c r="G133" i="80"/>
  <c r="J133" i="80" s="1"/>
  <c r="G133" i="81" s="1"/>
  <c r="J133" i="81" s="1"/>
  <c r="G229" i="100"/>
  <c r="J229" i="100" s="1"/>
  <c r="G229" i="101" s="1"/>
  <c r="J229" i="101" s="1"/>
  <c r="J239" i="93"/>
  <c r="G255" i="81"/>
  <c r="J255" i="81" s="1"/>
  <c r="G258" i="82" s="1"/>
  <c r="G162" i="81"/>
  <c r="J162" i="81" s="1"/>
  <c r="G162" i="82" s="1"/>
  <c r="J162" i="82" s="1"/>
  <c r="G162" i="83" s="1"/>
  <c r="J162" i="83" s="1"/>
  <c r="G142" i="81"/>
  <c r="J142" i="81" s="1"/>
  <c r="G142" i="82" s="1"/>
  <c r="J142" i="82" s="1"/>
  <c r="G142" i="83" s="1"/>
  <c r="J142" i="83" s="1"/>
  <c r="G250" i="82"/>
  <c r="J250" i="82" s="1"/>
  <c r="G242" i="81"/>
  <c r="J242" i="81" s="1"/>
  <c r="G244" i="82"/>
  <c r="J244" i="82" s="1"/>
  <c r="G236" i="81"/>
  <c r="J236" i="81" s="1"/>
  <c r="G238" i="81"/>
  <c r="J238" i="81" s="1"/>
  <c r="G123" i="81"/>
  <c r="J123" i="81" s="1"/>
  <c r="G123" i="82" s="1"/>
  <c r="J123" i="82" s="1"/>
  <c r="G123" i="83" s="1"/>
  <c r="J123" i="83" s="1"/>
  <c r="G144" i="81"/>
  <c r="J144" i="81" s="1"/>
  <c r="G144" i="82" s="1"/>
  <c r="J144" i="82" s="1"/>
  <c r="G144" i="83" s="1"/>
  <c r="J144" i="83" s="1"/>
  <c r="G191" i="81"/>
  <c r="J191" i="81" s="1"/>
  <c r="G191" i="82" s="1"/>
  <c r="J191" i="82" s="1"/>
  <c r="G191" i="83" s="1"/>
  <c r="J191" i="83" s="1"/>
  <c r="G164" i="81"/>
  <c r="J164" i="81" s="1"/>
  <c r="G164" i="82" s="1"/>
  <c r="J164" i="82" s="1"/>
  <c r="G164" i="83" s="1"/>
  <c r="J164" i="83" s="1"/>
  <c r="G220" i="81"/>
  <c r="J220" i="81" s="1"/>
  <c r="G220" i="82" s="1"/>
  <c r="J220" i="82" s="1"/>
  <c r="G220" i="83" s="1"/>
  <c r="J220" i="83" s="1"/>
  <c r="G234" i="81"/>
  <c r="J234" i="81" s="1"/>
  <c r="G88" i="81"/>
  <c r="J88" i="81" s="1"/>
  <c r="G87" i="81"/>
  <c r="J87" i="81" s="1"/>
  <c r="G62" i="81"/>
  <c r="J62" i="81" s="1"/>
  <c r="G95" i="81"/>
  <c r="J95" i="81" s="1"/>
  <c r="G167" i="81"/>
  <c r="J167" i="81" s="1"/>
  <c r="G81" i="81"/>
  <c r="J81" i="81" s="1"/>
  <c r="G30" i="81"/>
  <c r="J30" i="81" s="1"/>
  <c r="G176" i="81"/>
  <c r="J176" i="81" s="1"/>
  <c r="G137" i="81"/>
  <c r="J137" i="81" s="1"/>
  <c r="G173" i="81"/>
  <c r="J173" i="81" s="1"/>
  <c r="G42" i="81"/>
  <c r="J42" i="81" s="1"/>
  <c r="G223" i="81"/>
  <c r="J223" i="81" s="1"/>
  <c r="G91" i="81"/>
  <c r="J91" i="81" s="1"/>
  <c r="G243" i="82"/>
  <c r="J243" i="82" s="1"/>
  <c r="G235" i="81"/>
  <c r="J235" i="81" s="1"/>
  <c r="G183" i="81"/>
  <c r="J183" i="81" s="1"/>
  <c r="G222" i="81"/>
  <c r="J222" i="81" s="1"/>
  <c r="G139" i="81"/>
  <c r="J139" i="81" s="1"/>
  <c r="G69" i="81"/>
  <c r="J69" i="81" s="1"/>
  <c r="G146" i="81"/>
  <c r="J146" i="81" s="1"/>
  <c r="G73" i="81"/>
  <c r="J73" i="81" s="1"/>
  <c r="G106" i="81"/>
  <c r="J106" i="81" s="1"/>
  <c r="G185" i="81"/>
  <c r="J185" i="81" s="1"/>
  <c r="G32" i="81"/>
  <c r="J32" i="81" s="1"/>
  <c r="G159" i="81"/>
  <c r="J159" i="81" s="1"/>
  <c r="G145" i="81"/>
  <c r="J145" i="81" s="1"/>
  <c r="G145" i="82" s="1"/>
  <c r="J145" i="82" s="1"/>
  <c r="G145" i="83" s="1"/>
  <c r="J145" i="83" s="1"/>
  <c r="G121" i="81"/>
  <c r="J121" i="81" s="1"/>
  <c r="G121" i="82" s="1"/>
  <c r="J121" i="82" s="1"/>
  <c r="G121" i="83" s="1"/>
  <c r="J121" i="83" s="1"/>
  <c r="G136" i="80"/>
  <c r="J136" i="80" s="1"/>
  <c r="G136" i="81" s="1"/>
  <c r="J136" i="81" s="1"/>
  <c r="G163" i="81"/>
  <c r="J163" i="81" s="1"/>
  <c r="G107" i="81"/>
  <c r="J107" i="81" s="1"/>
  <c r="G184" i="81"/>
  <c r="J184" i="81" s="1"/>
  <c r="G92" i="81"/>
  <c r="J92" i="81" s="1"/>
  <c r="G72" i="81"/>
  <c r="J72" i="81" s="1"/>
  <c r="G85" i="81"/>
  <c r="J85" i="81" s="1"/>
  <c r="G154" i="81"/>
  <c r="J154" i="81" s="1"/>
  <c r="G154" i="82" s="1"/>
  <c r="J154" i="82" s="1"/>
  <c r="G154" i="83" s="1"/>
  <c r="J154" i="83" s="1"/>
  <c r="G138" i="81"/>
  <c r="J138" i="81" s="1"/>
  <c r="G138" i="82" s="1"/>
  <c r="J138" i="82" s="1"/>
  <c r="G138" i="83" s="1"/>
  <c r="J138" i="83" s="1"/>
  <c r="G90" i="81"/>
  <c r="J90" i="81" s="1"/>
  <c r="G90" i="82" s="1"/>
  <c r="J90" i="82" s="1"/>
  <c r="G90" i="83" s="1"/>
  <c r="J90" i="83" s="1"/>
  <c r="G172" i="81"/>
  <c r="J172" i="81" s="1"/>
  <c r="G172" i="82" s="1"/>
  <c r="J172" i="82" s="1"/>
  <c r="G172" i="83" s="1"/>
  <c r="J172" i="83" s="1"/>
  <c r="G101" i="81"/>
  <c r="J101" i="81" s="1"/>
  <c r="G101" i="82" s="1"/>
  <c r="J101" i="82" s="1"/>
  <c r="G101" i="83" s="1"/>
  <c r="J101" i="83" s="1"/>
  <c r="G224" i="81"/>
  <c r="J224" i="81" s="1"/>
  <c r="G180" i="81"/>
  <c r="J180" i="81" s="1"/>
  <c r="G132" i="80"/>
  <c r="J132" i="80" s="1"/>
  <c r="G130" i="81"/>
  <c r="J130" i="81" s="1"/>
  <c r="G111" i="81"/>
  <c r="J111" i="81" s="1"/>
  <c r="G111" i="82" s="1"/>
  <c r="J111" i="82" s="1"/>
  <c r="G111" i="83" s="1"/>
  <c r="J111" i="83" s="1"/>
  <c r="G110" i="81"/>
  <c r="J110" i="81" s="1"/>
  <c r="G112" i="81"/>
  <c r="J112" i="81" s="1"/>
  <c r="G112" i="82" s="1"/>
  <c r="J112" i="82" s="1"/>
  <c r="G112" i="83" s="1"/>
  <c r="J112" i="83" s="1"/>
  <c r="G120" i="81"/>
  <c r="J120" i="81" s="1"/>
  <c r="G117" i="81"/>
  <c r="J117" i="81" s="1"/>
  <c r="G116" i="81"/>
  <c r="J116" i="81" s="1"/>
  <c r="G67" i="81"/>
  <c r="J67" i="81" s="1"/>
  <c r="G68" i="81"/>
  <c r="J68" i="81" s="1"/>
  <c r="G59" i="81"/>
  <c r="J59" i="81" s="1"/>
  <c r="G55" i="81"/>
  <c r="J55" i="81" s="1"/>
  <c r="G53" i="81"/>
  <c r="J53" i="81" s="1"/>
  <c r="G53" i="82" s="1"/>
  <c r="J53" i="82" s="1"/>
  <c r="G53" i="83" s="1"/>
  <c r="J53" i="83" s="1"/>
  <c r="G48" i="81"/>
  <c r="J48" i="81" s="1"/>
  <c r="G86" i="81"/>
  <c r="J86" i="81" s="1"/>
  <c r="G231" i="94"/>
  <c r="J231" i="94" s="1"/>
  <c r="G227" i="81"/>
  <c r="J227" i="81" s="1"/>
  <c r="G237" i="101"/>
  <c r="J237" i="101" s="1"/>
  <c r="G228" i="81"/>
  <c r="J228" i="81" s="1"/>
  <c r="G230" i="82"/>
  <c r="J230" i="82" s="1"/>
  <c r="G232" i="91"/>
  <c r="J232" i="91" s="1"/>
  <c r="G262" i="81"/>
  <c r="J262" i="81" s="1"/>
  <c r="G102" i="81"/>
  <c r="J102" i="81" s="1"/>
  <c r="G96" i="80"/>
  <c r="J96" i="80" s="1"/>
  <c r="G11" i="94"/>
  <c r="J11" i="94" s="1"/>
  <c r="G119" i="80"/>
  <c r="J119" i="80" s="1"/>
  <c r="G97" i="82"/>
  <c r="J97" i="82" s="1"/>
  <c r="G161" i="80"/>
  <c r="J161" i="80" s="1"/>
  <c r="G9" i="94"/>
  <c r="J9" i="94" s="1"/>
  <c r="G214" i="79"/>
  <c r="J214" i="79" s="1"/>
  <c r="G233" i="81"/>
  <c r="J233" i="81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J197" i="94"/>
  <c r="G83" i="95"/>
  <c r="J83" i="95" s="1"/>
  <c r="J195" i="94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J198" i="94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J196" i="94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22" i="82"/>
  <c r="J122" i="82" s="1"/>
  <c r="G17" i="79"/>
  <c r="J17" i="79" s="1"/>
  <c r="G40" i="83"/>
  <c r="J40" i="83" s="1"/>
  <c r="G33" i="83"/>
  <c r="J33" i="83" s="1"/>
  <c r="G51" i="83"/>
  <c r="J51" i="83" s="1"/>
  <c r="G192" i="83"/>
  <c r="J192" i="83" s="1"/>
  <c r="G43" i="83"/>
  <c r="J43" i="83" s="1"/>
  <c r="G15" i="79"/>
  <c r="J15" i="79" s="1"/>
  <c r="G168" i="83"/>
  <c r="J168" i="83" s="1"/>
  <c r="G170" i="83"/>
  <c r="J170" i="83" s="1"/>
  <c r="G143" i="83"/>
  <c r="J143" i="83" s="1"/>
  <c r="G79" i="83"/>
  <c r="J79" i="83" s="1"/>
  <c r="G141" i="83"/>
  <c r="J141" i="83" s="1"/>
  <c r="G80" i="83"/>
  <c r="J80" i="83" s="1"/>
  <c r="G6" i="79"/>
  <c r="J6" i="79" s="1"/>
  <c r="G50" i="83"/>
  <c r="J50" i="83" s="1"/>
  <c r="G66" i="83"/>
  <c r="J66" i="83" s="1"/>
  <c r="G38" i="82"/>
  <c r="J38" i="82" s="1"/>
  <c r="G47" i="83"/>
  <c r="J47" i="83" s="1"/>
  <c r="G25" i="82"/>
  <c r="G44" i="83"/>
  <c r="J44" i="83" s="1"/>
  <c r="G118" i="83"/>
  <c r="J118" i="83" s="1"/>
  <c r="G41" i="83"/>
  <c r="J41" i="83" s="1"/>
  <c r="G52" i="83"/>
  <c r="J52" i="83" s="1"/>
  <c r="G115" i="83"/>
  <c r="J115" i="83" s="1"/>
  <c r="G98" i="83"/>
  <c r="J98" i="83" s="1"/>
  <c r="G14" i="79"/>
  <c r="J14" i="79" s="1"/>
  <c r="G179" i="83"/>
  <c r="J179" i="83" s="1"/>
  <c r="G26" i="82"/>
  <c r="G140" i="83"/>
  <c r="J140" i="83" s="1"/>
  <c r="G34" i="83"/>
  <c r="J34" i="83" s="1"/>
  <c r="G8" i="79"/>
  <c r="J8" i="79" s="1"/>
  <c r="G160" i="83"/>
  <c r="J160" i="83" s="1"/>
  <c r="G37" i="83"/>
  <c r="J37" i="83" s="1"/>
  <c r="G77" i="83"/>
  <c r="J77" i="83" s="1"/>
  <c r="G158" i="83"/>
  <c r="J158" i="83" s="1"/>
  <c r="G57" i="83"/>
  <c r="J57" i="83" s="1"/>
  <c r="G78" i="83"/>
  <c r="J78" i="83" s="1"/>
  <c r="G49" i="83"/>
  <c r="J49" i="83" s="1"/>
  <c r="G93" i="83"/>
  <c r="J93" i="83" s="1"/>
  <c r="G22" i="82"/>
  <c r="G19" i="82"/>
  <c r="G100" i="83"/>
  <c r="J100" i="83" s="1"/>
  <c r="G16" i="79"/>
  <c r="J16" i="79" s="1"/>
  <c r="G23" i="82"/>
  <c r="G20" i="82"/>
  <c r="G58" i="83"/>
  <c r="J58" i="83" s="1"/>
  <c r="G166" i="83"/>
  <c r="J166" i="83" s="1"/>
  <c r="G7" i="79"/>
  <c r="J7" i="79" s="1"/>
  <c r="G21" i="82"/>
  <c r="G13" i="79"/>
  <c r="J13" i="79" s="1"/>
  <c r="G31" i="83"/>
  <c r="J31" i="83" s="1"/>
  <c r="G18" i="79"/>
  <c r="J18" i="79" s="1"/>
  <c r="G65" i="83"/>
  <c r="J65" i="83" s="1"/>
  <c r="G46" i="83"/>
  <c r="J46" i="83" s="1"/>
  <c r="G56" i="83"/>
  <c r="J56" i="83" s="1"/>
  <c r="G24" i="82"/>
  <c r="G61" i="83"/>
  <c r="J61" i="83" s="1"/>
  <c r="G74" i="83"/>
  <c r="J74" i="83" s="1"/>
  <c r="G89" i="83"/>
  <c r="J89" i="83" s="1"/>
  <c r="G186" i="83"/>
  <c r="J186" i="83" s="1"/>
  <c r="G104" i="83"/>
  <c r="J104" i="83" s="1"/>
  <c r="G261" i="83"/>
  <c r="J261" i="83" s="1"/>
  <c r="G190" i="83"/>
  <c r="J190" i="83" s="1"/>
  <c r="R36" i="8"/>
  <c r="M267" i="8"/>
  <c r="G113" i="96" l="1"/>
  <c r="J113" i="96" s="1"/>
  <c r="G70" i="92"/>
  <c r="J70" i="92" s="1"/>
  <c r="J23" i="82"/>
  <c r="G23" i="83" s="1"/>
  <c r="J23" i="83" s="1"/>
  <c r="J26" i="82"/>
  <c r="G26" i="83" s="1"/>
  <c r="J26" i="83" s="1"/>
  <c r="J20" i="82"/>
  <c r="G20" i="83" s="1"/>
  <c r="J20" i="83" s="1"/>
  <c r="J25" i="82"/>
  <c r="G25" i="83" s="1"/>
  <c r="J25" i="83" s="1"/>
  <c r="J21" i="82"/>
  <c r="G21" i="83" s="1"/>
  <c r="J21" i="83" s="1"/>
  <c r="J19" i="82"/>
  <c r="G19" i="83" s="1"/>
  <c r="J19" i="83" s="1"/>
  <c r="J24" i="82"/>
  <c r="G24" i="83" s="1"/>
  <c r="J24" i="83" s="1"/>
  <c r="G22" i="83"/>
  <c r="J22" i="83" s="1"/>
  <c r="J22" i="82"/>
  <c r="G193" i="96"/>
  <c r="J193" i="96" s="1"/>
  <c r="G194" i="96"/>
  <c r="J194" i="96" s="1"/>
  <c r="G126" i="96"/>
  <c r="J126" i="96" s="1"/>
  <c r="G206" i="96"/>
  <c r="J206" i="96" s="1"/>
  <c r="G155" i="96"/>
  <c r="J155" i="96" s="1"/>
  <c r="G239" i="94"/>
  <c r="J239" i="94" s="1"/>
  <c r="G239" i="95" s="1"/>
  <c r="J239" i="95" s="1"/>
  <c r="G148" i="96"/>
  <c r="J148" i="96" s="1"/>
  <c r="G151" i="96"/>
  <c r="J151" i="96" s="1"/>
  <c r="G177" i="96"/>
  <c r="J177" i="96" s="1"/>
  <c r="G127" i="96"/>
  <c r="J127" i="96" s="1"/>
  <c r="G226" i="96"/>
  <c r="J226" i="96" s="1"/>
  <c r="G208" i="96"/>
  <c r="J208" i="96" s="1"/>
  <c r="G181" i="96"/>
  <c r="J181" i="96" s="1"/>
  <c r="G153" i="96"/>
  <c r="J153" i="96" s="1"/>
  <c r="G213" i="96"/>
  <c r="J213" i="96" s="1"/>
  <c r="G152" i="96"/>
  <c r="J152" i="96" s="1"/>
  <c r="G125" i="96"/>
  <c r="J125" i="96" s="1"/>
  <c r="G84" i="96"/>
  <c r="J84" i="96" s="1"/>
  <c r="G205" i="96"/>
  <c r="J205" i="96" s="1"/>
  <c r="G83" i="96"/>
  <c r="J83" i="96" s="1"/>
  <c r="G228" i="82"/>
  <c r="J228" i="82" s="1"/>
  <c r="J258" i="82"/>
  <c r="G85" i="82"/>
  <c r="J85" i="82" s="1"/>
  <c r="G85" i="83" s="1"/>
  <c r="J85" i="83" s="1"/>
  <c r="G73" i="82"/>
  <c r="J73" i="82" s="1"/>
  <c r="G73" i="83" s="1"/>
  <c r="J73" i="83" s="1"/>
  <c r="G176" i="82"/>
  <c r="J176" i="82" s="1"/>
  <c r="G176" i="83" s="1"/>
  <c r="J176" i="83" s="1"/>
  <c r="G72" i="82"/>
  <c r="J72" i="82" s="1"/>
  <c r="G72" i="83" s="1"/>
  <c r="J72" i="83" s="1"/>
  <c r="G146" i="82"/>
  <c r="J146" i="82" s="1"/>
  <c r="G146" i="83" s="1"/>
  <c r="J146" i="83" s="1"/>
  <c r="G91" i="82"/>
  <c r="J91" i="82" s="1"/>
  <c r="G91" i="83" s="1"/>
  <c r="J91" i="83" s="1"/>
  <c r="G92" i="82"/>
  <c r="J92" i="82" s="1"/>
  <c r="G92" i="83" s="1"/>
  <c r="J92" i="83" s="1"/>
  <c r="G223" i="82"/>
  <c r="J223" i="82" s="1"/>
  <c r="G223" i="83" s="1"/>
  <c r="J223" i="83" s="1"/>
  <c r="G30" i="82"/>
  <c r="G244" i="83"/>
  <c r="J244" i="83" s="1"/>
  <c r="G236" i="82"/>
  <c r="J236" i="82" s="1"/>
  <c r="G159" i="82"/>
  <c r="J159" i="82" s="1"/>
  <c r="G159" i="83" s="1"/>
  <c r="J159" i="83" s="1"/>
  <c r="G42" i="82"/>
  <c r="J42" i="82" s="1"/>
  <c r="G42" i="83" s="1"/>
  <c r="J42" i="83" s="1"/>
  <c r="G42" i="84" s="1"/>
  <c r="J42" i="84" s="1"/>
  <c r="G81" i="82"/>
  <c r="J81" i="82" s="1"/>
  <c r="G81" i="83" s="1"/>
  <c r="J81" i="83" s="1"/>
  <c r="G32" i="82"/>
  <c r="J32" i="82" s="1"/>
  <c r="G32" i="83" s="1"/>
  <c r="J32" i="83" s="1"/>
  <c r="G32" i="84" s="1"/>
  <c r="J32" i="84" s="1"/>
  <c r="G139" i="82"/>
  <c r="J139" i="82" s="1"/>
  <c r="G139" i="83" s="1"/>
  <c r="J139" i="83" s="1"/>
  <c r="G167" i="82"/>
  <c r="J167" i="82" s="1"/>
  <c r="G167" i="83" s="1"/>
  <c r="J167" i="83" s="1"/>
  <c r="G250" i="83"/>
  <c r="J250" i="83" s="1"/>
  <c r="G242" i="82"/>
  <c r="J242" i="82" s="1"/>
  <c r="G107" i="82"/>
  <c r="J107" i="82" s="1"/>
  <c r="G107" i="83" s="1"/>
  <c r="J107" i="83" s="1"/>
  <c r="G222" i="82"/>
  <c r="J222" i="82" s="1"/>
  <c r="G222" i="83" s="1"/>
  <c r="J222" i="83" s="1"/>
  <c r="G95" i="82"/>
  <c r="J95" i="82" s="1"/>
  <c r="G95" i="83" s="1"/>
  <c r="J95" i="83" s="1"/>
  <c r="G163" i="82"/>
  <c r="J163" i="82" s="1"/>
  <c r="G163" i="83" s="1"/>
  <c r="J163" i="83" s="1"/>
  <c r="G183" i="82"/>
  <c r="J183" i="82" s="1"/>
  <c r="G183" i="83" s="1"/>
  <c r="J183" i="83" s="1"/>
  <c r="G135" i="81"/>
  <c r="J135" i="81" s="1"/>
  <c r="G135" i="82" s="1"/>
  <c r="J135" i="82" s="1"/>
  <c r="G135" i="83" s="1"/>
  <c r="J135" i="83" s="1"/>
  <c r="G62" i="82"/>
  <c r="J62" i="82" s="1"/>
  <c r="G62" i="83" s="1"/>
  <c r="J62" i="83" s="1"/>
  <c r="G106" i="82"/>
  <c r="J106" i="82" s="1"/>
  <c r="G106" i="83" s="1"/>
  <c r="J106" i="83" s="1"/>
  <c r="G137" i="82"/>
  <c r="J137" i="82" s="1"/>
  <c r="G137" i="83" s="1"/>
  <c r="J137" i="83" s="1"/>
  <c r="G88" i="82"/>
  <c r="J88" i="82" s="1"/>
  <c r="G87" i="82"/>
  <c r="J87" i="82" s="1"/>
  <c r="G97" i="83"/>
  <c r="J97" i="83" s="1"/>
  <c r="G97" i="84" s="1"/>
  <c r="J97" i="84" s="1"/>
  <c r="G243" i="83"/>
  <c r="J243" i="83" s="1"/>
  <c r="G235" i="82"/>
  <c r="J235" i="82" s="1"/>
  <c r="G233" i="82"/>
  <c r="J233" i="82" s="1"/>
  <c r="G96" i="81"/>
  <c r="J96" i="81" s="1"/>
  <c r="G184" i="82"/>
  <c r="J184" i="82" s="1"/>
  <c r="G184" i="83" s="1"/>
  <c r="J184" i="83" s="1"/>
  <c r="G185" i="82"/>
  <c r="J185" i="82" s="1"/>
  <c r="G185" i="83" s="1"/>
  <c r="J185" i="83" s="1"/>
  <c r="G69" i="82"/>
  <c r="J69" i="82" s="1"/>
  <c r="G69" i="83" s="1"/>
  <c r="J69" i="83" s="1"/>
  <c r="G238" i="82"/>
  <c r="J238" i="82" s="1"/>
  <c r="G161" i="81"/>
  <c r="J161" i="81" s="1"/>
  <c r="G251" i="84"/>
  <c r="J251" i="84" s="1"/>
  <c r="G224" i="82"/>
  <c r="J224" i="82" s="1"/>
  <c r="G224" i="83" s="1"/>
  <c r="J224" i="83" s="1"/>
  <c r="G180" i="82"/>
  <c r="J180" i="82" s="1"/>
  <c r="G180" i="83" s="1"/>
  <c r="J180" i="83" s="1"/>
  <c r="G130" i="82"/>
  <c r="J130" i="82" s="1"/>
  <c r="G130" i="83" s="1"/>
  <c r="J130" i="83" s="1"/>
  <c r="G132" i="81"/>
  <c r="J132" i="81" s="1"/>
  <c r="G132" i="82" s="1"/>
  <c r="J132" i="82" s="1"/>
  <c r="G132" i="83" s="1"/>
  <c r="J132" i="83" s="1"/>
  <c r="G117" i="82"/>
  <c r="J117" i="82" s="1"/>
  <c r="G117" i="83" s="1"/>
  <c r="J117" i="83" s="1"/>
  <c r="G119" i="81"/>
  <c r="J119" i="81" s="1"/>
  <c r="G120" i="82"/>
  <c r="J120" i="82" s="1"/>
  <c r="G120" i="83" s="1"/>
  <c r="J120" i="83" s="1"/>
  <c r="G116" i="82"/>
  <c r="J116" i="82" s="1"/>
  <c r="G116" i="83" s="1"/>
  <c r="J116" i="83" s="1"/>
  <c r="G110" i="82"/>
  <c r="J110" i="82" s="1"/>
  <c r="G110" i="83" s="1"/>
  <c r="J110" i="83" s="1"/>
  <c r="G68" i="82"/>
  <c r="J68" i="82" s="1"/>
  <c r="G68" i="83" s="1"/>
  <c r="J68" i="83" s="1"/>
  <c r="G67" i="82"/>
  <c r="J67" i="82" s="1"/>
  <c r="G67" i="83" s="1"/>
  <c r="J67" i="83" s="1"/>
  <c r="G59" i="82"/>
  <c r="J59" i="82" s="1"/>
  <c r="G59" i="83" s="1"/>
  <c r="J59" i="83" s="1"/>
  <c r="G59" i="84" s="1"/>
  <c r="J59" i="84" s="1"/>
  <c r="G55" i="82"/>
  <c r="J55" i="82" s="1"/>
  <c r="G55" i="83" s="1"/>
  <c r="J55" i="83" s="1"/>
  <c r="G55" i="84" s="1"/>
  <c r="J55" i="84" s="1"/>
  <c r="G48" i="82"/>
  <c r="J48" i="82" s="1"/>
  <c r="G48" i="83" s="1"/>
  <c r="J48" i="83" s="1"/>
  <c r="G48" i="84" s="1"/>
  <c r="J48" i="84" s="1"/>
  <c r="G86" i="82"/>
  <c r="J86" i="82" s="1"/>
  <c r="G229" i="102"/>
  <c r="J229" i="102" s="1"/>
  <c r="G237" i="102"/>
  <c r="J237" i="102" s="1"/>
  <c r="G232" i="92"/>
  <c r="J232" i="92" s="1"/>
  <c r="G227" i="82"/>
  <c r="J227" i="82" s="1"/>
  <c r="G234" i="82"/>
  <c r="J234" i="82" s="1"/>
  <c r="G230" i="83"/>
  <c r="J230" i="83" s="1"/>
  <c r="G231" i="95"/>
  <c r="G262" i="82"/>
  <c r="J262" i="82" s="1"/>
  <c r="G173" i="82"/>
  <c r="J173" i="82" s="1"/>
  <c r="G174" i="82"/>
  <c r="J174" i="82" s="1"/>
  <c r="G103" i="82"/>
  <c r="J103" i="82" s="1"/>
  <c r="G102" i="82"/>
  <c r="J102" i="82" s="1"/>
  <c r="G10" i="95"/>
  <c r="J10" i="95" s="1"/>
  <c r="G214" i="80"/>
  <c r="J214" i="80" s="1"/>
  <c r="G9" i="95"/>
  <c r="J9" i="95" s="1"/>
  <c r="G11" i="95"/>
  <c r="J11" i="95" s="1"/>
  <c r="G82" i="82"/>
  <c r="J82" i="82" s="1"/>
  <c r="G257" i="82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21" i="83"/>
  <c r="J221" i="83" s="1"/>
  <c r="G18" i="80"/>
  <c r="J18" i="80" s="1"/>
  <c r="G49" i="84"/>
  <c r="J49" i="84" s="1"/>
  <c r="G57" i="84"/>
  <c r="J57" i="84" s="1"/>
  <c r="G53" i="84"/>
  <c r="J53" i="84" s="1"/>
  <c r="G41" i="84"/>
  <c r="J41" i="84" s="1"/>
  <c r="G43" i="84"/>
  <c r="J43" i="84" s="1"/>
  <c r="G122" i="83"/>
  <c r="J122" i="83" s="1"/>
  <c r="G15" i="80"/>
  <c r="J15" i="80" s="1"/>
  <c r="G33" i="84"/>
  <c r="J33" i="84" s="1"/>
  <c r="G31" i="84"/>
  <c r="J31" i="84" s="1"/>
  <c r="G58" i="84"/>
  <c r="J58" i="84" s="1"/>
  <c r="G34" i="84"/>
  <c r="J34" i="84" s="1"/>
  <c r="G44" i="84"/>
  <c r="J44" i="84" s="1"/>
  <c r="G54" i="84"/>
  <c r="J54" i="84" s="1"/>
  <c r="G47" i="84"/>
  <c r="J47" i="84" s="1"/>
  <c r="G56" i="84"/>
  <c r="J56" i="84" s="1"/>
  <c r="G8" i="80"/>
  <c r="J8" i="80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13" i="80"/>
  <c r="J13" i="80" s="1"/>
  <c r="G7" i="80"/>
  <c r="J7" i="80" s="1"/>
  <c r="G16" i="80"/>
  <c r="J16" i="80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29" i="84"/>
  <c r="J29" i="84" s="1"/>
  <c r="G17" i="80"/>
  <c r="J17" i="80" s="1"/>
  <c r="G261" i="84"/>
  <c r="J261" i="84" s="1"/>
  <c r="E261" i="85" s="1"/>
  <c r="G104" i="84"/>
  <c r="J104" i="84" s="1"/>
  <c r="J259" i="84"/>
  <c r="E259" i="85" s="1"/>
  <c r="G191" i="84"/>
  <c r="J191" i="84" s="1"/>
  <c r="G190" i="84"/>
  <c r="J190" i="84" s="1"/>
  <c r="G133" i="82"/>
  <c r="J133" i="82" s="1"/>
  <c r="G136" i="82"/>
  <c r="J136" i="82" s="1"/>
  <c r="G70" i="93" l="1"/>
  <c r="J70" i="93" s="1"/>
  <c r="G252" i="98"/>
  <c r="J252" i="98" s="1"/>
  <c r="J30" i="82"/>
  <c r="G30" i="83" s="1"/>
  <c r="J30" i="83" s="1"/>
  <c r="G30" i="84" s="1"/>
  <c r="J30" i="84" s="1"/>
  <c r="G258" i="83"/>
  <c r="J258" i="83" s="1"/>
  <c r="G258" i="84" s="1"/>
  <c r="G196" i="96"/>
  <c r="J196" i="96" s="1"/>
  <c r="G195" i="96"/>
  <c r="J195" i="96" s="1"/>
  <c r="G211" i="96"/>
  <c r="J211" i="96" s="1"/>
  <c r="G204" i="96"/>
  <c r="J204" i="96" s="1"/>
  <c r="G182" i="96"/>
  <c r="J182" i="96" s="1"/>
  <c r="G202" i="96"/>
  <c r="J202" i="96" s="1"/>
  <c r="G203" i="96"/>
  <c r="J203" i="96" s="1"/>
  <c r="G209" i="96"/>
  <c r="J209" i="96" s="1"/>
  <c r="G156" i="96"/>
  <c r="J156" i="96" s="1"/>
  <c r="G128" i="96"/>
  <c r="J128" i="96" s="1"/>
  <c r="G9" i="96"/>
  <c r="J9" i="96" s="1"/>
  <c r="G212" i="96"/>
  <c r="J212" i="96" s="1"/>
  <c r="G150" i="96"/>
  <c r="J150" i="96" s="1"/>
  <c r="G147" i="96"/>
  <c r="J147" i="96" s="1"/>
  <c r="G149" i="96"/>
  <c r="J149" i="96" s="1"/>
  <c r="G210" i="96"/>
  <c r="J210" i="96" s="1"/>
  <c r="G157" i="96"/>
  <c r="J157" i="96" s="1"/>
  <c r="G10" i="96"/>
  <c r="J10" i="96" s="1"/>
  <c r="G251" i="85"/>
  <c r="J251" i="85" s="1"/>
  <c r="G251" i="89" s="1"/>
  <c r="J251" i="89" s="1"/>
  <c r="G251" i="90" s="1"/>
  <c r="J251" i="90" s="1"/>
  <c r="E251" i="91" s="1"/>
  <c r="G251" i="91" s="1"/>
  <c r="J251" i="91" s="1"/>
  <c r="G11" i="96"/>
  <c r="J11" i="96" s="1"/>
  <c r="G39" i="96"/>
  <c r="J39" i="96" s="1"/>
  <c r="G213" i="97"/>
  <c r="J213" i="97" s="1"/>
  <c r="G125" i="97"/>
  <c r="J125" i="97" s="1"/>
  <c r="G125" i="98" s="1"/>
  <c r="J125" i="98" s="1"/>
  <c r="E125" i="99" s="1"/>
  <c r="G151" i="97"/>
  <c r="J151" i="97" s="1"/>
  <c r="G151" i="98" s="1"/>
  <c r="J151" i="98" s="1"/>
  <c r="E151" i="99" s="1"/>
  <c r="G177" i="97"/>
  <c r="J177" i="97" s="1"/>
  <c r="G205" i="97"/>
  <c r="J205" i="97" s="1"/>
  <c r="G205" i="98" s="1"/>
  <c r="J205" i="98" s="1"/>
  <c r="E205" i="99" s="1"/>
  <c r="G148" i="97"/>
  <c r="J148" i="97" s="1"/>
  <c r="G148" i="98" s="1"/>
  <c r="J148" i="98" s="1"/>
  <c r="E148" i="99" s="1"/>
  <c r="G181" i="97"/>
  <c r="J181" i="97" s="1"/>
  <c r="G181" i="98" s="1"/>
  <c r="J181" i="98" s="1"/>
  <c r="E181" i="99" s="1"/>
  <c r="G127" i="97"/>
  <c r="J127" i="97" s="1"/>
  <c r="G127" i="98" s="1"/>
  <c r="J127" i="98" s="1"/>
  <c r="E127" i="99" s="1"/>
  <c r="G113" i="97"/>
  <c r="J113" i="97" s="1"/>
  <c r="G113" i="98" s="1"/>
  <c r="J113" i="98" s="1"/>
  <c r="E113" i="99" s="1"/>
  <c r="G208" i="97"/>
  <c r="J208" i="97" s="1"/>
  <c r="G208" i="98" s="1"/>
  <c r="J208" i="98" s="1"/>
  <c r="E208" i="99" s="1"/>
  <c r="G155" i="97"/>
  <c r="J155" i="97" s="1"/>
  <c r="G155" i="98" s="1"/>
  <c r="J155" i="98" s="1"/>
  <c r="E155" i="99" s="1"/>
  <c r="G152" i="97"/>
  <c r="J152" i="97" s="1"/>
  <c r="G193" i="97"/>
  <c r="J193" i="97" s="1"/>
  <c r="G193" i="98" s="1"/>
  <c r="J193" i="98" s="1"/>
  <c r="E193" i="99" s="1"/>
  <c r="G126" i="97"/>
  <c r="J126" i="97" s="1"/>
  <c r="G126" i="98" s="1"/>
  <c r="J126" i="98" s="1"/>
  <c r="E126" i="99" s="1"/>
  <c r="G84" i="97"/>
  <c r="J84" i="97" s="1"/>
  <c r="G84" i="98" s="1"/>
  <c r="J84" i="98" s="1"/>
  <c r="E84" i="99" s="1"/>
  <c r="G226" i="97"/>
  <c r="J226" i="97" s="1"/>
  <c r="G226" i="98" s="1"/>
  <c r="J226" i="98" s="1"/>
  <c r="E226" i="99" s="1"/>
  <c r="G206" i="97"/>
  <c r="J206" i="97" s="1"/>
  <c r="G206" i="98" s="1"/>
  <c r="J206" i="98" s="1"/>
  <c r="E206" i="99" s="1"/>
  <c r="G194" i="97"/>
  <c r="J194" i="97" s="1"/>
  <c r="G194" i="98" s="1"/>
  <c r="J194" i="98" s="1"/>
  <c r="E194" i="99" s="1"/>
  <c r="G153" i="97"/>
  <c r="J153" i="97" s="1"/>
  <c r="G83" i="97"/>
  <c r="J83" i="97" s="1"/>
  <c r="G83" i="98" s="1"/>
  <c r="J83" i="98" s="1"/>
  <c r="E83" i="99" s="1"/>
  <c r="J198" i="95"/>
  <c r="G239" i="96"/>
  <c r="J239" i="96" s="1"/>
  <c r="G239" i="97" s="1"/>
  <c r="J239" i="97" s="1"/>
  <c r="J231" i="95"/>
  <c r="J257" i="82"/>
  <c r="G233" i="83"/>
  <c r="J233" i="83" s="1"/>
  <c r="G233" i="84" s="1"/>
  <c r="J233" i="84" s="1"/>
  <c r="G96" i="82"/>
  <c r="J96" i="82" s="1"/>
  <c r="G96" i="83" s="1"/>
  <c r="J96" i="83" s="1"/>
  <c r="G238" i="83"/>
  <c r="J238" i="83" s="1"/>
  <c r="G243" i="84"/>
  <c r="J243" i="84" s="1"/>
  <c r="G243" i="85" s="1"/>
  <c r="J243" i="85" s="1"/>
  <c r="G243" i="86" s="1"/>
  <c r="J243" i="86" s="1"/>
  <c r="G243" i="87" s="1"/>
  <c r="J243" i="87" s="1"/>
  <c r="G243" i="88" s="1"/>
  <c r="J243" i="88" s="1"/>
  <c r="G243" i="89" s="1"/>
  <c r="J243" i="89" s="1"/>
  <c r="G243" i="90" s="1"/>
  <c r="J243" i="90" s="1"/>
  <c r="E243" i="91" s="1"/>
  <c r="G243" i="91" s="1"/>
  <c r="J243" i="91" s="1"/>
  <c r="G235" i="83"/>
  <c r="J235" i="83" s="1"/>
  <c r="G88" i="83"/>
  <c r="J88" i="83" s="1"/>
  <c r="G87" i="83"/>
  <c r="J87" i="83" s="1"/>
  <c r="G244" i="84"/>
  <c r="J244" i="84" s="1"/>
  <c r="G244" i="85" s="1"/>
  <c r="J244" i="85" s="1"/>
  <c r="G244" i="86" s="1"/>
  <c r="J244" i="86" s="1"/>
  <c r="G244" i="87" s="1"/>
  <c r="J244" i="87" s="1"/>
  <c r="G244" i="88" s="1"/>
  <c r="J244" i="88" s="1"/>
  <c r="G244" i="89" s="1"/>
  <c r="J244" i="89" s="1"/>
  <c r="G244" i="90" s="1"/>
  <c r="J244" i="90" s="1"/>
  <c r="E244" i="91" s="1"/>
  <c r="G244" i="91" s="1"/>
  <c r="J244" i="91" s="1"/>
  <c r="G236" i="83"/>
  <c r="J236" i="83" s="1"/>
  <c r="G250" i="84"/>
  <c r="J250" i="84" s="1"/>
  <c r="G250" i="85" s="1"/>
  <c r="J250" i="85" s="1"/>
  <c r="G250" i="89" s="1"/>
  <c r="J250" i="89" s="1"/>
  <c r="G250" i="90" s="1"/>
  <c r="J250" i="90" s="1"/>
  <c r="E250" i="91" s="1"/>
  <c r="G250" i="91" s="1"/>
  <c r="J250" i="91" s="1"/>
  <c r="G242" i="83"/>
  <c r="J242" i="83" s="1"/>
  <c r="G214" i="81"/>
  <c r="J214" i="81" s="1"/>
  <c r="G161" i="82"/>
  <c r="J161" i="82" s="1"/>
  <c r="G161" i="83" s="1"/>
  <c r="J161" i="83" s="1"/>
  <c r="G119" i="82"/>
  <c r="J119" i="82" s="1"/>
  <c r="G119" i="83" s="1"/>
  <c r="J119" i="83" s="1"/>
  <c r="G86" i="83"/>
  <c r="J86" i="83" s="1"/>
  <c r="G227" i="83"/>
  <c r="J227" i="83" s="1"/>
  <c r="G232" i="93"/>
  <c r="J232" i="93" s="1"/>
  <c r="G230" i="84"/>
  <c r="J230" i="84" s="1"/>
  <c r="G234" i="83"/>
  <c r="J234" i="83" s="1"/>
  <c r="G229" i="103"/>
  <c r="J229" i="103" s="1"/>
  <c r="G237" i="103"/>
  <c r="J237" i="103" s="1"/>
  <c r="G228" i="83"/>
  <c r="J228" i="83" s="1"/>
  <c r="G262" i="83"/>
  <c r="J262" i="83" s="1"/>
  <c r="G173" i="83"/>
  <c r="J173" i="83" s="1"/>
  <c r="G174" i="83"/>
  <c r="J174" i="83" s="1"/>
  <c r="G103" i="83"/>
  <c r="J103" i="83" s="1"/>
  <c r="G102" i="83"/>
  <c r="J102" i="83" s="1"/>
  <c r="G197" i="96"/>
  <c r="J197" i="96" s="1"/>
  <c r="G97" i="85"/>
  <c r="J97" i="85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G259" i="85"/>
  <c r="J259" i="85" s="1"/>
  <c r="E259" i="86" s="1"/>
  <c r="G261" i="85"/>
  <c r="J261" i="85" s="1"/>
  <c r="E261" i="86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70" i="94" l="1"/>
  <c r="J70" i="94" s="1"/>
  <c r="G177" i="98"/>
  <c r="J177" i="98" s="1"/>
  <c r="E177" i="99" s="1"/>
  <c r="G177" i="99" s="1"/>
  <c r="J177" i="99" s="1"/>
  <c r="G213" i="98"/>
  <c r="J213" i="98" s="1"/>
  <c r="E213" i="99" s="1"/>
  <c r="G213" i="99" s="1"/>
  <c r="J213" i="99" s="1"/>
  <c r="G243" i="92"/>
  <c r="J243" i="92" s="1"/>
  <c r="G243" i="93" s="1"/>
  <c r="J243" i="93" s="1"/>
  <c r="G243" i="94" s="1"/>
  <c r="J243" i="94" s="1"/>
  <c r="G243" i="95" s="1"/>
  <c r="J243" i="95" s="1"/>
  <c r="G243" i="96" s="1"/>
  <c r="J243" i="96" s="1"/>
  <c r="G243" i="97" s="1"/>
  <c r="J243" i="97" s="1"/>
  <c r="G243" i="98" s="1"/>
  <c r="J243" i="98" s="1"/>
  <c r="E243" i="99" s="1"/>
  <c r="G243" i="99" s="1"/>
  <c r="J243" i="99" s="1"/>
  <c r="G243" i="100" s="1"/>
  <c r="J243" i="100" s="1"/>
  <c r="G243" i="101" s="1"/>
  <c r="J243" i="101" s="1"/>
  <c r="G243" i="102" s="1"/>
  <c r="J243" i="102" s="1"/>
  <c r="G243" i="103" s="1"/>
  <c r="J243" i="103" s="1"/>
  <c r="G243" i="104" s="1"/>
  <c r="J243" i="104" s="1"/>
  <c r="G152" i="98"/>
  <c r="J152" i="98" s="1"/>
  <c r="E152" i="99" s="1"/>
  <c r="G152" i="99" s="1"/>
  <c r="J152" i="99" s="1"/>
  <c r="E252" i="99"/>
  <c r="G252" i="99" s="1"/>
  <c r="J252" i="99" s="1"/>
  <c r="J252" i="101" s="1"/>
  <c r="G244" i="92"/>
  <c r="J244" i="92" s="1"/>
  <c r="G244" i="93" s="1"/>
  <c r="J244" i="93" s="1"/>
  <c r="G244" i="94" s="1"/>
  <c r="J244" i="94" s="1"/>
  <c r="G244" i="95" s="1"/>
  <c r="J244" i="95" s="1"/>
  <c r="G244" i="96" s="1"/>
  <c r="J244" i="96" s="1"/>
  <c r="G244" i="97" s="1"/>
  <c r="J244" i="97" s="1"/>
  <c r="G244" i="98" s="1"/>
  <c r="J244" i="98" s="1"/>
  <c r="E244" i="99" s="1"/>
  <c r="G244" i="99" s="1"/>
  <c r="J244" i="99" s="1"/>
  <c r="G244" i="100" s="1"/>
  <c r="J244" i="100" s="1"/>
  <c r="G244" i="101" s="1"/>
  <c r="J244" i="101" s="1"/>
  <c r="G244" i="102" s="1"/>
  <c r="J244" i="102" s="1"/>
  <c r="G244" i="103" s="1"/>
  <c r="J244" i="103" s="1"/>
  <c r="G244" i="104" s="1"/>
  <c r="J244" i="104" s="1"/>
  <c r="G153" i="98"/>
  <c r="J153" i="98" s="1"/>
  <c r="E153" i="99" s="1"/>
  <c r="G153" i="99" s="1"/>
  <c r="J153" i="99" s="1"/>
  <c r="G251" i="92"/>
  <c r="J251" i="92" s="1"/>
  <c r="G250" i="92"/>
  <c r="J250" i="92" s="1"/>
  <c r="J250" i="93" s="1"/>
  <c r="J250" i="94" s="1"/>
  <c r="J250" i="95" s="1"/>
  <c r="G250" i="98" s="1"/>
  <c r="J250" i="98" s="1"/>
  <c r="E250" i="99" s="1"/>
  <c r="G250" i="99" s="1"/>
  <c r="J250" i="99" s="1"/>
  <c r="J258" i="84"/>
  <c r="G255" i="85" s="1"/>
  <c r="J255" i="85" s="1"/>
  <c r="E258" i="86" s="1"/>
  <c r="G258" i="86" s="1"/>
  <c r="J258" i="86" s="1"/>
  <c r="G140" i="85"/>
  <c r="J140" i="85" s="1"/>
  <c r="G145" i="85"/>
  <c r="J145" i="85" s="1"/>
  <c r="G111" i="85"/>
  <c r="J111" i="85" s="1"/>
  <c r="G220" i="85"/>
  <c r="J220" i="85" s="1"/>
  <c r="G171" i="85"/>
  <c r="J171" i="85" s="1"/>
  <c r="G141" i="85"/>
  <c r="J141" i="85" s="1"/>
  <c r="G179" i="85"/>
  <c r="J179" i="85" s="1"/>
  <c r="G231" i="96"/>
  <c r="J231" i="96" s="1"/>
  <c r="G231" i="97" s="1"/>
  <c r="J231" i="97" s="1"/>
  <c r="G231" i="98" s="1"/>
  <c r="J231" i="98" s="1"/>
  <c r="G90" i="85"/>
  <c r="J90" i="85" s="1"/>
  <c r="E37" i="99"/>
  <c r="G37" i="99" s="1"/>
  <c r="J37" i="99" s="1"/>
  <c r="G37" i="103"/>
  <c r="J37" i="103" s="1"/>
  <c r="G37" i="89"/>
  <c r="J37" i="89" s="1"/>
  <c r="G37" i="92"/>
  <c r="J37" i="92" s="1"/>
  <c r="G37" i="96"/>
  <c r="J37" i="96" s="1"/>
  <c r="G37" i="107"/>
  <c r="J37" i="107" s="1"/>
  <c r="G37" i="90"/>
  <c r="J37" i="90" s="1"/>
  <c r="G37" i="97"/>
  <c r="J37" i="97" s="1"/>
  <c r="G37" i="100"/>
  <c r="J37" i="100" s="1"/>
  <c r="G37" i="104"/>
  <c r="J37" i="104" s="1"/>
  <c r="G37" i="98"/>
  <c r="J37" i="98" s="1"/>
  <c r="G37" i="87"/>
  <c r="J37" i="87" s="1"/>
  <c r="G37" i="93"/>
  <c r="J37" i="93" s="1"/>
  <c r="G37" i="94"/>
  <c r="J37" i="94" s="1"/>
  <c r="G37" i="105"/>
  <c r="J37" i="105" s="1"/>
  <c r="E37" i="91"/>
  <c r="G37" i="91" s="1"/>
  <c r="J37" i="91" s="1"/>
  <c r="G37" i="95"/>
  <c r="J37" i="95" s="1"/>
  <c r="G37" i="101"/>
  <c r="J37" i="101" s="1"/>
  <c r="G37" i="88"/>
  <c r="J37" i="88" s="1"/>
  <c r="G37" i="102"/>
  <c r="J37" i="102" s="1"/>
  <c r="G37" i="106"/>
  <c r="J37" i="106" s="1"/>
  <c r="G93" i="85"/>
  <c r="J93" i="85" s="1"/>
  <c r="G138" i="85"/>
  <c r="J138" i="85" s="1"/>
  <c r="G172" i="85"/>
  <c r="J172" i="85" s="1"/>
  <c r="G98" i="85"/>
  <c r="J98" i="85" s="1"/>
  <c r="G198" i="96"/>
  <c r="J198" i="96" s="1"/>
  <c r="G198" i="97" s="1"/>
  <c r="J198" i="97" s="1"/>
  <c r="G198" i="98" s="1"/>
  <c r="J198" i="98" s="1"/>
  <c r="E198" i="99" s="1"/>
  <c r="G166" i="85"/>
  <c r="J166" i="85" s="1"/>
  <c r="G160" i="85"/>
  <c r="J160" i="85" s="1"/>
  <c r="G78" i="85"/>
  <c r="J78" i="85" s="1"/>
  <c r="G61" i="85"/>
  <c r="J61" i="85" s="1"/>
  <c r="G99" i="85"/>
  <c r="J99" i="85" s="1"/>
  <c r="G121" i="85"/>
  <c r="J121" i="85" s="1"/>
  <c r="G162" i="85"/>
  <c r="J162" i="85" s="1"/>
  <c r="G118" i="85"/>
  <c r="J118" i="85" s="1"/>
  <c r="G89" i="85"/>
  <c r="J89" i="85" s="1"/>
  <c r="G123" i="85"/>
  <c r="J123" i="85" s="1"/>
  <c r="G257" i="83"/>
  <c r="J257" i="83" s="1"/>
  <c r="G257" i="84" s="1"/>
  <c r="G150" i="97"/>
  <c r="J150" i="97" s="1"/>
  <c r="G150" i="98" s="1"/>
  <c r="J150" i="98" s="1"/>
  <c r="E150" i="99" s="1"/>
  <c r="G149" i="97"/>
  <c r="J149" i="97" s="1"/>
  <c r="G149" i="98" s="1"/>
  <c r="J149" i="98" s="1"/>
  <c r="E149" i="99" s="1"/>
  <c r="G230" i="85"/>
  <c r="J230" i="85" s="1"/>
  <c r="G157" i="97"/>
  <c r="J157" i="97" s="1"/>
  <c r="G157" i="98" s="1"/>
  <c r="J157" i="98" s="1"/>
  <c r="E157" i="99" s="1"/>
  <c r="G212" i="97"/>
  <c r="J212" i="97" s="1"/>
  <c r="G202" i="97"/>
  <c r="J202" i="97" s="1"/>
  <c r="G202" i="98" s="1"/>
  <c r="J202" i="98" s="1"/>
  <c r="E202" i="99" s="1"/>
  <c r="G11" i="97"/>
  <c r="J11" i="97" s="1"/>
  <c r="G11" i="98" s="1"/>
  <c r="J11" i="98" s="1"/>
  <c r="E11" i="99" s="1"/>
  <c r="G196" i="97"/>
  <c r="J196" i="97" s="1"/>
  <c r="G196" i="98" s="1"/>
  <c r="J196" i="98" s="1"/>
  <c r="E196" i="99" s="1"/>
  <c r="G128" i="97"/>
  <c r="J128" i="97" s="1"/>
  <c r="G97" i="86"/>
  <c r="J97" i="86" s="1"/>
  <c r="G97" i="87" s="1"/>
  <c r="J97" i="87" s="1"/>
  <c r="G204" i="97"/>
  <c r="J204" i="97" s="1"/>
  <c r="G204" i="98" s="1"/>
  <c r="J204" i="98" s="1"/>
  <c r="E204" i="99" s="1"/>
  <c r="G147" i="97"/>
  <c r="J147" i="97" s="1"/>
  <c r="G147" i="98" s="1"/>
  <c r="J147" i="98" s="1"/>
  <c r="E147" i="99" s="1"/>
  <c r="G203" i="97"/>
  <c r="J203" i="97" s="1"/>
  <c r="G39" i="97"/>
  <c r="J39" i="97" s="1"/>
  <c r="G39" i="98" s="1"/>
  <c r="J39" i="98" s="1"/>
  <c r="E39" i="99" s="1"/>
  <c r="G182" i="97"/>
  <c r="J182" i="97" s="1"/>
  <c r="G10" i="97"/>
  <c r="J10" i="97" s="1"/>
  <c r="G10" i="98" s="1"/>
  <c r="J10" i="98" s="1"/>
  <c r="E10" i="99" s="1"/>
  <c r="G197" i="97"/>
  <c r="J197" i="97" s="1"/>
  <c r="G197" i="98" s="1"/>
  <c r="J197" i="98" s="1"/>
  <c r="E197" i="99" s="1"/>
  <c r="G209" i="97"/>
  <c r="J209" i="97" s="1"/>
  <c r="G9" i="97"/>
  <c r="J9" i="97" s="1"/>
  <c r="G210" i="97"/>
  <c r="J210" i="97" s="1"/>
  <c r="G210" i="98" s="1"/>
  <c r="J210" i="98" s="1"/>
  <c r="E210" i="99" s="1"/>
  <c r="G195" i="97"/>
  <c r="J195" i="97" s="1"/>
  <c r="G195" i="98" s="1"/>
  <c r="J195" i="98" s="1"/>
  <c r="E195" i="99" s="1"/>
  <c r="G156" i="97"/>
  <c r="J156" i="97" s="1"/>
  <c r="G211" i="97"/>
  <c r="J211" i="97" s="1"/>
  <c r="G211" i="98" s="1"/>
  <c r="J211" i="98" s="1"/>
  <c r="E211" i="99" s="1"/>
  <c r="G242" i="84"/>
  <c r="J242" i="84" s="1"/>
  <c r="G242" i="85" s="1"/>
  <c r="J242" i="85" s="1"/>
  <c r="G242" i="86" s="1"/>
  <c r="J242" i="86" s="1"/>
  <c r="G242" i="87" s="1"/>
  <c r="J242" i="87" s="1"/>
  <c r="G242" i="88" s="1"/>
  <c r="J242" i="88" s="1"/>
  <c r="G242" i="89" s="1"/>
  <c r="J242" i="89" s="1"/>
  <c r="G242" i="90" s="1"/>
  <c r="J242" i="90" s="1"/>
  <c r="E242" i="91" s="1"/>
  <c r="G242" i="91" s="1"/>
  <c r="J242" i="91" s="1"/>
  <c r="G214" i="82"/>
  <c r="J214" i="82" s="1"/>
  <c r="G214" i="83" s="1"/>
  <c r="J214" i="83" s="1"/>
  <c r="G88" i="84"/>
  <c r="J88" i="84" s="1"/>
  <c r="G87" i="84"/>
  <c r="J87" i="84" s="1"/>
  <c r="G238" i="84"/>
  <c r="J238" i="84" s="1"/>
  <c r="G238" i="85" s="1"/>
  <c r="J238" i="85" s="1"/>
  <c r="G236" i="84"/>
  <c r="J236" i="84" s="1"/>
  <c r="G237" i="104"/>
  <c r="J237" i="104" s="1"/>
  <c r="G86" i="84"/>
  <c r="J86" i="84" s="1"/>
  <c r="G239" i="98"/>
  <c r="J239" i="98" s="1"/>
  <c r="E239" i="99" s="1"/>
  <c r="G228" i="84"/>
  <c r="J228" i="84" s="1"/>
  <c r="G232" i="94"/>
  <c r="J232" i="94" s="1"/>
  <c r="G229" i="104"/>
  <c r="J229" i="104" s="1"/>
  <c r="G234" i="84"/>
  <c r="J234" i="84" s="1"/>
  <c r="G227" i="84"/>
  <c r="J227" i="84" s="1"/>
  <c r="G235" i="84"/>
  <c r="J235" i="84" s="1"/>
  <c r="G262" i="84"/>
  <c r="J262" i="84" s="1"/>
  <c r="E262" i="85" s="1"/>
  <c r="G173" i="84"/>
  <c r="J173" i="84" s="1"/>
  <c r="G174" i="84"/>
  <c r="J174" i="84" s="1"/>
  <c r="G103" i="84"/>
  <c r="J103" i="84" s="1"/>
  <c r="G102" i="84"/>
  <c r="J102" i="84" s="1"/>
  <c r="G125" i="99"/>
  <c r="J125" i="99" s="1"/>
  <c r="G206" i="99"/>
  <c r="J206" i="99" s="1"/>
  <c r="G127" i="99"/>
  <c r="J127" i="99" s="1"/>
  <c r="G83" i="99"/>
  <c r="J83" i="99" s="1"/>
  <c r="G181" i="99"/>
  <c r="J181" i="99" s="1"/>
  <c r="G84" i="99"/>
  <c r="J84" i="99" s="1"/>
  <c r="G226" i="99"/>
  <c r="J226" i="99" s="1"/>
  <c r="G148" i="99"/>
  <c r="J148" i="99" s="1"/>
  <c r="G155" i="99"/>
  <c r="J155" i="99" s="1"/>
  <c r="G151" i="99"/>
  <c r="J151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44" i="85"/>
  <c r="J144" i="85" s="1"/>
  <c r="G85" i="85"/>
  <c r="J85" i="85" s="1"/>
  <c r="G106" i="85"/>
  <c r="J106" i="85" s="1"/>
  <c r="G159" i="85"/>
  <c r="J159" i="85" s="1"/>
  <c r="G92" i="85"/>
  <c r="J92" i="85" s="1"/>
  <c r="G224" i="85"/>
  <c r="J224" i="85" s="1"/>
  <c r="G154" i="85"/>
  <c r="J154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137" i="85"/>
  <c r="J137" i="85" s="1"/>
  <c r="G66" i="85"/>
  <c r="J66" i="85" s="1"/>
  <c r="G168" i="85"/>
  <c r="J168" i="85" s="1"/>
  <c r="G142" i="85"/>
  <c r="J142" i="85" s="1"/>
  <c r="G73" i="85"/>
  <c r="J73" i="85" s="1"/>
  <c r="G80" i="85"/>
  <c r="J80" i="85" s="1"/>
  <c r="G170" i="85"/>
  <c r="J170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192" i="85"/>
  <c r="J192" i="85" s="1"/>
  <c r="G120" i="85"/>
  <c r="J120" i="85" s="1"/>
  <c r="G95" i="85"/>
  <c r="J95" i="85" s="1"/>
  <c r="G65" i="85"/>
  <c r="J65" i="85" s="1"/>
  <c r="G79" i="85"/>
  <c r="J79" i="85" s="1"/>
  <c r="G183" i="85"/>
  <c r="J183" i="85" s="1"/>
  <c r="G163" i="85"/>
  <c r="J163" i="85" s="1"/>
  <c r="G225" i="85"/>
  <c r="J225" i="85" s="1"/>
  <c r="G64" i="85"/>
  <c r="J64" i="85" s="1"/>
  <c r="G101" i="85"/>
  <c r="J101" i="85" s="1"/>
  <c r="G223" i="85"/>
  <c r="J223" i="85" s="1"/>
  <c r="G69" i="85"/>
  <c r="J69" i="85" s="1"/>
  <c r="G81" i="85"/>
  <c r="J81" i="85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261" i="86"/>
  <c r="J261" i="86" s="1"/>
  <c r="E261" i="87" s="1"/>
  <c r="G259" i="86"/>
  <c r="J259" i="86" s="1"/>
  <c r="E259" i="87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J37" i="8" l="1"/>
  <c r="G212" i="98"/>
  <c r="J212" i="98" s="1"/>
  <c r="E212" i="99" s="1"/>
  <c r="J244" i="8"/>
  <c r="G128" i="98"/>
  <c r="J128" i="98" s="1"/>
  <c r="E128" i="99" s="1"/>
  <c r="G128" i="99" s="1"/>
  <c r="J128" i="99" s="1"/>
  <c r="G9" i="98"/>
  <c r="J9" i="98" s="1"/>
  <c r="E9" i="99" s="1"/>
  <c r="G9" i="99" s="1"/>
  <c r="J9" i="99" s="1"/>
  <c r="G182" i="98"/>
  <c r="J182" i="98" s="1"/>
  <c r="E182" i="99" s="1"/>
  <c r="G203" i="98"/>
  <c r="J203" i="98" s="1"/>
  <c r="E203" i="99" s="1"/>
  <c r="G203" i="99" s="1"/>
  <c r="J203" i="99" s="1"/>
  <c r="G156" i="98"/>
  <c r="J156" i="98" s="1"/>
  <c r="E156" i="99" s="1"/>
  <c r="G156" i="99" s="1"/>
  <c r="J156" i="99" s="1"/>
  <c r="G242" i="92"/>
  <c r="J242" i="92" s="1"/>
  <c r="G242" i="93" s="1"/>
  <c r="J242" i="93" s="1"/>
  <c r="G242" i="94" s="1"/>
  <c r="J242" i="94" s="1"/>
  <c r="G242" i="95" s="1"/>
  <c r="J242" i="95" s="1"/>
  <c r="G242" i="96" s="1"/>
  <c r="J242" i="96" s="1"/>
  <c r="G242" i="97" s="1"/>
  <c r="J242" i="97" s="1"/>
  <c r="G242" i="98" s="1"/>
  <c r="J242" i="98" s="1"/>
  <c r="E242" i="99" s="1"/>
  <c r="G242" i="99" s="1"/>
  <c r="J242" i="99" s="1"/>
  <c r="G242" i="100" s="1"/>
  <c r="J242" i="100" s="1"/>
  <c r="G242" i="101" s="1"/>
  <c r="J242" i="101" s="1"/>
  <c r="G242" i="102" s="1"/>
  <c r="J242" i="102" s="1"/>
  <c r="G242" i="103" s="1"/>
  <c r="J242" i="103" s="1"/>
  <c r="G242" i="104" s="1"/>
  <c r="J242" i="104" s="1"/>
  <c r="J243" i="8"/>
  <c r="J257" i="84"/>
  <c r="G254" i="85" s="1"/>
  <c r="J254" i="85" s="1"/>
  <c r="J250" i="100"/>
  <c r="J250" i="101" s="1"/>
  <c r="J18" i="82"/>
  <c r="G18" i="83" s="1"/>
  <c r="J18" i="83" s="1"/>
  <c r="G165" i="85"/>
  <c r="J165" i="85" s="1"/>
  <c r="G21" i="86"/>
  <c r="J21" i="86" s="1"/>
  <c r="G22" i="86"/>
  <c r="J22" i="86" s="1"/>
  <c r="G6" i="83"/>
  <c r="J6" i="83" s="1"/>
  <c r="G209" i="98"/>
  <c r="J209" i="98" s="1"/>
  <c r="G194" i="100"/>
  <c r="J194" i="100" s="1"/>
  <c r="G213" i="100"/>
  <c r="J213" i="100" s="1"/>
  <c r="G127" i="100"/>
  <c r="J127" i="100" s="1"/>
  <c r="G79" i="86"/>
  <c r="J79" i="86" s="1"/>
  <c r="G79" i="87" s="1"/>
  <c r="J79" i="87" s="1"/>
  <c r="G118" i="86"/>
  <c r="J118" i="86" s="1"/>
  <c r="G118" i="87" s="1"/>
  <c r="J118" i="87" s="1"/>
  <c r="G176" i="86"/>
  <c r="J176" i="86" s="1"/>
  <c r="G176" i="87" s="1"/>
  <c r="J176" i="87" s="1"/>
  <c r="G90" i="86"/>
  <c r="J90" i="86" s="1"/>
  <c r="G90" i="87" s="1"/>
  <c r="J90" i="87" s="1"/>
  <c r="G72" i="86"/>
  <c r="J72" i="86" s="1"/>
  <c r="G72" i="87" s="1"/>
  <c r="J72" i="87" s="1"/>
  <c r="G184" i="86"/>
  <c r="J184" i="86" s="1"/>
  <c r="G184" i="87" s="1"/>
  <c r="J184" i="87" s="1"/>
  <c r="G148" i="100"/>
  <c r="J148" i="100" s="1"/>
  <c r="G141" i="86"/>
  <c r="J141" i="86" s="1"/>
  <c r="G141" i="87" s="1"/>
  <c r="J141" i="87" s="1"/>
  <c r="G167" i="86"/>
  <c r="J167" i="86" s="1"/>
  <c r="G167" i="87" s="1"/>
  <c r="J167" i="87" s="1"/>
  <c r="G66" i="86"/>
  <c r="J66" i="86" s="1"/>
  <c r="G66" i="87" s="1"/>
  <c r="J66" i="87" s="1"/>
  <c r="G92" i="86"/>
  <c r="J92" i="86" s="1"/>
  <c r="G92" i="87" s="1"/>
  <c r="J92" i="87" s="1"/>
  <c r="G193" i="100"/>
  <c r="J193" i="100" s="1"/>
  <c r="G226" i="100"/>
  <c r="J226" i="100" s="1"/>
  <c r="G235" i="85"/>
  <c r="J235" i="85" s="1"/>
  <c r="G235" i="86" s="1"/>
  <c r="J235" i="86" s="1"/>
  <c r="G227" i="85"/>
  <c r="J227" i="85" s="1"/>
  <c r="G227" i="86" s="1"/>
  <c r="J227" i="86" s="1"/>
  <c r="G69" i="86"/>
  <c r="J69" i="86" s="1"/>
  <c r="G69" i="87" s="1"/>
  <c r="J69" i="87" s="1"/>
  <c r="G171" i="86"/>
  <c r="J171" i="86" s="1"/>
  <c r="G171" i="87" s="1"/>
  <c r="J171" i="87" s="1"/>
  <c r="G95" i="86"/>
  <c r="J95" i="86" s="1"/>
  <c r="G95" i="87" s="1"/>
  <c r="J95" i="87" s="1"/>
  <c r="G139" i="86"/>
  <c r="J139" i="86" s="1"/>
  <c r="G139" i="87" s="1"/>
  <c r="J139" i="87" s="1"/>
  <c r="G73" i="86"/>
  <c r="J73" i="86" s="1"/>
  <c r="G73" i="87" s="1"/>
  <c r="J73" i="87" s="1"/>
  <c r="G137" i="86"/>
  <c r="J137" i="86" s="1"/>
  <c r="G137" i="87" s="1"/>
  <c r="J137" i="87" s="1"/>
  <c r="G158" i="86"/>
  <c r="J158" i="86" s="1"/>
  <c r="G158" i="87" s="1"/>
  <c r="J158" i="87" s="1"/>
  <c r="G143" i="86"/>
  <c r="J143" i="86" s="1"/>
  <c r="G143" i="87" s="1"/>
  <c r="J143" i="87" s="1"/>
  <c r="G159" i="86"/>
  <c r="J159" i="86" s="1"/>
  <c r="G159" i="87" s="1"/>
  <c r="J159" i="87" s="1"/>
  <c r="G113" i="100"/>
  <c r="J113" i="100" s="1"/>
  <c r="G84" i="100"/>
  <c r="J84" i="100" s="1"/>
  <c r="G177" i="100"/>
  <c r="J177" i="100" s="1"/>
  <c r="G172" i="86"/>
  <c r="J172" i="86" s="1"/>
  <c r="G172" i="87" s="1"/>
  <c r="J172" i="87" s="1"/>
  <c r="G160" i="86"/>
  <c r="J160" i="86" s="1"/>
  <c r="G160" i="87" s="1"/>
  <c r="J160" i="87" s="1"/>
  <c r="G205" i="100"/>
  <c r="J205" i="100" s="1"/>
  <c r="G86" i="85"/>
  <c r="J86" i="85" s="1"/>
  <c r="G81" i="86"/>
  <c r="J81" i="86" s="1"/>
  <c r="G81" i="87" s="1"/>
  <c r="J81" i="87" s="1"/>
  <c r="G140" i="86"/>
  <c r="J140" i="86" s="1"/>
  <c r="G140" i="87" s="1"/>
  <c r="J140" i="87" s="1"/>
  <c r="G80" i="86"/>
  <c r="J80" i="86" s="1"/>
  <c r="G80" i="87" s="1"/>
  <c r="J80" i="87" s="1"/>
  <c r="G222" i="86"/>
  <c r="J222" i="86" s="1"/>
  <c r="G222" i="87" s="1"/>
  <c r="J222" i="87" s="1"/>
  <c r="G125" i="100"/>
  <c r="J125" i="100" s="1"/>
  <c r="G162" i="86"/>
  <c r="J162" i="86" s="1"/>
  <c r="G162" i="87" s="1"/>
  <c r="J162" i="87" s="1"/>
  <c r="G163" i="86"/>
  <c r="J163" i="86" s="1"/>
  <c r="G163" i="87" s="1"/>
  <c r="J163" i="87" s="1"/>
  <c r="G120" i="86"/>
  <c r="J120" i="86" s="1"/>
  <c r="G120" i="87" s="1"/>
  <c r="J120" i="87" s="1"/>
  <c r="G180" i="86"/>
  <c r="J180" i="86" s="1"/>
  <c r="G180" i="87" s="1"/>
  <c r="J180" i="87" s="1"/>
  <c r="G142" i="86"/>
  <c r="J142" i="86" s="1"/>
  <c r="G142" i="87" s="1"/>
  <c r="J142" i="87" s="1"/>
  <c r="G78" i="86"/>
  <c r="J78" i="86" s="1"/>
  <c r="G78" i="87" s="1"/>
  <c r="J78" i="87" s="1"/>
  <c r="G164" i="86"/>
  <c r="J164" i="86" s="1"/>
  <c r="G164" i="87" s="1"/>
  <c r="J164" i="87" s="1"/>
  <c r="G100" i="86"/>
  <c r="J100" i="86" s="1"/>
  <c r="G100" i="87" s="1"/>
  <c r="J100" i="87" s="1"/>
  <c r="G89" i="86"/>
  <c r="J89" i="86" s="1"/>
  <c r="G89" i="87" s="1"/>
  <c r="J89" i="87" s="1"/>
  <c r="G208" i="100"/>
  <c r="J208" i="100" s="1"/>
  <c r="G181" i="100"/>
  <c r="J181" i="100" s="1"/>
  <c r="G88" i="85"/>
  <c r="J88" i="85" s="1"/>
  <c r="G87" i="85"/>
  <c r="J87" i="85" s="1"/>
  <c r="G62" i="86"/>
  <c r="J62" i="86" s="1"/>
  <c r="G62" i="87" s="1"/>
  <c r="J62" i="87" s="1"/>
  <c r="G68" i="86"/>
  <c r="J68" i="86" s="1"/>
  <c r="G68" i="87" s="1"/>
  <c r="J68" i="87" s="1"/>
  <c r="G65" i="86"/>
  <c r="J65" i="86" s="1"/>
  <c r="G65" i="87" s="1"/>
  <c r="J65" i="87" s="1"/>
  <c r="G215" i="86"/>
  <c r="J215" i="86" s="1"/>
  <c r="G215" i="87" s="1"/>
  <c r="J215" i="87" s="1"/>
  <c r="G206" i="100"/>
  <c r="J206" i="100" s="1"/>
  <c r="G183" i="86"/>
  <c r="J183" i="86" s="1"/>
  <c r="G183" i="87" s="1"/>
  <c r="J183" i="87" s="1"/>
  <c r="G74" i="86"/>
  <c r="J74" i="86" s="1"/>
  <c r="G74" i="87" s="1"/>
  <c r="J74" i="87" s="1"/>
  <c r="G99" i="86"/>
  <c r="J99" i="86" s="1"/>
  <c r="G99" i="87" s="1"/>
  <c r="J99" i="87" s="1"/>
  <c r="G179" i="86"/>
  <c r="J179" i="86" s="1"/>
  <c r="G179" i="87" s="1"/>
  <c r="J179" i="87" s="1"/>
  <c r="G152" i="100"/>
  <c r="J152" i="100" s="1"/>
  <c r="G101" i="86"/>
  <c r="J101" i="86" s="1"/>
  <c r="G101" i="87" s="1"/>
  <c r="J101" i="87" s="1"/>
  <c r="G61" i="86"/>
  <c r="J61" i="86" s="1"/>
  <c r="G61" i="87" s="1"/>
  <c r="J61" i="87" s="1"/>
  <c r="G98" i="86"/>
  <c r="J98" i="86" s="1"/>
  <c r="G98" i="87" s="1"/>
  <c r="J98" i="87" s="1"/>
  <c r="G220" i="86"/>
  <c r="J220" i="86" s="1"/>
  <c r="G220" i="87" s="1"/>
  <c r="J220" i="87" s="1"/>
  <c r="G67" i="86"/>
  <c r="J67" i="86" s="1"/>
  <c r="G67" i="87" s="1"/>
  <c r="J67" i="87" s="1"/>
  <c r="G146" i="86"/>
  <c r="J146" i="86" s="1"/>
  <c r="G146" i="87" s="1"/>
  <c r="J146" i="87" s="1"/>
  <c r="G154" i="86"/>
  <c r="J154" i="86" s="1"/>
  <c r="G154" i="87" s="1"/>
  <c r="J154" i="87" s="1"/>
  <c r="G85" i="86"/>
  <c r="J85" i="86" s="1"/>
  <c r="G85" i="87" s="1"/>
  <c r="J85" i="87" s="1"/>
  <c r="G151" i="100"/>
  <c r="J151" i="100" s="1"/>
  <c r="G83" i="100"/>
  <c r="J83" i="100" s="1"/>
  <c r="G236" i="85"/>
  <c r="J236" i="85" s="1"/>
  <c r="G236" i="86" s="1"/>
  <c r="J236" i="86" s="1"/>
  <c r="G228" i="85"/>
  <c r="J228" i="85" s="1"/>
  <c r="G228" i="86" s="1"/>
  <c r="J228" i="86" s="1"/>
  <c r="G225" i="86"/>
  <c r="J225" i="86" s="1"/>
  <c r="G225" i="87" s="1"/>
  <c r="J225" i="87" s="1"/>
  <c r="G123" i="86"/>
  <c r="J123" i="86" s="1"/>
  <c r="G123" i="87" s="1"/>
  <c r="J123" i="87" s="1"/>
  <c r="G224" i="86"/>
  <c r="J224" i="86" s="1"/>
  <c r="G224" i="87" s="1"/>
  <c r="J224" i="87" s="1"/>
  <c r="G170" i="86"/>
  <c r="J170" i="86" s="1"/>
  <c r="G170" i="87" s="1"/>
  <c r="J170" i="87" s="1"/>
  <c r="G93" i="86"/>
  <c r="J93" i="86" s="1"/>
  <c r="G93" i="87" s="1"/>
  <c r="J93" i="87" s="1"/>
  <c r="G223" i="86"/>
  <c r="J223" i="86" s="1"/>
  <c r="G223" i="87" s="1"/>
  <c r="J223" i="87" s="1"/>
  <c r="G192" i="86"/>
  <c r="J192" i="86" s="1"/>
  <c r="G192" i="87" s="1"/>
  <c r="J192" i="87" s="1"/>
  <c r="G145" i="86"/>
  <c r="J145" i="86" s="1"/>
  <c r="G145" i="87" s="1"/>
  <c r="J145" i="87" s="1"/>
  <c r="G130" i="86"/>
  <c r="J130" i="86" s="1"/>
  <c r="G130" i="87" s="1"/>
  <c r="J130" i="87" s="1"/>
  <c r="G106" i="86"/>
  <c r="J106" i="86" s="1"/>
  <c r="G106" i="87" s="1"/>
  <c r="J106" i="87" s="1"/>
  <c r="G153" i="100"/>
  <c r="J153" i="100" s="1"/>
  <c r="G64" i="86"/>
  <c r="J64" i="86" s="1"/>
  <c r="G64" i="87" s="1"/>
  <c r="J64" i="87" s="1"/>
  <c r="G121" i="86"/>
  <c r="J121" i="86" s="1"/>
  <c r="G121" i="87" s="1"/>
  <c r="J121" i="87" s="1"/>
  <c r="G91" i="86"/>
  <c r="J91" i="86" s="1"/>
  <c r="G166" i="86"/>
  <c r="J166" i="86" s="1"/>
  <c r="G166" i="87" s="1"/>
  <c r="J166" i="87" s="1"/>
  <c r="G168" i="86"/>
  <c r="J168" i="86" s="1"/>
  <c r="G168" i="87" s="1"/>
  <c r="J168" i="87" s="1"/>
  <c r="G185" i="86"/>
  <c r="J185" i="86" s="1"/>
  <c r="G185" i="87" s="1"/>
  <c r="J185" i="87" s="1"/>
  <c r="G77" i="86"/>
  <c r="J77" i="86" s="1"/>
  <c r="G77" i="87" s="1"/>
  <c r="J77" i="87" s="1"/>
  <c r="G138" i="86"/>
  <c r="J138" i="86" s="1"/>
  <c r="G138" i="87" s="1"/>
  <c r="J138" i="87" s="1"/>
  <c r="G144" i="86"/>
  <c r="J144" i="86" s="1"/>
  <c r="G144" i="87" s="1"/>
  <c r="J144" i="87" s="1"/>
  <c r="G126" i="100"/>
  <c r="J126" i="100" s="1"/>
  <c r="G155" i="100"/>
  <c r="J155" i="100" s="1"/>
  <c r="G239" i="99"/>
  <c r="J239" i="99" s="1"/>
  <c r="G239" i="100" s="1"/>
  <c r="J239" i="100" s="1"/>
  <c r="G239" i="101" s="1"/>
  <c r="J239" i="101" s="1"/>
  <c r="G239" i="102" s="1"/>
  <c r="J239" i="102" s="1"/>
  <c r="G239" i="103" s="1"/>
  <c r="J239" i="103" s="1"/>
  <c r="E231" i="99"/>
  <c r="G231" i="99" s="1"/>
  <c r="J231" i="99" s="1"/>
  <c r="G237" i="105"/>
  <c r="J237" i="105" s="1"/>
  <c r="G229" i="105"/>
  <c r="J229" i="105" s="1"/>
  <c r="G230" i="86"/>
  <c r="J230" i="86" s="1"/>
  <c r="G238" i="86"/>
  <c r="J238" i="86" s="1"/>
  <c r="G232" i="95"/>
  <c r="J232" i="95" s="1"/>
  <c r="G234" i="85"/>
  <c r="J234" i="85" s="1"/>
  <c r="G262" i="85"/>
  <c r="J262" i="85" s="1"/>
  <c r="E262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195" i="99"/>
  <c r="J195" i="99" s="1"/>
  <c r="G149" i="99"/>
  <c r="J149" i="99" s="1"/>
  <c r="G10" i="99"/>
  <c r="J10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38" i="85"/>
  <c r="J38" i="85" s="1"/>
  <c r="G26" i="86"/>
  <c r="J26" i="86" s="1"/>
  <c r="G122" i="85"/>
  <c r="J122" i="85" s="1"/>
  <c r="G23" i="86"/>
  <c r="J23" i="86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61" i="87"/>
  <c r="J261" i="87" s="1"/>
  <c r="G233" i="87"/>
  <c r="J233" i="87" s="1"/>
  <c r="G259" i="87"/>
  <c r="J259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J242" i="8" l="1"/>
  <c r="G258" i="89"/>
  <c r="G44" i="87"/>
  <c r="J44" i="87" s="1"/>
  <c r="G56" i="87"/>
  <c r="J56" i="87" s="1"/>
  <c r="G58" i="87"/>
  <c r="J58" i="87" s="1"/>
  <c r="G50" i="87"/>
  <c r="J50" i="87" s="1"/>
  <c r="G70" i="96"/>
  <c r="J70" i="96" s="1"/>
  <c r="G59" i="87"/>
  <c r="J59" i="87" s="1"/>
  <c r="G232" i="96"/>
  <c r="J232" i="96" s="1"/>
  <c r="E209" i="99"/>
  <c r="G209" i="99" s="1"/>
  <c r="J209" i="99" s="1"/>
  <c r="G209" i="100" s="1"/>
  <c r="J209" i="100" s="1"/>
  <c r="G33" i="87"/>
  <c r="J33" i="87" s="1"/>
  <c r="G46" i="87"/>
  <c r="J46" i="87" s="1"/>
  <c r="G53" i="87"/>
  <c r="J53" i="87" s="1"/>
  <c r="G175" i="96"/>
  <c r="J175" i="96" s="1"/>
  <c r="G54" i="87"/>
  <c r="J54" i="87" s="1"/>
  <c r="G41" i="87"/>
  <c r="J41" i="87" s="1"/>
  <c r="G27" i="87"/>
  <c r="J27" i="87" s="1"/>
  <c r="G57" i="87"/>
  <c r="J57" i="87" s="1"/>
  <c r="G42" i="87"/>
  <c r="J42" i="87" s="1"/>
  <c r="G29" i="87"/>
  <c r="J29" i="87" s="1"/>
  <c r="G30" i="87"/>
  <c r="J30" i="87" s="1"/>
  <c r="G48" i="87"/>
  <c r="J48" i="87" s="1"/>
  <c r="G71" i="96"/>
  <c r="J71" i="96" s="1"/>
  <c r="G52" i="87"/>
  <c r="J52" i="87" s="1"/>
  <c r="G55" i="87"/>
  <c r="J55" i="87" s="1"/>
  <c r="G91" i="87"/>
  <c r="J91" i="87" s="1"/>
  <c r="G91" i="88" s="1"/>
  <c r="J91" i="88" s="1"/>
  <c r="G32" i="87"/>
  <c r="J32" i="87" s="1"/>
  <c r="G133" i="86"/>
  <c r="J133" i="86" s="1"/>
  <c r="G40" i="87"/>
  <c r="J40" i="87" s="1"/>
  <c r="G31" i="87"/>
  <c r="J31" i="87" s="1"/>
  <c r="G206" i="101"/>
  <c r="J206" i="101" s="1"/>
  <c r="G148" i="101"/>
  <c r="J148" i="101" s="1"/>
  <c r="G177" i="101"/>
  <c r="J177" i="101" s="1"/>
  <c r="G236" i="87"/>
  <c r="J236" i="87" s="1"/>
  <c r="G228" i="87"/>
  <c r="J228" i="87" s="1"/>
  <c r="G127" i="101"/>
  <c r="J127" i="101" s="1"/>
  <c r="G153" i="101"/>
  <c r="J153" i="101" s="1"/>
  <c r="G83" i="101"/>
  <c r="J83" i="101" s="1"/>
  <c r="G113" i="101"/>
  <c r="J113" i="101" s="1"/>
  <c r="G193" i="101"/>
  <c r="J193" i="101" s="1"/>
  <c r="G213" i="101"/>
  <c r="J213" i="101" s="1"/>
  <c r="G151" i="101"/>
  <c r="J151" i="101" s="1"/>
  <c r="G194" i="101"/>
  <c r="J194" i="101" s="1"/>
  <c r="G155" i="101"/>
  <c r="J155" i="101" s="1"/>
  <c r="G224" i="88"/>
  <c r="J224" i="88" s="1"/>
  <c r="G224" i="89" s="1"/>
  <c r="J224" i="89" s="1"/>
  <c r="G88" i="86"/>
  <c r="J88" i="86" s="1"/>
  <c r="G87" i="86"/>
  <c r="J87" i="86" s="1"/>
  <c r="G125" i="101"/>
  <c r="J125" i="101" s="1"/>
  <c r="G181" i="101"/>
  <c r="J181" i="101" s="1"/>
  <c r="G22" i="87"/>
  <c r="J22" i="87" s="1"/>
  <c r="G22" i="88" s="1"/>
  <c r="J22" i="88" s="1"/>
  <c r="G212" i="100"/>
  <c r="J212" i="100" s="1"/>
  <c r="G149" i="100"/>
  <c r="J149" i="100" s="1"/>
  <c r="G235" i="87"/>
  <c r="J235" i="87" s="1"/>
  <c r="G227" i="87"/>
  <c r="J227" i="87" s="1"/>
  <c r="G20" i="87"/>
  <c r="J20" i="87" s="1"/>
  <c r="G20" i="88" s="1"/>
  <c r="J20" i="88" s="1"/>
  <c r="G122" i="86"/>
  <c r="J122" i="86" s="1"/>
  <c r="G122" i="87" s="1"/>
  <c r="J122" i="87" s="1"/>
  <c r="G204" i="100"/>
  <c r="J204" i="100" s="1"/>
  <c r="G196" i="100"/>
  <c r="J196" i="100" s="1"/>
  <c r="G195" i="100"/>
  <c r="J195" i="100" s="1"/>
  <c r="G231" i="100"/>
  <c r="J231" i="100" s="1"/>
  <c r="G231" i="101" s="1"/>
  <c r="J231" i="101" s="1"/>
  <c r="G202" i="100"/>
  <c r="J202" i="100" s="1"/>
  <c r="G24" i="87"/>
  <c r="J24" i="87" s="1"/>
  <c r="G24" i="88" s="1"/>
  <c r="J24" i="88" s="1"/>
  <c r="G26" i="87"/>
  <c r="J26" i="87" s="1"/>
  <c r="G26" i="88" s="1"/>
  <c r="J26" i="88" s="1"/>
  <c r="G182" i="100"/>
  <c r="J182" i="100" s="1"/>
  <c r="G39" i="100"/>
  <c r="J39" i="100" s="1"/>
  <c r="G9" i="100"/>
  <c r="J9" i="100" s="1"/>
  <c r="G156" i="100"/>
  <c r="J156" i="100" s="1"/>
  <c r="G86" i="86"/>
  <c r="J86" i="86" s="1"/>
  <c r="G86" i="87" s="1"/>
  <c r="J86" i="87" s="1"/>
  <c r="G23" i="87"/>
  <c r="J23" i="87" s="1"/>
  <c r="G23" i="88" s="1"/>
  <c r="J23" i="88" s="1"/>
  <c r="G38" i="86"/>
  <c r="J38" i="86" s="1"/>
  <c r="G38" i="87" s="1"/>
  <c r="J38" i="87" s="1"/>
  <c r="G147" i="100"/>
  <c r="J147" i="100" s="1"/>
  <c r="G221" i="86"/>
  <c r="J221" i="86" s="1"/>
  <c r="G221" i="87" s="1"/>
  <c r="J221" i="87" s="1"/>
  <c r="G21" i="87"/>
  <c r="J21" i="87" s="1"/>
  <c r="G21" i="88" s="1"/>
  <c r="J21" i="88" s="1"/>
  <c r="G11" i="100"/>
  <c r="J11" i="100" s="1"/>
  <c r="G197" i="100"/>
  <c r="J197" i="100" s="1"/>
  <c r="G150" i="100"/>
  <c r="J150" i="100" s="1"/>
  <c r="G210" i="100"/>
  <c r="J210" i="100" s="1"/>
  <c r="G19" i="87"/>
  <c r="J19" i="87" s="1"/>
  <c r="G19" i="88" s="1"/>
  <c r="J19" i="88" s="1"/>
  <c r="G25" i="87"/>
  <c r="J25" i="87" s="1"/>
  <c r="G25" i="88" s="1"/>
  <c r="J25" i="88" s="1"/>
  <c r="G211" i="100"/>
  <c r="J211" i="100" s="1"/>
  <c r="G161" i="86"/>
  <c r="J161" i="86" s="1"/>
  <c r="G161" i="87" s="1"/>
  <c r="J161" i="87" s="1"/>
  <c r="G96" i="86"/>
  <c r="J96" i="86" s="1"/>
  <c r="G96" i="87" s="1"/>
  <c r="J96" i="87" s="1"/>
  <c r="G97" i="89"/>
  <c r="J97" i="89" s="1"/>
  <c r="G97" i="90" s="1"/>
  <c r="J97" i="90" s="1"/>
  <c r="E97" i="91" s="1"/>
  <c r="G203" i="100"/>
  <c r="J203" i="100" s="1"/>
  <c r="G198" i="100"/>
  <c r="J198" i="100" s="1"/>
  <c r="G238" i="87"/>
  <c r="J238" i="87" s="1"/>
  <c r="G230" i="87"/>
  <c r="J230" i="87" s="1"/>
  <c r="G10" i="100"/>
  <c r="J10" i="100" s="1"/>
  <c r="G165" i="86"/>
  <c r="J165" i="86" s="1"/>
  <c r="G165" i="87" s="1"/>
  <c r="J165" i="87" s="1"/>
  <c r="G119" i="86"/>
  <c r="J119" i="86" s="1"/>
  <c r="G119" i="87" s="1"/>
  <c r="J119" i="87" s="1"/>
  <c r="G157" i="100"/>
  <c r="J157" i="100" s="1"/>
  <c r="G128" i="100"/>
  <c r="J128" i="100" s="1"/>
  <c r="G126" i="101"/>
  <c r="J126" i="101" s="1"/>
  <c r="G152" i="101"/>
  <c r="J152" i="101" s="1"/>
  <c r="G208" i="101"/>
  <c r="J208" i="101" s="1"/>
  <c r="G205" i="101"/>
  <c r="J205" i="101" s="1"/>
  <c r="G84" i="101"/>
  <c r="J84" i="101" s="1"/>
  <c r="G226" i="101"/>
  <c r="J226" i="101" s="1"/>
  <c r="G113" i="105"/>
  <c r="J113" i="105" s="1"/>
  <c r="G113" i="106" s="1"/>
  <c r="J113" i="106" s="1"/>
  <c r="G113" i="107" s="1"/>
  <c r="J113" i="107" s="1"/>
  <c r="G209" i="105"/>
  <c r="J209" i="105" s="1"/>
  <c r="G209" i="106" s="1"/>
  <c r="J209" i="106" s="1"/>
  <c r="G209" i="107" s="1"/>
  <c r="J209" i="107" s="1"/>
  <c r="G237" i="106"/>
  <c r="J237" i="106" s="1"/>
  <c r="G234" i="86"/>
  <c r="J234" i="86" s="1"/>
  <c r="G229" i="106"/>
  <c r="J229" i="106" s="1"/>
  <c r="G262" i="86"/>
  <c r="J262" i="86" s="1"/>
  <c r="E262" i="87" s="1"/>
  <c r="G173" i="86"/>
  <c r="J173" i="86" s="1"/>
  <c r="G174" i="86"/>
  <c r="J174" i="86" s="1"/>
  <c r="G103" i="86"/>
  <c r="J103" i="86" s="1"/>
  <c r="G102" i="86"/>
  <c r="J102" i="8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28" i="87"/>
  <c r="J28" i="87" s="1"/>
  <c r="G34" i="87"/>
  <c r="J34" i="87" s="1"/>
  <c r="G107" i="87"/>
  <c r="J107" i="87" s="1"/>
  <c r="G116" i="87"/>
  <c r="J116" i="87" s="1"/>
  <c r="G112" i="87"/>
  <c r="J112" i="87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117" i="87"/>
  <c r="J117" i="87" s="1"/>
  <c r="G43" i="87"/>
  <c r="J43" i="87" s="1"/>
  <c r="G108" i="87"/>
  <c r="J108" i="87" s="1"/>
  <c r="G110" i="87"/>
  <c r="J110" i="87" s="1"/>
  <c r="G111" i="87"/>
  <c r="J111" i="87" s="1"/>
  <c r="G47" i="87"/>
  <c r="J47" i="87" s="1"/>
  <c r="G214" i="85"/>
  <c r="J214" i="85" s="1"/>
  <c r="G49" i="87"/>
  <c r="J49" i="87" s="1"/>
  <c r="G115" i="87"/>
  <c r="J115" i="87" s="1"/>
  <c r="G36" i="87"/>
  <c r="J36" i="87" s="1"/>
  <c r="G51" i="87"/>
  <c r="J51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G131" i="84"/>
  <c r="J131" i="84" s="1"/>
  <c r="G134" i="84"/>
  <c r="J134" i="84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G261" i="88"/>
  <c r="J261" i="88" s="1"/>
  <c r="E261" i="89" s="1"/>
  <c r="G259" i="88"/>
  <c r="J259" i="88" s="1"/>
  <c r="G259" i="89" s="1"/>
  <c r="G191" i="88"/>
  <c r="J191" i="88" s="1"/>
  <c r="G190" i="88"/>
  <c r="J190" i="88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57" i="89" l="1"/>
  <c r="J257" i="89" s="1"/>
  <c r="G102" i="87"/>
  <c r="J102" i="87" s="1"/>
  <c r="G194" i="102"/>
  <c r="J194" i="102" s="1"/>
  <c r="G194" i="103" s="1"/>
  <c r="J194" i="103" s="1"/>
  <c r="G194" i="104" s="1"/>
  <c r="J194" i="104" s="1"/>
  <c r="G197" i="101"/>
  <c r="J197" i="101" s="1"/>
  <c r="G86" i="88"/>
  <c r="J86" i="88" s="1"/>
  <c r="G20" i="89"/>
  <c r="J20" i="89" s="1"/>
  <c r="G20" i="90" s="1"/>
  <c r="J20" i="90" s="1"/>
  <c r="E20" i="91" s="1"/>
  <c r="G125" i="102"/>
  <c r="J125" i="102" s="1"/>
  <c r="G125" i="103" s="1"/>
  <c r="J125" i="103" s="1"/>
  <c r="G125" i="104" s="1"/>
  <c r="J125" i="104" s="1"/>
  <c r="G213" i="102"/>
  <c r="J213" i="102" s="1"/>
  <c r="G10" i="101"/>
  <c r="J10" i="101" s="1"/>
  <c r="G152" i="102"/>
  <c r="J152" i="102" s="1"/>
  <c r="G152" i="103" s="1"/>
  <c r="J152" i="103" s="1"/>
  <c r="G152" i="104" s="1"/>
  <c r="J152" i="104" s="1"/>
  <c r="G211" i="101"/>
  <c r="J211" i="101" s="1"/>
  <c r="G156" i="101"/>
  <c r="J156" i="101" s="1"/>
  <c r="G202" i="101"/>
  <c r="J202" i="101" s="1"/>
  <c r="G26" i="89"/>
  <c r="J26" i="89" s="1"/>
  <c r="G26" i="90" s="1"/>
  <c r="J26" i="90" s="1"/>
  <c r="G151" i="102"/>
  <c r="J151" i="102" s="1"/>
  <c r="G151" i="103" s="1"/>
  <c r="J151" i="103" s="1"/>
  <c r="G151" i="104" s="1"/>
  <c r="J151" i="104" s="1"/>
  <c r="G25" i="89"/>
  <c r="J25" i="89" s="1"/>
  <c r="G25" i="90" s="1"/>
  <c r="J25" i="90" s="1"/>
  <c r="E25" i="91" s="1"/>
  <c r="G21" i="89"/>
  <c r="J21" i="89" s="1"/>
  <c r="G21" i="90" s="1"/>
  <c r="J21" i="90" s="1"/>
  <c r="E21" i="91" s="1"/>
  <c r="G177" i="102"/>
  <c r="J177" i="102" s="1"/>
  <c r="G177" i="103" s="1"/>
  <c r="J177" i="103" s="1"/>
  <c r="G177" i="104" s="1"/>
  <c r="J177" i="104" s="1"/>
  <c r="G150" i="101"/>
  <c r="J150" i="101" s="1"/>
  <c r="G198" i="101"/>
  <c r="J198" i="101" s="1"/>
  <c r="G195" i="101"/>
  <c r="J195" i="101" s="1"/>
  <c r="G149" i="101"/>
  <c r="J149" i="101" s="1"/>
  <c r="G113" i="102"/>
  <c r="J113" i="102" s="1"/>
  <c r="G148" i="102"/>
  <c r="J148" i="102" s="1"/>
  <c r="G148" i="103" s="1"/>
  <c r="J148" i="103" s="1"/>
  <c r="G148" i="104" s="1"/>
  <c r="J148" i="104" s="1"/>
  <c r="G205" i="102"/>
  <c r="J205" i="102" s="1"/>
  <c r="G205" i="103" s="1"/>
  <c r="J205" i="103" s="1"/>
  <c r="G205" i="104" s="1"/>
  <c r="J205" i="104" s="1"/>
  <c r="G128" i="101"/>
  <c r="J128" i="101" s="1"/>
  <c r="G226" i="102"/>
  <c r="J226" i="102" s="1"/>
  <c r="G226" i="103" s="1"/>
  <c r="J226" i="103" s="1"/>
  <c r="G226" i="104" s="1"/>
  <c r="J226" i="104" s="1"/>
  <c r="G203" i="101"/>
  <c r="J203" i="101" s="1"/>
  <c r="G147" i="101"/>
  <c r="J147" i="101" s="1"/>
  <c r="G39" i="101"/>
  <c r="J39" i="101" s="1"/>
  <c r="G212" i="101"/>
  <c r="J212" i="101" s="1"/>
  <c r="G83" i="102"/>
  <c r="J83" i="102" s="1"/>
  <c r="G83" i="103" s="1"/>
  <c r="J83" i="103" s="1"/>
  <c r="G83" i="104" s="1"/>
  <c r="J83" i="104" s="1"/>
  <c r="G204" i="101"/>
  <c r="J204" i="101" s="1"/>
  <c r="G23" i="89"/>
  <c r="J23" i="89" s="1"/>
  <c r="G23" i="90" s="1"/>
  <c r="J23" i="90" s="1"/>
  <c r="E23" i="91" s="1"/>
  <c r="G126" i="102"/>
  <c r="J126" i="102" s="1"/>
  <c r="G126" i="103" s="1"/>
  <c r="J126" i="103" s="1"/>
  <c r="G126" i="104" s="1"/>
  <c r="J126" i="104" s="1"/>
  <c r="G84" i="102"/>
  <c r="J84" i="102" s="1"/>
  <c r="G84" i="103" s="1"/>
  <c r="J84" i="103" s="1"/>
  <c r="G84" i="104" s="1"/>
  <c r="J84" i="104" s="1"/>
  <c r="G210" i="101"/>
  <c r="J210" i="101" s="1"/>
  <c r="G182" i="101"/>
  <c r="J182" i="101" s="1"/>
  <c r="G22" i="89"/>
  <c r="J22" i="89" s="1"/>
  <c r="G22" i="90" s="1"/>
  <c r="J22" i="90" s="1"/>
  <c r="E22" i="91" s="1"/>
  <c r="G153" i="102"/>
  <c r="J153" i="102" s="1"/>
  <c r="G59" i="88"/>
  <c r="J59" i="88" s="1"/>
  <c r="G59" i="89" s="1"/>
  <c r="J59" i="89" s="1"/>
  <c r="G166" i="89"/>
  <c r="J166" i="89" s="1"/>
  <c r="G166" i="90" s="1"/>
  <c r="J166" i="90" s="1"/>
  <c r="E166" i="91" s="1"/>
  <c r="G236" i="88"/>
  <c r="J236" i="88" s="1"/>
  <c r="G236" i="89" s="1"/>
  <c r="J236" i="89" s="1"/>
  <c r="G228" i="88"/>
  <c r="J228" i="88" s="1"/>
  <c r="G228" i="89" s="1"/>
  <c r="J228" i="89" s="1"/>
  <c r="G158" i="89"/>
  <c r="J158" i="89" s="1"/>
  <c r="G158" i="90" s="1"/>
  <c r="J158" i="90" s="1"/>
  <c r="E158" i="91" s="1"/>
  <c r="G106" i="89"/>
  <c r="J106" i="89" s="1"/>
  <c r="G106" i="90" s="1"/>
  <c r="J106" i="90" s="1"/>
  <c r="E106" i="91" s="1"/>
  <c r="G47" i="88"/>
  <c r="J47" i="88" s="1"/>
  <c r="G47" i="89" s="1"/>
  <c r="J47" i="89" s="1"/>
  <c r="G57" i="88"/>
  <c r="J57" i="88" s="1"/>
  <c r="G57" i="89" s="1"/>
  <c r="J57" i="89" s="1"/>
  <c r="G223" i="89"/>
  <c r="J223" i="89" s="1"/>
  <c r="G223" i="90" s="1"/>
  <c r="J223" i="90" s="1"/>
  <c r="E223" i="91" s="1"/>
  <c r="G171" i="89"/>
  <c r="J171" i="89" s="1"/>
  <c r="G171" i="90" s="1"/>
  <c r="J171" i="90" s="1"/>
  <c r="E171" i="91" s="1"/>
  <c r="G34" i="88"/>
  <c r="J34" i="88" s="1"/>
  <c r="G34" i="89" s="1"/>
  <c r="J34" i="89" s="1"/>
  <c r="G141" i="89"/>
  <c r="J141" i="89" s="1"/>
  <c r="G141" i="90" s="1"/>
  <c r="J141" i="90" s="1"/>
  <c r="E141" i="91" s="1"/>
  <c r="G167" i="89"/>
  <c r="J167" i="89" s="1"/>
  <c r="G167" i="90" s="1"/>
  <c r="J167" i="90" s="1"/>
  <c r="E167" i="91" s="1"/>
  <c r="G78" i="89"/>
  <c r="J78" i="89" s="1"/>
  <c r="G78" i="90" s="1"/>
  <c r="J78" i="90" s="1"/>
  <c r="E78" i="91" s="1"/>
  <c r="G172" i="89"/>
  <c r="J172" i="89" s="1"/>
  <c r="G172" i="90" s="1"/>
  <c r="J172" i="90" s="1"/>
  <c r="E172" i="91" s="1"/>
  <c r="G185" i="89"/>
  <c r="J185" i="89" s="1"/>
  <c r="G185" i="90" s="1"/>
  <c r="J185" i="90" s="1"/>
  <c r="E185" i="91" s="1"/>
  <c r="G180" i="89"/>
  <c r="J180" i="89" s="1"/>
  <c r="G180" i="90" s="1"/>
  <c r="J180" i="90" s="1"/>
  <c r="E180" i="91" s="1"/>
  <c r="G80" i="89"/>
  <c r="J80" i="89" s="1"/>
  <c r="G80" i="90" s="1"/>
  <c r="J80" i="90" s="1"/>
  <c r="E80" i="91" s="1"/>
  <c r="G146" i="89"/>
  <c r="J146" i="89" s="1"/>
  <c r="G146" i="90" s="1"/>
  <c r="J146" i="90" s="1"/>
  <c r="E146" i="91" s="1"/>
  <c r="G55" i="88"/>
  <c r="J55" i="88" s="1"/>
  <c r="G55" i="89" s="1"/>
  <c r="J55" i="89" s="1"/>
  <c r="G160" i="89"/>
  <c r="J160" i="89" s="1"/>
  <c r="G160" i="90" s="1"/>
  <c r="J160" i="90" s="1"/>
  <c r="E160" i="91" s="1"/>
  <c r="G130" i="89"/>
  <c r="J130" i="89" s="1"/>
  <c r="G130" i="90" s="1"/>
  <c r="J130" i="90" s="1"/>
  <c r="E130" i="91" s="1"/>
  <c r="G92" i="89"/>
  <c r="J92" i="89" s="1"/>
  <c r="G92" i="90" s="1"/>
  <c r="J92" i="90" s="1"/>
  <c r="E92" i="91" s="1"/>
  <c r="G52" i="88"/>
  <c r="J52" i="88" s="1"/>
  <c r="G52" i="89" s="1"/>
  <c r="J52" i="89" s="1"/>
  <c r="G53" i="88"/>
  <c r="J53" i="88" s="1"/>
  <c r="G53" i="89" s="1"/>
  <c r="J53" i="89" s="1"/>
  <c r="G93" i="89"/>
  <c r="J93" i="89" s="1"/>
  <c r="G93" i="90" s="1"/>
  <c r="J93" i="90" s="1"/>
  <c r="E93" i="91" s="1"/>
  <c r="G101" i="89"/>
  <c r="J101" i="89" s="1"/>
  <c r="G101" i="90" s="1"/>
  <c r="J101" i="90" s="1"/>
  <c r="E101" i="91" s="1"/>
  <c r="G164" i="89"/>
  <c r="J164" i="89" s="1"/>
  <c r="G164" i="90" s="1"/>
  <c r="J164" i="90" s="1"/>
  <c r="E164" i="91" s="1"/>
  <c r="G120" i="89"/>
  <c r="J120" i="89" s="1"/>
  <c r="G120" i="90" s="1"/>
  <c r="J120" i="90" s="1"/>
  <c r="E120" i="91" s="1"/>
  <c r="G143" i="89"/>
  <c r="J143" i="89" s="1"/>
  <c r="G143" i="90" s="1"/>
  <c r="J143" i="90" s="1"/>
  <c r="E143" i="91" s="1"/>
  <c r="G220" i="89"/>
  <c r="J220" i="89" s="1"/>
  <c r="G220" i="90" s="1"/>
  <c r="J220" i="90" s="1"/>
  <c r="E220" i="91" s="1"/>
  <c r="G32" i="88"/>
  <c r="J32" i="88" s="1"/>
  <c r="G32" i="89" s="1"/>
  <c r="J32" i="89" s="1"/>
  <c r="G145" i="89"/>
  <c r="J145" i="89" s="1"/>
  <c r="G145" i="90" s="1"/>
  <c r="J145" i="90" s="1"/>
  <c r="E145" i="91" s="1"/>
  <c r="G192" i="89"/>
  <c r="J192" i="89" s="1"/>
  <c r="G192" i="90" s="1"/>
  <c r="J192" i="90" s="1"/>
  <c r="E192" i="91" s="1"/>
  <c r="G138" i="89"/>
  <c r="J138" i="89" s="1"/>
  <c r="G138" i="90" s="1"/>
  <c r="J138" i="90" s="1"/>
  <c r="E138" i="91" s="1"/>
  <c r="G51" i="88"/>
  <c r="J51" i="88" s="1"/>
  <c r="G51" i="89" s="1"/>
  <c r="J51" i="89" s="1"/>
  <c r="G19" i="89"/>
  <c r="J19" i="89" s="1"/>
  <c r="G19" i="90" s="1"/>
  <c r="J19" i="90" s="1"/>
  <c r="E19" i="91" s="1"/>
  <c r="G54" i="88"/>
  <c r="J54" i="88" s="1"/>
  <c r="G54" i="89" s="1"/>
  <c r="J54" i="89" s="1"/>
  <c r="G142" i="89"/>
  <c r="J142" i="89" s="1"/>
  <c r="G142" i="90" s="1"/>
  <c r="J142" i="90" s="1"/>
  <c r="E142" i="91" s="1"/>
  <c r="G85" i="89"/>
  <c r="J85" i="89" s="1"/>
  <c r="G85" i="90" s="1"/>
  <c r="J85" i="90" s="1"/>
  <c r="E85" i="91" s="1"/>
  <c r="G27" i="88"/>
  <c r="J27" i="88" s="1"/>
  <c r="G27" i="89" s="1"/>
  <c r="J27" i="89" s="1"/>
  <c r="G42" i="88"/>
  <c r="J42" i="88" s="1"/>
  <c r="G42" i="89" s="1"/>
  <c r="J42" i="89" s="1"/>
  <c r="G121" i="89"/>
  <c r="J121" i="89" s="1"/>
  <c r="G121" i="90" s="1"/>
  <c r="J121" i="90" s="1"/>
  <c r="E121" i="91" s="1"/>
  <c r="G179" i="89"/>
  <c r="J179" i="89" s="1"/>
  <c r="G179" i="90" s="1"/>
  <c r="J179" i="90" s="1"/>
  <c r="E179" i="91" s="1"/>
  <c r="G98" i="89"/>
  <c r="J98" i="89" s="1"/>
  <c r="G98" i="90" s="1"/>
  <c r="J98" i="90" s="1"/>
  <c r="E98" i="91" s="1"/>
  <c r="G89" i="89"/>
  <c r="J89" i="89" s="1"/>
  <c r="G89" i="90" s="1"/>
  <c r="J89" i="90" s="1"/>
  <c r="E89" i="91" s="1"/>
  <c r="G90" i="89"/>
  <c r="J90" i="89" s="1"/>
  <c r="G90" i="90" s="1"/>
  <c r="J90" i="90" s="1"/>
  <c r="E90" i="91" s="1"/>
  <c r="G95" i="89"/>
  <c r="J95" i="89" s="1"/>
  <c r="G95" i="90" s="1"/>
  <c r="J95" i="90" s="1"/>
  <c r="E95" i="91" s="1"/>
  <c r="G74" i="89"/>
  <c r="J74" i="89" s="1"/>
  <c r="G74" i="90" s="1"/>
  <c r="J74" i="90" s="1"/>
  <c r="E74" i="91" s="1"/>
  <c r="G77" i="89"/>
  <c r="J77" i="89" s="1"/>
  <c r="G77" i="90" s="1"/>
  <c r="J77" i="90" s="1"/>
  <c r="E77" i="91" s="1"/>
  <c r="G46" i="88"/>
  <c r="J46" i="88" s="1"/>
  <c r="G46" i="89" s="1"/>
  <c r="J46" i="89" s="1"/>
  <c r="G159" i="89"/>
  <c r="J159" i="89" s="1"/>
  <c r="G159" i="90" s="1"/>
  <c r="J159" i="90" s="1"/>
  <c r="E159" i="91" s="1"/>
  <c r="G118" i="89"/>
  <c r="J118" i="89" s="1"/>
  <c r="G118" i="90" s="1"/>
  <c r="J118" i="90" s="1"/>
  <c r="E118" i="91" s="1"/>
  <c r="G56" i="88"/>
  <c r="J56" i="88" s="1"/>
  <c r="G56" i="89" s="1"/>
  <c r="J56" i="89" s="1"/>
  <c r="G31" i="88"/>
  <c r="J31" i="88" s="1"/>
  <c r="G31" i="89" s="1"/>
  <c r="J31" i="89" s="1"/>
  <c r="G28" i="88"/>
  <c r="J28" i="88" s="1"/>
  <c r="G28" i="89" s="1"/>
  <c r="J28" i="89" s="1"/>
  <c r="G184" i="89"/>
  <c r="J184" i="89" s="1"/>
  <c r="G184" i="90" s="1"/>
  <c r="J184" i="90" s="1"/>
  <c r="E184" i="91" s="1"/>
  <c r="G91" i="89"/>
  <c r="J91" i="89" s="1"/>
  <c r="G91" i="90" s="1"/>
  <c r="J91" i="90" s="1"/>
  <c r="E91" i="91" s="1"/>
  <c r="G123" i="89"/>
  <c r="J123" i="89" s="1"/>
  <c r="G123" i="90" s="1"/>
  <c r="J123" i="90" s="1"/>
  <c r="E123" i="91" s="1"/>
  <c r="G168" i="89"/>
  <c r="J168" i="89" s="1"/>
  <c r="G168" i="90" s="1"/>
  <c r="J168" i="90" s="1"/>
  <c r="E168" i="91" s="1"/>
  <c r="G70" i="97"/>
  <c r="J70" i="97" s="1"/>
  <c r="G214" i="86"/>
  <c r="J214" i="86" s="1"/>
  <c r="G214" i="87" s="1"/>
  <c r="J214" i="87" s="1"/>
  <c r="G183" i="89"/>
  <c r="J183" i="89" s="1"/>
  <c r="G183" i="90" s="1"/>
  <c r="J183" i="90" s="1"/>
  <c r="E183" i="91" s="1"/>
  <c r="G100" i="89"/>
  <c r="J100" i="89" s="1"/>
  <c r="G100" i="90" s="1"/>
  <c r="J100" i="90" s="1"/>
  <c r="E100" i="91" s="1"/>
  <c r="G140" i="89"/>
  <c r="J140" i="89" s="1"/>
  <c r="G140" i="90" s="1"/>
  <c r="J140" i="90" s="1"/>
  <c r="E140" i="91" s="1"/>
  <c r="G44" i="88"/>
  <c r="J44" i="88" s="1"/>
  <c r="G44" i="89" s="1"/>
  <c r="J44" i="89" s="1"/>
  <c r="G24" i="89"/>
  <c r="J24" i="89" s="1"/>
  <c r="G24" i="90" s="1"/>
  <c r="J24" i="90" s="1"/>
  <c r="E24" i="91" s="1"/>
  <c r="G163" i="89"/>
  <c r="J163" i="89" s="1"/>
  <c r="G163" i="90" s="1"/>
  <c r="J163" i="90" s="1"/>
  <c r="E163" i="91" s="1"/>
  <c r="G67" i="89"/>
  <c r="J67" i="89" s="1"/>
  <c r="G67" i="90" s="1"/>
  <c r="J67" i="90" s="1"/>
  <c r="E67" i="91" s="1"/>
  <c r="G29" i="88"/>
  <c r="J29" i="88" s="1"/>
  <c r="G29" i="89" s="1"/>
  <c r="J29" i="89" s="1"/>
  <c r="G50" i="88"/>
  <c r="J50" i="88" s="1"/>
  <c r="G50" i="89" s="1"/>
  <c r="J50" i="89" s="1"/>
  <c r="G41" i="88"/>
  <c r="J41" i="88" s="1"/>
  <c r="G41" i="89" s="1"/>
  <c r="J41" i="89" s="1"/>
  <c r="G73" i="89"/>
  <c r="J73" i="89" s="1"/>
  <c r="G73" i="90" s="1"/>
  <c r="J73" i="90" s="1"/>
  <c r="E73" i="91" s="1"/>
  <c r="G176" i="89"/>
  <c r="J176" i="89" s="1"/>
  <c r="G176" i="90" s="1"/>
  <c r="J176" i="90" s="1"/>
  <c r="E176" i="91" s="1"/>
  <c r="G66" i="89"/>
  <c r="J66" i="89" s="1"/>
  <c r="G66" i="90" s="1"/>
  <c r="J66" i="90" s="1"/>
  <c r="E66" i="91" s="1"/>
  <c r="G154" i="89"/>
  <c r="J154" i="89" s="1"/>
  <c r="G154" i="90" s="1"/>
  <c r="J154" i="90" s="1"/>
  <c r="G137" i="89"/>
  <c r="J137" i="89" s="1"/>
  <c r="G137" i="90" s="1"/>
  <c r="J137" i="90" s="1"/>
  <c r="E137" i="91" s="1"/>
  <c r="G71" i="97"/>
  <c r="J71" i="97" s="1"/>
  <c r="G71" i="98" s="1"/>
  <c r="J71" i="98" s="1"/>
  <c r="E71" i="99" s="1"/>
  <c r="G139" i="89"/>
  <c r="J139" i="89" s="1"/>
  <c r="G139" i="90" s="1"/>
  <c r="J139" i="90" s="1"/>
  <c r="E139" i="91" s="1"/>
  <c r="G170" i="89"/>
  <c r="J170" i="89" s="1"/>
  <c r="G170" i="90" s="1"/>
  <c r="J170" i="90" s="1"/>
  <c r="E170" i="91" s="1"/>
  <c r="G88" i="87"/>
  <c r="J88" i="87" s="1"/>
  <c r="G87" i="87"/>
  <c r="J87" i="87" s="1"/>
  <c r="G162" i="89"/>
  <c r="J162" i="89" s="1"/>
  <c r="G162" i="90" s="1"/>
  <c r="J162" i="90" s="1"/>
  <c r="E162" i="91" s="1"/>
  <c r="G68" i="89"/>
  <c r="J68" i="89" s="1"/>
  <c r="G68" i="90" s="1"/>
  <c r="J68" i="90" s="1"/>
  <c r="E68" i="91" s="1"/>
  <c r="G49" i="88"/>
  <c r="J49" i="88" s="1"/>
  <c r="G49" i="89" s="1"/>
  <c r="J49" i="89" s="1"/>
  <c r="G43" i="88"/>
  <c r="J43" i="88" s="1"/>
  <c r="G43" i="89" s="1"/>
  <c r="J43" i="89" s="1"/>
  <c r="G61" i="89"/>
  <c r="J61" i="89" s="1"/>
  <c r="G61" i="90" s="1"/>
  <c r="J61" i="90" s="1"/>
  <c r="E61" i="91" s="1"/>
  <c r="G62" i="89"/>
  <c r="J62" i="89" s="1"/>
  <c r="G62" i="90" s="1"/>
  <c r="J62" i="90" s="1"/>
  <c r="E62" i="91" s="1"/>
  <c r="G30" i="88"/>
  <c r="J30" i="88" s="1"/>
  <c r="G30" i="89" s="1"/>
  <c r="J30" i="89" s="1"/>
  <c r="G225" i="89"/>
  <c r="J225" i="89" s="1"/>
  <c r="G225" i="90" s="1"/>
  <c r="J225" i="90" s="1"/>
  <c r="E225" i="91" s="1"/>
  <c r="G144" i="89"/>
  <c r="J144" i="89" s="1"/>
  <c r="G144" i="90" s="1"/>
  <c r="J144" i="90" s="1"/>
  <c r="E144" i="91" s="1"/>
  <c r="G175" i="97"/>
  <c r="J175" i="97" s="1"/>
  <c r="G238" i="88"/>
  <c r="J238" i="88" s="1"/>
  <c r="G238" i="89" s="1"/>
  <c r="J238" i="89" s="1"/>
  <c r="G238" i="90" s="1"/>
  <c r="J238" i="90" s="1"/>
  <c r="E238" i="91" s="1"/>
  <c r="G230" i="88"/>
  <c r="J230" i="88" s="1"/>
  <c r="G230" i="89" s="1"/>
  <c r="J230" i="89" s="1"/>
  <c r="G235" i="88"/>
  <c r="J235" i="88" s="1"/>
  <c r="G235" i="89" s="1"/>
  <c r="J235" i="89" s="1"/>
  <c r="G227" i="88"/>
  <c r="J227" i="88" s="1"/>
  <c r="G227" i="89" s="1"/>
  <c r="J227" i="89" s="1"/>
  <c r="G222" i="89"/>
  <c r="J222" i="89" s="1"/>
  <c r="G222" i="90" s="1"/>
  <c r="J222" i="90" s="1"/>
  <c r="E222" i="91" s="1"/>
  <c r="G79" i="89"/>
  <c r="J79" i="89" s="1"/>
  <c r="G79" i="90" s="1"/>
  <c r="J79" i="90" s="1"/>
  <c r="E79" i="91" s="1"/>
  <c r="G64" i="89"/>
  <c r="J64" i="89" s="1"/>
  <c r="G64" i="90" s="1"/>
  <c r="J64" i="90" s="1"/>
  <c r="E64" i="91" s="1"/>
  <c r="G69" i="89"/>
  <c r="J69" i="89" s="1"/>
  <c r="G69" i="90" s="1"/>
  <c r="J69" i="90" s="1"/>
  <c r="E69" i="91" s="1"/>
  <c r="G36" i="88"/>
  <c r="J36" i="88" s="1"/>
  <c r="G36" i="89" s="1"/>
  <c r="J36" i="89" s="1"/>
  <c r="G48" i="88"/>
  <c r="J48" i="88" s="1"/>
  <c r="G48" i="89" s="1"/>
  <c r="J48" i="89" s="1"/>
  <c r="G33" i="88"/>
  <c r="J33" i="88" s="1"/>
  <c r="G33" i="89" s="1"/>
  <c r="J33" i="89" s="1"/>
  <c r="G99" i="89"/>
  <c r="J99" i="89" s="1"/>
  <c r="G99" i="90" s="1"/>
  <c r="J99" i="90" s="1"/>
  <c r="E99" i="91" s="1"/>
  <c r="G81" i="89"/>
  <c r="J81" i="89" s="1"/>
  <c r="G81" i="90" s="1"/>
  <c r="J81" i="90" s="1"/>
  <c r="E81" i="91" s="1"/>
  <c r="G40" i="88"/>
  <c r="J40" i="88" s="1"/>
  <c r="G40" i="89" s="1"/>
  <c r="J40" i="89" s="1"/>
  <c r="G58" i="88"/>
  <c r="J58" i="88" s="1"/>
  <c r="G58" i="89" s="1"/>
  <c r="J58" i="89" s="1"/>
  <c r="G215" i="89"/>
  <c r="J215" i="89" s="1"/>
  <c r="G215" i="90" s="1"/>
  <c r="J215" i="90" s="1"/>
  <c r="E215" i="91" s="1"/>
  <c r="G72" i="89"/>
  <c r="J72" i="89" s="1"/>
  <c r="G72" i="90" s="1"/>
  <c r="J72" i="90" s="1"/>
  <c r="E72" i="91" s="1"/>
  <c r="G65" i="89"/>
  <c r="J65" i="89" s="1"/>
  <c r="G65" i="90" s="1"/>
  <c r="J65" i="90" s="1"/>
  <c r="E65" i="91" s="1"/>
  <c r="G209" i="101"/>
  <c r="J209" i="101" s="1"/>
  <c r="G208" i="102"/>
  <c r="J208" i="102" s="1"/>
  <c r="G208" i="103" s="1"/>
  <c r="J208" i="103" s="1"/>
  <c r="G208" i="104" s="1"/>
  <c r="J208" i="104" s="1"/>
  <c r="G157" i="101"/>
  <c r="J157" i="101" s="1"/>
  <c r="G11" i="101"/>
  <c r="J11" i="101" s="1"/>
  <c r="G9" i="101"/>
  <c r="J9" i="101" s="1"/>
  <c r="G196" i="101"/>
  <c r="J196" i="101" s="1"/>
  <c r="G181" i="102"/>
  <c r="J181" i="102" s="1"/>
  <c r="G181" i="103" s="1"/>
  <c r="J181" i="103" s="1"/>
  <c r="G181" i="104" s="1"/>
  <c r="J181" i="104" s="1"/>
  <c r="G155" i="102"/>
  <c r="J155" i="102" s="1"/>
  <c r="G155" i="103" s="1"/>
  <c r="J155" i="103" s="1"/>
  <c r="G155" i="104" s="1"/>
  <c r="J155" i="104" s="1"/>
  <c r="G193" i="102"/>
  <c r="J193" i="102" s="1"/>
  <c r="G193" i="103" s="1"/>
  <c r="J193" i="103" s="1"/>
  <c r="G193" i="104" s="1"/>
  <c r="J193" i="104" s="1"/>
  <c r="G127" i="102"/>
  <c r="J127" i="102" s="1"/>
  <c r="G127" i="103" s="1"/>
  <c r="J127" i="103" s="1"/>
  <c r="G127" i="104" s="1"/>
  <c r="J127" i="104" s="1"/>
  <c r="G206" i="102"/>
  <c r="J206" i="102" s="1"/>
  <c r="G206" i="103" s="1"/>
  <c r="J206" i="103" s="1"/>
  <c r="G206" i="104" s="1"/>
  <c r="J206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81" i="105"/>
  <c r="J181" i="105" s="1"/>
  <c r="G181" i="106" s="1"/>
  <c r="J181" i="106" s="1"/>
  <c r="G181" i="107" s="1"/>
  <c r="J181" i="107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53" i="105"/>
  <c r="J153" i="105" s="1"/>
  <c r="G153" i="106" s="1"/>
  <c r="J153" i="106" s="1"/>
  <c r="G153" i="107" s="1"/>
  <c r="J153" i="107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151" i="105"/>
  <c r="J151" i="105" s="1"/>
  <c r="G151" i="106" s="1"/>
  <c r="J151" i="106" s="1"/>
  <c r="G151" i="107" s="1"/>
  <c r="J151" i="107" s="1"/>
  <c r="G148" i="105"/>
  <c r="J148" i="105" s="1"/>
  <c r="G148" i="106" s="1"/>
  <c r="J148" i="106" s="1"/>
  <c r="G148" i="107" s="1"/>
  <c r="J148" i="107" s="1"/>
  <c r="G237" i="107"/>
  <c r="J237" i="107" s="1"/>
  <c r="J237" i="8" s="1"/>
  <c r="G83" i="105"/>
  <c r="J83" i="105" s="1"/>
  <c r="G83" i="106" s="1"/>
  <c r="J83" i="106" s="1"/>
  <c r="G83" i="107" s="1"/>
  <c r="J83" i="107" s="1"/>
  <c r="G194" i="105"/>
  <c r="J194" i="105" s="1"/>
  <c r="G194" i="106" s="1"/>
  <c r="J194" i="106" s="1"/>
  <c r="G194" i="107" s="1"/>
  <c r="J194" i="107" s="1"/>
  <c r="G206" i="105"/>
  <c r="J206" i="105" s="1"/>
  <c r="G206" i="106" s="1"/>
  <c r="J206" i="106" s="1"/>
  <c r="G206" i="107" s="1"/>
  <c r="J206" i="107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229" i="107"/>
  <c r="J229" i="107" s="1"/>
  <c r="J229" i="8" s="1"/>
  <c r="G234" i="87"/>
  <c r="J234" i="87" s="1"/>
  <c r="G232" i="97"/>
  <c r="J232" i="97" s="1"/>
  <c r="G231" i="102"/>
  <c r="J231" i="102" s="1"/>
  <c r="G262" i="87"/>
  <c r="J262" i="87" s="1"/>
  <c r="E262" i="88" s="1"/>
  <c r="G173" i="87"/>
  <c r="J173" i="87" s="1"/>
  <c r="G174" i="87"/>
  <c r="J174" i="87" s="1"/>
  <c r="G103" i="87"/>
  <c r="J103" i="87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G131" i="85"/>
  <c r="J131" i="85" s="1"/>
  <c r="G82" i="87"/>
  <c r="J82" i="87" s="1"/>
  <c r="G224" i="90"/>
  <c r="J224" i="90" s="1"/>
  <c r="E224" i="91" s="1"/>
  <c r="G97" i="91"/>
  <c r="J97" i="91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61" i="89"/>
  <c r="J261" i="89" s="1"/>
  <c r="E261" i="90" s="1"/>
  <c r="J258" i="89"/>
  <c r="G104" i="89"/>
  <c r="J104" i="89" s="1"/>
  <c r="G233" i="89"/>
  <c r="J233" i="89" s="1"/>
  <c r="J259" i="89"/>
  <c r="E259" i="90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J194" i="8" l="1"/>
  <c r="J193" i="8"/>
  <c r="J127" i="8"/>
  <c r="J181" i="8"/>
  <c r="J84" i="8"/>
  <c r="G70" i="98"/>
  <c r="J70" i="98" s="1"/>
  <c r="E70" i="99" s="1"/>
  <c r="G70" i="99" s="1"/>
  <c r="J70" i="99" s="1"/>
  <c r="G175" i="98"/>
  <c r="J175" i="98" s="1"/>
  <c r="E175" i="99" s="1"/>
  <c r="G175" i="99" s="1"/>
  <c r="J175" i="99" s="1"/>
  <c r="J126" i="8"/>
  <c r="J125" i="8"/>
  <c r="J151" i="8"/>
  <c r="J208" i="8"/>
  <c r="J83" i="8"/>
  <c r="J206" i="8"/>
  <c r="J226" i="8"/>
  <c r="G153" i="103"/>
  <c r="J153" i="103" s="1"/>
  <c r="G153" i="104" s="1"/>
  <c r="J153" i="104" s="1"/>
  <c r="J205" i="8"/>
  <c r="G232" i="98"/>
  <c r="J232" i="98" s="1"/>
  <c r="E232" i="99" s="1"/>
  <c r="G213" i="103"/>
  <c r="J213" i="103" s="1"/>
  <c r="G213" i="104" s="1"/>
  <c r="J213" i="104" s="1"/>
  <c r="J148" i="8"/>
  <c r="J177" i="8"/>
  <c r="J155" i="8"/>
  <c r="J152" i="8"/>
  <c r="G97" i="92"/>
  <c r="J97" i="92" s="1"/>
  <c r="E257" i="90"/>
  <c r="G257" i="90" s="1"/>
  <c r="J257" i="90" s="1"/>
  <c r="E257" i="91" s="1"/>
  <c r="E258" i="90"/>
  <c r="G258" i="90" s="1"/>
  <c r="J258" i="90" s="1"/>
  <c r="E258" i="91" s="1"/>
  <c r="E154" i="91"/>
  <c r="G154" i="91" s="1"/>
  <c r="J154" i="91" s="1"/>
  <c r="E26" i="91"/>
  <c r="G26" i="91" s="1"/>
  <c r="J26" i="91" s="1"/>
  <c r="G6" i="86"/>
  <c r="J6" i="86" s="1"/>
  <c r="G18" i="86"/>
  <c r="J18" i="86" s="1"/>
  <c r="G157" i="102"/>
  <c r="J157" i="102" s="1"/>
  <c r="G128" i="102"/>
  <c r="J128" i="102" s="1"/>
  <c r="G128" i="103" s="1"/>
  <c r="J128" i="103" s="1"/>
  <c r="G128" i="104" s="1"/>
  <c r="J128" i="104" s="1"/>
  <c r="G204" i="102"/>
  <c r="J204" i="102" s="1"/>
  <c r="G204" i="103" s="1"/>
  <c r="J204" i="103" s="1"/>
  <c r="G204" i="104" s="1"/>
  <c r="J204" i="104" s="1"/>
  <c r="G10" i="102"/>
  <c r="J10" i="102" s="1"/>
  <c r="G209" i="102"/>
  <c r="J209" i="102" s="1"/>
  <c r="G209" i="103" s="1"/>
  <c r="J209" i="103" s="1"/>
  <c r="G212" i="102"/>
  <c r="J212" i="102" s="1"/>
  <c r="G212" i="103" s="1"/>
  <c r="J212" i="103" s="1"/>
  <c r="G212" i="104" s="1"/>
  <c r="J212" i="104" s="1"/>
  <c r="G113" i="103"/>
  <c r="J113" i="103" s="1"/>
  <c r="G113" i="104" s="1"/>
  <c r="J113" i="104" s="1"/>
  <c r="G182" i="102"/>
  <c r="J182" i="102" s="1"/>
  <c r="G39" i="102"/>
  <c r="J39" i="102" s="1"/>
  <c r="G149" i="102"/>
  <c r="J149" i="102" s="1"/>
  <c r="G149" i="103" s="1"/>
  <c r="J149" i="103" s="1"/>
  <c r="G149" i="104" s="1"/>
  <c r="J149" i="104" s="1"/>
  <c r="G196" i="102"/>
  <c r="J196" i="102" s="1"/>
  <c r="G196" i="103" s="1"/>
  <c r="J196" i="103" s="1"/>
  <c r="G196" i="104" s="1"/>
  <c r="J196" i="104" s="1"/>
  <c r="G210" i="102"/>
  <c r="J210" i="102" s="1"/>
  <c r="G147" i="102"/>
  <c r="J147" i="102" s="1"/>
  <c r="G195" i="102"/>
  <c r="J195" i="102" s="1"/>
  <c r="G202" i="102"/>
  <c r="J202" i="102" s="1"/>
  <c r="G203" i="102"/>
  <c r="J203" i="102" s="1"/>
  <c r="G203" i="103" s="1"/>
  <c r="J203" i="103" s="1"/>
  <c r="G203" i="104" s="1"/>
  <c r="J203" i="104" s="1"/>
  <c r="G198" i="102"/>
  <c r="J198" i="102" s="1"/>
  <c r="G156" i="102"/>
  <c r="J156" i="102" s="1"/>
  <c r="G156" i="103" s="1"/>
  <c r="J156" i="103" s="1"/>
  <c r="G156" i="104" s="1"/>
  <c r="J156" i="104" s="1"/>
  <c r="G197" i="102"/>
  <c r="J197" i="102" s="1"/>
  <c r="G9" i="102"/>
  <c r="J9" i="102" s="1"/>
  <c r="G9" i="103" s="1"/>
  <c r="J9" i="103" s="1"/>
  <c r="G9" i="104" s="1"/>
  <c r="J9" i="104" s="1"/>
  <c r="G11" i="102"/>
  <c r="J11" i="102" s="1"/>
  <c r="G11" i="103" s="1"/>
  <c r="J11" i="103" s="1"/>
  <c r="G11" i="104" s="1"/>
  <c r="J11" i="104" s="1"/>
  <c r="G11" i="105" s="1"/>
  <c r="J11" i="105" s="1"/>
  <c r="G11" i="106" s="1"/>
  <c r="J11" i="106" s="1"/>
  <c r="G11" i="107" s="1"/>
  <c r="J11" i="107" s="1"/>
  <c r="G150" i="102"/>
  <c r="J150" i="102" s="1"/>
  <c r="G211" i="102"/>
  <c r="J211" i="102" s="1"/>
  <c r="G211" i="103" s="1"/>
  <c r="J211" i="103" s="1"/>
  <c r="G211" i="104" s="1"/>
  <c r="J211" i="104" s="1"/>
  <c r="G122" i="89"/>
  <c r="J122" i="89" s="1"/>
  <c r="G122" i="90" s="1"/>
  <c r="J122" i="90" s="1"/>
  <c r="E122" i="91" s="1"/>
  <c r="G96" i="89"/>
  <c r="J96" i="89" s="1"/>
  <c r="G96" i="90" s="1"/>
  <c r="J96" i="90" s="1"/>
  <c r="E96" i="91" s="1"/>
  <c r="G161" i="89"/>
  <c r="J161" i="89" s="1"/>
  <c r="G161" i="90" s="1"/>
  <c r="J161" i="90" s="1"/>
  <c r="E161" i="91" s="1"/>
  <c r="G119" i="89"/>
  <c r="J119" i="89" s="1"/>
  <c r="G119" i="90" s="1"/>
  <c r="J119" i="90" s="1"/>
  <c r="E119" i="91" s="1"/>
  <c r="G115" i="89"/>
  <c r="J115" i="89" s="1"/>
  <c r="G88" i="88"/>
  <c r="J88" i="88" s="1"/>
  <c r="G87" i="88"/>
  <c r="J87" i="88" s="1"/>
  <c r="G108" i="89"/>
  <c r="J108" i="89" s="1"/>
  <c r="G221" i="89"/>
  <c r="J221" i="89" s="1"/>
  <c r="G107" i="89"/>
  <c r="J107" i="89" s="1"/>
  <c r="G112" i="89"/>
  <c r="J112" i="89" s="1"/>
  <c r="G112" i="90" s="1"/>
  <c r="J112" i="90" s="1"/>
  <c r="G165" i="89"/>
  <c r="J165" i="89" s="1"/>
  <c r="G165" i="90" s="1"/>
  <c r="J165" i="90" s="1"/>
  <c r="E165" i="91" s="1"/>
  <c r="G117" i="89"/>
  <c r="J117" i="89" s="1"/>
  <c r="G117" i="90" s="1"/>
  <c r="J117" i="90" s="1"/>
  <c r="G116" i="89"/>
  <c r="J116" i="89" s="1"/>
  <c r="G116" i="90" s="1"/>
  <c r="J116" i="90" s="1"/>
  <c r="G110" i="89"/>
  <c r="J110" i="89" s="1"/>
  <c r="G110" i="90" s="1"/>
  <c r="J110" i="90" s="1"/>
  <c r="G38" i="89"/>
  <c r="J38" i="89" s="1"/>
  <c r="G38" i="90" s="1"/>
  <c r="J38" i="90" s="1"/>
  <c r="E38" i="91" s="1"/>
  <c r="G111" i="89"/>
  <c r="J111" i="89" s="1"/>
  <c r="G111" i="90" s="1"/>
  <c r="J111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G231" i="103"/>
  <c r="J231" i="103" s="1"/>
  <c r="G227" i="90"/>
  <c r="J227" i="90" s="1"/>
  <c r="E227" i="91" s="1"/>
  <c r="G235" i="90"/>
  <c r="J235" i="90" s="1"/>
  <c r="E235" i="91" s="1"/>
  <c r="G230" i="90"/>
  <c r="J230" i="90" s="1"/>
  <c r="E230" i="91" s="1"/>
  <c r="G262" i="88"/>
  <c r="J262" i="88" s="1"/>
  <c r="E262" i="89" s="1"/>
  <c r="G173" i="88"/>
  <c r="J173" i="88" s="1"/>
  <c r="G174" i="88"/>
  <c r="J174" i="88" s="1"/>
  <c r="G103" i="88"/>
  <c r="J103" i="88" s="1"/>
  <c r="G102" i="88"/>
  <c r="J102" i="88" s="1"/>
  <c r="G71" i="99"/>
  <c r="J71" i="99" s="1"/>
  <c r="G23" i="91"/>
  <c r="J23" i="91" s="1"/>
  <c r="G25" i="91"/>
  <c r="J25" i="91" s="1"/>
  <c r="G24" i="91"/>
  <c r="J24" i="91" s="1"/>
  <c r="G13" i="86"/>
  <c r="J13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G183" i="91"/>
  <c r="J183" i="91" s="1"/>
  <c r="G36" i="90"/>
  <c r="J36" i="90" s="1"/>
  <c r="E36" i="91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E30" i="91" s="1"/>
  <c r="G49" i="90"/>
  <c r="J49" i="90" s="1"/>
  <c r="E49" i="91" s="1"/>
  <c r="G62" i="91"/>
  <c r="J62" i="91" s="1"/>
  <c r="G170" i="91"/>
  <c r="J170" i="91" s="1"/>
  <c r="G118" i="91"/>
  <c r="J118" i="91" s="1"/>
  <c r="G50" i="90"/>
  <c r="J50" i="90" s="1"/>
  <c r="E50" i="91" s="1"/>
  <c r="G57" i="90"/>
  <c r="J57" i="90" s="1"/>
  <c r="E57" i="91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E44" i="91" s="1"/>
  <c r="G56" i="90"/>
  <c r="J56" i="90" s="1"/>
  <c r="E56" i="91" s="1"/>
  <c r="G99" i="91"/>
  <c r="J99" i="91" s="1"/>
  <c r="G47" i="90"/>
  <c r="J47" i="90" s="1"/>
  <c r="E47" i="91" s="1"/>
  <c r="G89" i="91"/>
  <c r="J89" i="91" s="1"/>
  <c r="G162" i="91"/>
  <c r="J162" i="91" s="1"/>
  <c r="G53" i="90"/>
  <c r="J53" i="90" s="1"/>
  <c r="E53" i="91" s="1"/>
  <c r="G81" i="91"/>
  <c r="J81" i="91" s="1"/>
  <c r="G130" i="91"/>
  <c r="J130" i="91" s="1"/>
  <c r="G98" i="91"/>
  <c r="J98" i="91" s="1"/>
  <c r="G79" i="91"/>
  <c r="J79" i="91" s="1"/>
  <c r="G43" i="90"/>
  <c r="J43" i="90" s="1"/>
  <c r="E43" i="91" s="1"/>
  <c r="G171" i="91"/>
  <c r="J171" i="91" s="1"/>
  <c r="G29" i="90"/>
  <c r="J29" i="90" s="1"/>
  <c r="E29" i="91" s="1"/>
  <c r="G34" i="90"/>
  <c r="J34" i="90" s="1"/>
  <c r="E34" i="91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E52" i="91" s="1"/>
  <c r="G51" i="90"/>
  <c r="J51" i="90" s="1"/>
  <c r="G179" i="91"/>
  <c r="J179" i="91" s="1"/>
  <c r="G46" i="90"/>
  <c r="J46" i="90" s="1"/>
  <c r="E46" i="91" s="1"/>
  <c r="G42" i="90"/>
  <c r="J42" i="90" s="1"/>
  <c r="E42" i="91" s="1"/>
  <c r="G163" i="91"/>
  <c r="J163" i="91" s="1"/>
  <c r="G80" i="91"/>
  <c r="J80" i="91" s="1"/>
  <c r="G55" i="90"/>
  <c r="J55" i="90" s="1"/>
  <c r="E55" i="91" s="1"/>
  <c r="G100" i="91"/>
  <c r="J100" i="91" s="1"/>
  <c r="G140" i="91"/>
  <c r="J140" i="91" s="1"/>
  <c r="G220" i="91"/>
  <c r="J220" i="91" s="1"/>
  <c r="G48" i="90"/>
  <c r="J48" i="90" s="1"/>
  <c r="E48" i="91" s="1"/>
  <c r="G101" i="91"/>
  <c r="J101" i="91" s="1"/>
  <c r="G172" i="91"/>
  <c r="J172" i="91" s="1"/>
  <c r="G95" i="91"/>
  <c r="J95" i="91" s="1"/>
  <c r="G77" i="91"/>
  <c r="J77" i="91" s="1"/>
  <c r="G40" i="90"/>
  <c r="J40" i="90" s="1"/>
  <c r="E40" i="91" s="1"/>
  <c r="G223" i="91"/>
  <c r="J223" i="91" s="1"/>
  <c r="G59" i="90"/>
  <c r="J59" i="90" s="1"/>
  <c r="E59" i="91" s="1"/>
  <c r="G61" i="91"/>
  <c r="J61" i="91" s="1"/>
  <c r="G185" i="91"/>
  <c r="J185" i="91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E27" i="91" s="1"/>
  <c r="G186" i="90"/>
  <c r="J186" i="90" s="1"/>
  <c r="E186" i="91" s="1"/>
  <c r="G104" i="90"/>
  <c r="J104" i="90" s="1"/>
  <c r="E104" i="91" s="1"/>
  <c r="G259" i="90"/>
  <c r="J259" i="90" s="1"/>
  <c r="E259" i="91" s="1"/>
  <c r="G233" i="90"/>
  <c r="J233" i="90" s="1"/>
  <c r="E233" i="91" s="1"/>
  <c r="G261" i="90"/>
  <c r="J261" i="90" s="1"/>
  <c r="E261" i="91" s="1"/>
  <c r="G191" i="90"/>
  <c r="J191" i="90" s="1"/>
  <c r="E191" i="91" s="1"/>
  <c r="G190" i="90"/>
  <c r="J190" i="90" s="1"/>
  <c r="E190" i="91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97" i="103" l="1"/>
  <c r="J197" i="103" s="1"/>
  <c r="G197" i="104" s="1"/>
  <c r="J197" i="104" s="1"/>
  <c r="J196" i="8"/>
  <c r="J213" i="8"/>
  <c r="J113" i="8"/>
  <c r="J149" i="8"/>
  <c r="G89" i="92"/>
  <c r="J89" i="92" s="1"/>
  <c r="G69" i="92"/>
  <c r="J69" i="92" s="1"/>
  <c r="G184" i="92"/>
  <c r="J184" i="92" s="1"/>
  <c r="G99" i="92"/>
  <c r="J99" i="92" s="1"/>
  <c r="G100" i="92"/>
  <c r="J100" i="92" s="1"/>
  <c r="G171" i="92"/>
  <c r="J171" i="92" s="1"/>
  <c r="G121" i="92"/>
  <c r="J121" i="92" s="1"/>
  <c r="G222" i="92"/>
  <c r="J222" i="92" s="1"/>
  <c r="G141" i="92"/>
  <c r="J141" i="92" s="1"/>
  <c r="G19" i="92"/>
  <c r="J19" i="92" s="1"/>
  <c r="G150" i="103"/>
  <c r="J150" i="103" s="1"/>
  <c r="G150" i="104" s="1"/>
  <c r="J150" i="104" s="1"/>
  <c r="G26" i="92"/>
  <c r="J26" i="92" s="1"/>
  <c r="J156" i="8"/>
  <c r="G225" i="92"/>
  <c r="J225" i="92" s="1"/>
  <c r="G93" i="92"/>
  <c r="J93" i="92" s="1"/>
  <c r="G160" i="92"/>
  <c r="J160" i="92" s="1"/>
  <c r="G140" i="92"/>
  <c r="J140" i="92" s="1"/>
  <c r="G223" i="92"/>
  <c r="J223" i="92" s="1"/>
  <c r="G80" i="92"/>
  <c r="J80" i="92" s="1"/>
  <c r="G106" i="92"/>
  <c r="J106" i="92" s="1"/>
  <c r="G39" i="103"/>
  <c r="J39" i="103" s="1"/>
  <c r="G39" i="104" s="1"/>
  <c r="J39" i="104" s="1"/>
  <c r="G154" i="92"/>
  <c r="J154" i="92" s="1"/>
  <c r="G168" i="92"/>
  <c r="J168" i="92" s="1"/>
  <c r="G167" i="92"/>
  <c r="J167" i="92" s="1"/>
  <c r="G78" i="92"/>
  <c r="J78" i="92" s="1"/>
  <c r="G176" i="92"/>
  <c r="J176" i="92" s="1"/>
  <c r="G163" i="92"/>
  <c r="J163" i="92" s="1"/>
  <c r="G24" i="92"/>
  <c r="J24" i="92" s="1"/>
  <c r="J9" i="8"/>
  <c r="J128" i="8"/>
  <c r="G159" i="92"/>
  <c r="J159" i="92" s="1"/>
  <c r="G21" i="92"/>
  <c r="J21" i="92" s="1"/>
  <c r="G120" i="92"/>
  <c r="J120" i="92" s="1"/>
  <c r="G185" i="92"/>
  <c r="J185" i="92" s="1"/>
  <c r="G164" i="92"/>
  <c r="J164" i="92" s="1"/>
  <c r="G145" i="92"/>
  <c r="J145" i="92" s="1"/>
  <c r="J211" i="8"/>
  <c r="G138" i="92"/>
  <c r="J138" i="92" s="1"/>
  <c r="G130" i="92"/>
  <c r="J130" i="92" s="1"/>
  <c r="G123" i="92"/>
  <c r="J123" i="92" s="1"/>
  <c r="G183" i="92"/>
  <c r="J183" i="92" s="1"/>
  <c r="G25" i="92"/>
  <c r="J25" i="92" s="1"/>
  <c r="J212" i="8"/>
  <c r="G85" i="92"/>
  <c r="J85" i="92" s="1"/>
  <c r="G65" i="92"/>
  <c r="J65" i="92" s="1"/>
  <c r="J204" i="8"/>
  <c r="G202" i="103"/>
  <c r="J202" i="103" s="1"/>
  <c r="G202" i="104" s="1"/>
  <c r="J202" i="104" s="1"/>
  <c r="G95" i="92"/>
  <c r="J95" i="92" s="1"/>
  <c r="G144" i="92"/>
  <c r="J144" i="92" s="1"/>
  <c r="G172" i="92"/>
  <c r="J172" i="92" s="1"/>
  <c r="G142" i="92"/>
  <c r="J142" i="92" s="1"/>
  <c r="G198" i="103"/>
  <c r="J198" i="103" s="1"/>
  <c r="G198" i="104" s="1"/>
  <c r="J198" i="104" s="1"/>
  <c r="J203" i="8"/>
  <c r="G90" i="92"/>
  <c r="J90" i="92" s="1"/>
  <c r="G224" i="92"/>
  <c r="J224" i="92" s="1"/>
  <c r="G143" i="92"/>
  <c r="J143" i="92" s="1"/>
  <c r="G137" i="92"/>
  <c r="J137" i="92" s="1"/>
  <c r="G162" i="92"/>
  <c r="J162" i="92" s="1"/>
  <c r="G72" i="92"/>
  <c r="J72" i="92" s="1"/>
  <c r="G166" i="92"/>
  <c r="J166" i="92" s="1"/>
  <c r="G10" i="103"/>
  <c r="J10" i="103" s="1"/>
  <c r="G10" i="104" s="1"/>
  <c r="J10" i="104" s="1"/>
  <c r="J153" i="8"/>
  <c r="G20" i="92"/>
  <c r="J20" i="92" s="1"/>
  <c r="J11" i="8"/>
  <c r="G195" i="103"/>
  <c r="J195" i="103" s="1"/>
  <c r="G195" i="104" s="1"/>
  <c r="J195" i="104" s="1"/>
  <c r="G115" i="90"/>
  <c r="J115" i="90" s="1"/>
  <c r="E115" i="91" s="1"/>
  <c r="G115" i="91" s="1"/>
  <c r="J115" i="91" s="1"/>
  <c r="G210" i="103"/>
  <c r="J210" i="103" s="1"/>
  <c r="G210" i="104" s="1"/>
  <c r="J210" i="104" s="1"/>
  <c r="E51" i="91"/>
  <c r="G51" i="91" s="1"/>
  <c r="J51" i="91" s="1"/>
  <c r="G118" i="92"/>
  <c r="J118" i="92" s="1"/>
  <c r="G157" i="103"/>
  <c r="J157" i="103" s="1"/>
  <c r="G157" i="104" s="1"/>
  <c r="J157" i="104" s="1"/>
  <c r="G174" i="89"/>
  <c r="J174" i="89" s="1"/>
  <c r="G221" i="90"/>
  <c r="J221" i="90" s="1"/>
  <c r="E221" i="91" s="1"/>
  <c r="G221" i="91" s="1"/>
  <c r="J221" i="91" s="1"/>
  <c r="G182" i="103"/>
  <c r="J182" i="103" s="1"/>
  <c r="G182" i="104" s="1"/>
  <c r="J182" i="104" s="1"/>
  <c r="G97" i="93"/>
  <c r="J97" i="93" s="1"/>
  <c r="G108" i="90"/>
  <c r="J108" i="90" s="1"/>
  <c r="E108" i="91" s="1"/>
  <c r="G108" i="91" s="1"/>
  <c r="J108" i="91" s="1"/>
  <c r="E54" i="91"/>
  <c r="G54" i="91" s="1"/>
  <c r="J54" i="91" s="1"/>
  <c r="G61" i="92"/>
  <c r="J61" i="92" s="1"/>
  <c r="G81" i="92"/>
  <c r="J81" i="92" s="1"/>
  <c r="G88" i="89"/>
  <c r="J88" i="89" s="1"/>
  <c r="G147" i="103"/>
  <c r="J147" i="103" s="1"/>
  <c r="G147" i="104" s="1"/>
  <c r="J147" i="104" s="1"/>
  <c r="E110" i="91"/>
  <c r="G110" i="91" s="1"/>
  <c r="J110" i="91" s="1"/>
  <c r="E116" i="91"/>
  <c r="G116" i="91" s="1"/>
  <c r="J116" i="91" s="1"/>
  <c r="G209" i="104"/>
  <c r="J209" i="104" s="1"/>
  <c r="J209" i="8" s="1"/>
  <c r="E117" i="91"/>
  <c r="G117" i="91" s="1"/>
  <c r="J117" i="91" s="1"/>
  <c r="E111" i="91"/>
  <c r="G111" i="91" s="1"/>
  <c r="J111" i="91" s="1"/>
  <c r="E112" i="91"/>
  <c r="G112" i="91" s="1"/>
  <c r="J112" i="91" s="1"/>
  <c r="G107" i="90"/>
  <c r="J107" i="90" s="1"/>
  <c r="G17" i="87"/>
  <c r="J17" i="87" s="1"/>
  <c r="G17" i="88" s="1"/>
  <c r="J17" i="88" s="1"/>
  <c r="G15" i="87"/>
  <c r="J15" i="87" s="1"/>
  <c r="G15" i="88" s="1"/>
  <c r="J15" i="88" s="1"/>
  <c r="G6" i="87"/>
  <c r="J6" i="87" s="1"/>
  <c r="G6" i="88" s="1"/>
  <c r="J6" i="88" s="1"/>
  <c r="G18" i="87"/>
  <c r="J18" i="87" s="1"/>
  <c r="G18" i="88" s="1"/>
  <c r="J18" i="88" s="1"/>
  <c r="G8" i="87"/>
  <c r="J8" i="87" s="1"/>
  <c r="G8" i="88" s="1"/>
  <c r="J8" i="88" s="1"/>
  <c r="G214" i="89"/>
  <c r="J214" i="89" s="1"/>
  <c r="G214" i="90" s="1"/>
  <c r="J214" i="90" s="1"/>
  <c r="E214" i="91" s="1"/>
  <c r="G13" i="87"/>
  <c r="J13" i="87" s="1"/>
  <c r="G13" i="88" s="1"/>
  <c r="J13" i="88" s="1"/>
  <c r="G71" i="100"/>
  <c r="J71" i="100" s="1"/>
  <c r="G74" i="92"/>
  <c r="J74" i="92" s="1"/>
  <c r="G74" i="93" s="1"/>
  <c r="J74" i="93" s="1"/>
  <c r="G70" i="100"/>
  <c r="J70" i="100" s="1"/>
  <c r="G7" i="87"/>
  <c r="J7" i="87" s="1"/>
  <c r="G7" i="88" s="1"/>
  <c r="J7" i="88" s="1"/>
  <c r="G175" i="100"/>
  <c r="J175" i="100" s="1"/>
  <c r="G87" i="89"/>
  <c r="J87" i="89" s="1"/>
  <c r="G14" i="87"/>
  <c r="J14" i="87" s="1"/>
  <c r="G14" i="88" s="1"/>
  <c r="J14" i="88" s="1"/>
  <c r="G16" i="87"/>
  <c r="J16" i="87" s="1"/>
  <c r="G16" i="88" s="1"/>
  <c r="J16" i="88" s="1"/>
  <c r="G39" i="107"/>
  <c r="J39" i="107" s="1"/>
  <c r="G86" i="91"/>
  <c r="J86" i="91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62" i="89"/>
  <c r="J262" i="89" s="1"/>
  <c r="E262" i="90" s="1"/>
  <c r="G173" i="89"/>
  <c r="J173" i="89" s="1"/>
  <c r="G103" i="89"/>
  <c r="J103" i="89" s="1"/>
  <c r="G102" i="89"/>
  <c r="J102" i="89" s="1"/>
  <c r="G22" i="92"/>
  <c r="J22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70" i="92"/>
  <c r="J170" i="92" s="1"/>
  <c r="G55" i="91"/>
  <c r="J55" i="91" s="1"/>
  <c r="G139" i="92"/>
  <c r="J139" i="92" s="1"/>
  <c r="G68" i="92"/>
  <c r="J68" i="92" s="1"/>
  <c r="G41" i="91"/>
  <c r="J41" i="91" s="1"/>
  <c r="G77" i="92"/>
  <c r="J77" i="92" s="1"/>
  <c r="G179" i="92"/>
  <c r="J179" i="92" s="1"/>
  <c r="G56" i="91"/>
  <c r="J56" i="91" s="1"/>
  <c r="G122" i="91"/>
  <c r="J122" i="91" s="1"/>
  <c r="G161" i="91"/>
  <c r="J161" i="91" s="1"/>
  <c r="G34" i="91"/>
  <c r="J34" i="91" s="1"/>
  <c r="G33" i="91"/>
  <c r="J33" i="91" s="1"/>
  <c r="G48" i="91"/>
  <c r="J48" i="91" s="1"/>
  <c r="G52" i="91"/>
  <c r="J52" i="91" s="1"/>
  <c r="G43" i="91"/>
  <c r="J43" i="91" s="1"/>
  <c r="G66" i="92"/>
  <c r="J66" i="92" s="1"/>
  <c r="G49" i="91"/>
  <c r="J49" i="91" s="1"/>
  <c r="G158" i="92"/>
  <c r="J158" i="92" s="1"/>
  <c r="G32" i="91"/>
  <c r="J32" i="91" s="1"/>
  <c r="G30" i="91"/>
  <c r="J30" i="91" s="1"/>
  <c r="G58" i="91"/>
  <c r="J58" i="91" s="1"/>
  <c r="G101" i="92"/>
  <c r="J101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5" i="91"/>
  <c r="J165" i="91" s="1"/>
  <c r="G28" i="91"/>
  <c r="J28" i="91" s="1"/>
  <c r="G44" i="91"/>
  <c r="J44" i="91" s="1"/>
  <c r="G62" i="92"/>
  <c r="J62" i="92" s="1"/>
  <c r="G27" i="91"/>
  <c r="J27" i="91" s="1"/>
  <c r="G67" i="92"/>
  <c r="J67" i="92" s="1"/>
  <c r="G96" i="91"/>
  <c r="J96" i="91" s="1"/>
  <c r="G64" i="92"/>
  <c r="J64" i="92" s="1"/>
  <c r="G50" i="91"/>
  <c r="J50" i="91" s="1"/>
  <c r="G31" i="91"/>
  <c r="J31" i="91" s="1"/>
  <c r="G47" i="91"/>
  <c r="J47" i="91" s="1"/>
  <c r="G180" i="92"/>
  <c r="J180" i="92" s="1"/>
  <c r="G36" i="91"/>
  <c r="J36" i="91" s="1"/>
  <c r="G192" i="92"/>
  <c r="J192" i="92" s="1"/>
  <c r="G53" i="91"/>
  <c r="J53" i="91" s="1"/>
  <c r="G119" i="91"/>
  <c r="J119" i="91" s="1"/>
  <c r="G29" i="91"/>
  <c r="J29" i="91" s="1"/>
  <c r="G57" i="91"/>
  <c r="J57" i="91" s="1"/>
  <c r="G215" i="92"/>
  <c r="J215" i="92" s="1"/>
  <c r="G38" i="91"/>
  <c r="J38" i="91" s="1"/>
  <c r="G59" i="91"/>
  <c r="J59" i="91" s="1"/>
  <c r="G46" i="91"/>
  <c r="J46" i="91" s="1"/>
  <c r="G98" i="92"/>
  <c r="J98" i="92" s="1"/>
  <c r="G186" i="91"/>
  <c r="J186" i="91" s="1"/>
  <c r="G233" i="91"/>
  <c r="J233" i="91" s="1"/>
  <c r="G258" i="91"/>
  <c r="J258" i="91" s="1"/>
  <c r="G104" i="91"/>
  <c r="J104" i="91" s="1"/>
  <c r="G261" i="91"/>
  <c r="J261" i="91" s="1"/>
  <c r="G259" i="91"/>
  <c r="J259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E132" i="91" s="1"/>
  <c r="G135" i="90"/>
  <c r="J135" i="90" s="1"/>
  <c r="E135" i="91" s="1"/>
  <c r="G5" i="74"/>
  <c r="J5" i="74" s="1"/>
  <c r="J197" i="8" l="1"/>
  <c r="J195" i="8"/>
  <c r="J150" i="8"/>
  <c r="J198" i="8"/>
  <c r="J39" i="8"/>
  <c r="J10" i="8"/>
  <c r="G78" i="93"/>
  <c r="J78" i="93" s="1"/>
  <c r="G145" i="93"/>
  <c r="J145" i="93" s="1"/>
  <c r="G163" i="93"/>
  <c r="J163" i="93" s="1"/>
  <c r="G176" i="93"/>
  <c r="J176" i="93" s="1"/>
  <c r="G140" i="93"/>
  <c r="J140" i="93" s="1"/>
  <c r="G171" i="93"/>
  <c r="J171" i="93" s="1"/>
  <c r="G137" i="93"/>
  <c r="J137" i="93" s="1"/>
  <c r="G143" i="93"/>
  <c r="J143" i="93" s="1"/>
  <c r="G95" i="93"/>
  <c r="J95" i="93" s="1"/>
  <c r="G123" i="93"/>
  <c r="J123" i="93" s="1"/>
  <c r="G26" i="93"/>
  <c r="J26" i="93" s="1"/>
  <c r="G106" i="93"/>
  <c r="J106" i="93" s="1"/>
  <c r="G69" i="93"/>
  <c r="J69" i="93" s="1"/>
  <c r="G89" i="93"/>
  <c r="J89" i="93" s="1"/>
  <c r="G90" i="93"/>
  <c r="J90" i="93" s="1"/>
  <c r="G19" i="93"/>
  <c r="J19" i="93" s="1"/>
  <c r="G190" i="92"/>
  <c r="J190" i="92" s="1"/>
  <c r="G161" i="92"/>
  <c r="J161" i="92" s="1"/>
  <c r="E259" i="92"/>
  <c r="G235" i="92"/>
  <c r="J235" i="92" s="1"/>
  <c r="G96" i="92"/>
  <c r="J96" i="92" s="1"/>
  <c r="G27" i="92"/>
  <c r="J27" i="92" s="1"/>
  <c r="G57" i="92"/>
  <c r="J57" i="92" s="1"/>
  <c r="G191" i="92"/>
  <c r="J191" i="92" s="1"/>
  <c r="G44" i="92"/>
  <c r="J44" i="92" s="1"/>
  <c r="E261" i="92"/>
  <c r="G261" i="92" s="1"/>
  <c r="J261" i="92" s="1"/>
  <c r="E261" i="93" s="1"/>
  <c r="G46" i="92"/>
  <c r="J46" i="92" s="1"/>
  <c r="G52" i="92"/>
  <c r="J52" i="92" s="1"/>
  <c r="G56" i="92"/>
  <c r="J56" i="92" s="1"/>
  <c r="G55" i="92"/>
  <c r="J55" i="92" s="1"/>
  <c r="G227" i="92"/>
  <c r="J227" i="92" s="1"/>
  <c r="J147" i="8"/>
  <c r="G36" i="92"/>
  <c r="J36" i="92" s="1"/>
  <c r="G104" i="92"/>
  <c r="J104" i="92" s="1"/>
  <c r="G59" i="92"/>
  <c r="J59" i="92" s="1"/>
  <c r="G119" i="92"/>
  <c r="J119" i="92" s="1"/>
  <c r="G50" i="92"/>
  <c r="J50" i="92" s="1"/>
  <c r="G28" i="92"/>
  <c r="J28" i="92" s="1"/>
  <c r="J202" i="8"/>
  <c r="J210" i="8"/>
  <c r="G47" i="92"/>
  <c r="J47" i="92" s="1"/>
  <c r="G40" i="92"/>
  <c r="J40" i="92" s="1"/>
  <c r="G58" i="92"/>
  <c r="J58" i="92" s="1"/>
  <c r="G233" i="92"/>
  <c r="J233" i="92" s="1"/>
  <c r="G165" i="92"/>
  <c r="J165" i="92" s="1"/>
  <c r="G30" i="92"/>
  <c r="J30" i="92" s="1"/>
  <c r="G33" i="92"/>
  <c r="J33" i="92" s="1"/>
  <c r="J157" i="8"/>
  <c r="G38" i="92"/>
  <c r="J38" i="92" s="1"/>
  <c r="G236" i="92"/>
  <c r="J236" i="92" s="1"/>
  <c r="G51" i="92"/>
  <c r="J51" i="92" s="1"/>
  <c r="G29" i="92"/>
  <c r="J29" i="92" s="1"/>
  <c r="G43" i="92"/>
  <c r="J43" i="92" s="1"/>
  <c r="E258" i="92"/>
  <c r="G53" i="92"/>
  <c r="J53" i="92" s="1"/>
  <c r="G49" i="92"/>
  <c r="J49" i="92" s="1"/>
  <c r="G186" i="92"/>
  <c r="J186" i="92" s="1"/>
  <c r="G32" i="92"/>
  <c r="J32" i="92" s="1"/>
  <c r="G41" i="92"/>
  <c r="J41" i="92" s="1"/>
  <c r="J182" i="8"/>
  <c r="G238" i="92"/>
  <c r="J238" i="92" s="1"/>
  <c r="G240" i="100"/>
  <c r="J240" i="100" s="1"/>
  <c r="G240" i="101" s="1"/>
  <c r="J240" i="101" s="1"/>
  <c r="G240" i="102" s="1"/>
  <c r="J240" i="102" s="1"/>
  <c r="G240" i="103" s="1"/>
  <c r="J240" i="103" s="1"/>
  <c r="G241" i="100"/>
  <c r="J241" i="100" s="1"/>
  <c r="G241" i="101" s="1"/>
  <c r="J241" i="101" s="1"/>
  <c r="G241" i="102" s="1"/>
  <c r="J241" i="102" s="1"/>
  <c r="G241" i="103" s="1"/>
  <c r="J241" i="103" s="1"/>
  <c r="G241" i="104" s="1"/>
  <c r="J241" i="104" s="1"/>
  <c r="G5" i="77"/>
  <c r="J5" i="77" s="1"/>
  <c r="G111" i="92"/>
  <c r="J111" i="92" s="1"/>
  <c r="G111" i="93" s="1"/>
  <c r="J111" i="93" s="1"/>
  <c r="G111" i="94" s="1"/>
  <c r="J111" i="94" s="1"/>
  <c r="G8" i="89"/>
  <c r="J8" i="89" s="1"/>
  <c r="G8" i="90" s="1"/>
  <c r="J8" i="90" s="1"/>
  <c r="E8" i="91" s="1"/>
  <c r="G115" i="92"/>
  <c r="J115" i="92" s="1"/>
  <c r="G115" i="93" s="1"/>
  <c r="J115" i="93" s="1"/>
  <c r="G115" i="94" s="1"/>
  <c r="J115" i="94" s="1"/>
  <c r="G13" i="89"/>
  <c r="J13" i="89" s="1"/>
  <c r="G13" i="90" s="1"/>
  <c r="J13" i="90" s="1"/>
  <c r="E13" i="91" s="1"/>
  <c r="G175" i="101"/>
  <c r="J175" i="101" s="1"/>
  <c r="G18" i="89"/>
  <c r="J18" i="89" s="1"/>
  <c r="G18" i="90" s="1"/>
  <c r="J18" i="90" s="1"/>
  <c r="E18" i="91" s="1"/>
  <c r="G117" i="92"/>
  <c r="J117" i="92" s="1"/>
  <c r="G117" i="93" s="1"/>
  <c r="J117" i="93" s="1"/>
  <c r="G117" i="94" s="1"/>
  <c r="J117" i="94" s="1"/>
  <c r="G6" i="89"/>
  <c r="J6" i="89" s="1"/>
  <c r="G6" i="90" s="1"/>
  <c r="J6" i="90" s="1"/>
  <c r="E6" i="91" s="1"/>
  <c r="G7" i="89"/>
  <c r="J7" i="89" s="1"/>
  <c r="G7" i="90" s="1"/>
  <c r="J7" i="90" s="1"/>
  <c r="E7" i="91" s="1"/>
  <c r="G70" i="101"/>
  <c r="J70" i="101" s="1"/>
  <c r="G15" i="89"/>
  <c r="J15" i="89" s="1"/>
  <c r="G15" i="90" s="1"/>
  <c r="J15" i="90" s="1"/>
  <c r="E15" i="91" s="1"/>
  <c r="G116" i="92"/>
  <c r="J116" i="92" s="1"/>
  <c r="G116" i="93" s="1"/>
  <c r="J116" i="93" s="1"/>
  <c r="G116" i="94" s="1"/>
  <c r="J116" i="94" s="1"/>
  <c r="G112" i="92"/>
  <c r="J112" i="92" s="1"/>
  <c r="G112" i="93" s="1"/>
  <c r="J112" i="93" s="1"/>
  <c r="G112" i="94" s="1"/>
  <c r="J112" i="94" s="1"/>
  <c r="G17" i="89"/>
  <c r="J17" i="89" s="1"/>
  <c r="G17" i="90" s="1"/>
  <c r="J17" i="90" s="1"/>
  <c r="E17" i="91" s="1"/>
  <c r="G110" i="92"/>
  <c r="J110" i="92" s="1"/>
  <c r="G110" i="93" s="1"/>
  <c r="J110" i="93" s="1"/>
  <c r="G110" i="94" s="1"/>
  <c r="J110" i="94" s="1"/>
  <c r="G14" i="89"/>
  <c r="J14" i="89" s="1"/>
  <c r="G14" i="90" s="1"/>
  <c r="J14" i="90" s="1"/>
  <c r="E14" i="91" s="1"/>
  <c r="G16" i="89"/>
  <c r="J16" i="89" s="1"/>
  <c r="G16" i="90" s="1"/>
  <c r="J16" i="90" s="1"/>
  <c r="E16" i="91" s="1"/>
  <c r="G71" i="101"/>
  <c r="J71" i="101" s="1"/>
  <c r="E107" i="91"/>
  <c r="G107" i="91" s="1"/>
  <c r="J107" i="91" s="1"/>
  <c r="G108" i="92"/>
  <c r="J108" i="92" s="1"/>
  <c r="G108" i="93" s="1"/>
  <c r="J108" i="93" s="1"/>
  <c r="G108" i="94" s="1"/>
  <c r="J108" i="94" s="1"/>
  <c r="G88" i="90"/>
  <c r="J88" i="90" s="1"/>
  <c r="E88" i="91" s="1"/>
  <c r="G87" i="90"/>
  <c r="J87" i="90" s="1"/>
  <c r="G86" i="92"/>
  <c r="J86" i="92" s="1"/>
  <c r="G234" i="90"/>
  <c r="J234" i="90" s="1"/>
  <c r="E234" i="91" s="1"/>
  <c r="G230" i="92"/>
  <c r="J230" i="92" s="1"/>
  <c r="G232" i="100"/>
  <c r="J232" i="100" s="1"/>
  <c r="G228" i="92"/>
  <c r="J228" i="92" s="1"/>
  <c r="G231" i="105"/>
  <c r="J231" i="105" s="1"/>
  <c r="G239" i="105"/>
  <c r="J239" i="105" s="1"/>
  <c r="G262" i="90"/>
  <c r="J262" i="90" s="1"/>
  <c r="E262" i="91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E5" i="8"/>
  <c r="G24" i="93"/>
  <c r="J24" i="93" s="1"/>
  <c r="G21" i="93"/>
  <c r="J21" i="93" s="1"/>
  <c r="G22" i="93"/>
  <c r="J22" i="93" s="1"/>
  <c r="G23" i="93"/>
  <c r="J23" i="93" s="1"/>
  <c r="G25" i="93"/>
  <c r="J25" i="93" s="1"/>
  <c r="G20" i="93"/>
  <c r="J20" i="93" s="1"/>
  <c r="G97" i="94"/>
  <c r="J97" i="94" s="1"/>
  <c r="G82" i="90"/>
  <c r="J82" i="90" s="1"/>
  <c r="E82" i="91" s="1"/>
  <c r="G131" i="88"/>
  <c r="J131" i="88" s="1"/>
  <c r="G134" i="88"/>
  <c r="J134" i="88" s="1"/>
  <c r="G72" i="93"/>
  <c r="J72" i="93" s="1"/>
  <c r="G101" i="93"/>
  <c r="J101" i="93" s="1"/>
  <c r="G144" i="93"/>
  <c r="J144" i="93" s="1"/>
  <c r="G172" i="93"/>
  <c r="J172" i="93" s="1"/>
  <c r="G214" i="91"/>
  <c r="J214" i="91" s="1"/>
  <c r="G192" i="93"/>
  <c r="J192" i="93" s="1"/>
  <c r="G192" i="94" s="1"/>
  <c r="G54" i="92"/>
  <c r="J54" i="92" s="1"/>
  <c r="G42" i="92"/>
  <c r="J42" i="92" s="1"/>
  <c r="G66" i="93"/>
  <c r="J66" i="93" s="1"/>
  <c r="G179" i="93"/>
  <c r="J179" i="93" s="1"/>
  <c r="G170" i="93"/>
  <c r="J170" i="93" s="1"/>
  <c r="G138" i="93"/>
  <c r="J138" i="93" s="1"/>
  <c r="G154" i="93"/>
  <c r="J154" i="93" s="1"/>
  <c r="G34" i="92"/>
  <c r="J34" i="92" s="1"/>
  <c r="G68" i="93"/>
  <c r="J68" i="93" s="1"/>
  <c r="G222" i="93"/>
  <c r="J222" i="93" s="1"/>
  <c r="G215" i="93"/>
  <c r="J215" i="93" s="1"/>
  <c r="G184" i="93"/>
  <c r="J184" i="93" s="1"/>
  <c r="G62" i="93"/>
  <c r="J62" i="93" s="1"/>
  <c r="G220" i="93"/>
  <c r="J220" i="93" s="1"/>
  <c r="G80" i="93"/>
  <c r="J80" i="93" s="1"/>
  <c r="G31" i="92"/>
  <c r="J31" i="92" s="1"/>
  <c r="G130" i="93"/>
  <c r="J130" i="93" s="1"/>
  <c r="G122" i="92"/>
  <c r="J122" i="92" s="1"/>
  <c r="G183" i="93"/>
  <c r="J183" i="93" s="1"/>
  <c r="G92" i="93"/>
  <c r="J92" i="93" s="1"/>
  <c r="G225" i="93"/>
  <c r="J225" i="93" s="1"/>
  <c r="G221" i="92"/>
  <c r="J221" i="92" s="1"/>
  <c r="G85" i="93"/>
  <c r="J85" i="93" s="1"/>
  <c r="G142" i="93"/>
  <c r="J142" i="93" s="1"/>
  <c r="G141" i="93"/>
  <c r="J141" i="93" s="1"/>
  <c r="G91" i="93"/>
  <c r="J91" i="93" s="1"/>
  <c r="G99" i="93"/>
  <c r="J99" i="93" s="1"/>
  <c r="G180" i="93"/>
  <c r="J180" i="93" s="1"/>
  <c r="G74" i="94"/>
  <c r="J74" i="94" s="1"/>
  <c r="G98" i="93"/>
  <c r="J98" i="93" s="1"/>
  <c r="G162" i="93"/>
  <c r="J162" i="93" s="1"/>
  <c r="G168" i="93"/>
  <c r="J168" i="93" s="1"/>
  <c r="G167" i="93"/>
  <c r="J167" i="93" s="1"/>
  <c r="G118" i="93"/>
  <c r="J118" i="93" s="1"/>
  <c r="G160" i="93"/>
  <c r="J160" i="93" s="1"/>
  <c r="G48" i="92"/>
  <c r="J48" i="92" s="1"/>
  <c r="G100" i="93"/>
  <c r="J100" i="93" s="1"/>
  <c r="G121" i="93"/>
  <c r="J121" i="93" s="1"/>
  <c r="G120" i="93"/>
  <c r="J120" i="93" s="1"/>
  <c r="G81" i="93"/>
  <c r="J81" i="93" s="1"/>
  <c r="G77" i="93"/>
  <c r="J77" i="93" s="1"/>
  <c r="G139" i="93"/>
  <c r="J139" i="93" s="1"/>
  <c r="G65" i="93"/>
  <c r="J65" i="93" s="1"/>
  <c r="G61" i="93"/>
  <c r="J61" i="93" s="1"/>
  <c r="G185" i="93"/>
  <c r="J185" i="93" s="1"/>
  <c r="G64" i="93"/>
  <c r="J64" i="93" s="1"/>
  <c r="G67" i="93"/>
  <c r="J67" i="93" s="1"/>
  <c r="G93" i="93"/>
  <c r="J93" i="93" s="1"/>
  <c r="G79" i="93"/>
  <c r="J79" i="93" s="1"/>
  <c r="G158" i="93"/>
  <c r="J158" i="93" s="1"/>
  <c r="G223" i="93"/>
  <c r="J223" i="93" s="1"/>
  <c r="G166" i="93"/>
  <c r="J166" i="93" s="1"/>
  <c r="G224" i="93"/>
  <c r="J224" i="93" s="1"/>
  <c r="G159" i="93"/>
  <c r="J159" i="93" s="1"/>
  <c r="G164" i="93"/>
  <c r="J164" i="93" s="1"/>
  <c r="G146" i="93"/>
  <c r="J146" i="93" s="1"/>
  <c r="J259" i="92"/>
  <c r="E259" i="93" s="1"/>
  <c r="G132" i="91"/>
  <c r="J132" i="91" s="1"/>
  <c r="G135" i="91"/>
  <c r="J135" i="91" s="1"/>
  <c r="G133" i="90"/>
  <c r="J133" i="90" s="1"/>
  <c r="E133" i="91" s="1"/>
  <c r="G136" i="90"/>
  <c r="J136" i="90" s="1"/>
  <c r="E136" i="91" s="1"/>
  <c r="G52" i="93" l="1"/>
  <c r="J52" i="93" s="1"/>
  <c r="G55" i="93"/>
  <c r="J55" i="93" s="1"/>
  <c r="G50" i="93"/>
  <c r="J50" i="93" s="1"/>
  <c r="G190" i="93"/>
  <c r="J190" i="93" s="1"/>
  <c r="G190" i="94" s="1"/>
  <c r="G41" i="93"/>
  <c r="J41" i="93" s="1"/>
  <c r="G56" i="93"/>
  <c r="J56" i="93" s="1"/>
  <c r="G143" i="94"/>
  <c r="J143" i="94" s="1"/>
  <c r="G165" i="93"/>
  <c r="J165" i="93" s="1"/>
  <c r="G233" i="93"/>
  <c r="J233" i="93" s="1"/>
  <c r="G163" i="94"/>
  <c r="J163" i="94" s="1"/>
  <c r="G57" i="93"/>
  <c r="J57" i="93" s="1"/>
  <c r="G106" i="94"/>
  <c r="J106" i="94" s="1"/>
  <c r="G51" i="93"/>
  <c r="J51" i="93" s="1"/>
  <c r="G36" i="93"/>
  <c r="J36" i="93" s="1"/>
  <c r="G160" i="94"/>
  <c r="J160" i="94" s="1"/>
  <c r="G214" i="92"/>
  <c r="J214" i="92" s="1"/>
  <c r="G135" i="92"/>
  <c r="J135" i="92" s="1"/>
  <c r="G107" i="92"/>
  <c r="J107" i="92" s="1"/>
  <c r="G107" i="93" s="1"/>
  <c r="J107" i="93" s="1"/>
  <c r="G107" i="94" s="1"/>
  <c r="J107" i="94" s="1"/>
  <c r="G107" i="95" s="1"/>
  <c r="J107" i="95" s="1"/>
  <c r="G65" i="94"/>
  <c r="J65" i="94" s="1"/>
  <c r="G101" i="94"/>
  <c r="J101" i="94" s="1"/>
  <c r="G81" i="94"/>
  <c r="J81" i="94" s="1"/>
  <c r="G170" i="94"/>
  <c r="J170" i="94" s="1"/>
  <c r="G185" i="94"/>
  <c r="J185" i="94" s="1"/>
  <c r="G100" i="94"/>
  <c r="J100" i="94" s="1"/>
  <c r="G175" i="102"/>
  <c r="J175" i="102" s="1"/>
  <c r="G175" i="103" s="1"/>
  <c r="J175" i="103" s="1"/>
  <c r="G175" i="104" s="1"/>
  <c r="J175" i="104" s="1"/>
  <c r="G71" i="102"/>
  <c r="J71" i="102" s="1"/>
  <c r="G71" i="103" s="1"/>
  <c r="J71" i="103" s="1"/>
  <c r="G71" i="104" s="1"/>
  <c r="J71" i="104" s="1"/>
  <c r="G70" i="102"/>
  <c r="J70" i="102" s="1"/>
  <c r="G70" i="103" s="1"/>
  <c r="J70" i="103" s="1"/>
  <c r="G70" i="104" s="1"/>
  <c r="J70" i="104" s="1"/>
  <c r="G235" i="93"/>
  <c r="J235" i="93" s="1"/>
  <c r="G20" i="94"/>
  <c r="J20" i="94" s="1"/>
  <c r="G20" i="95" s="1"/>
  <c r="G88" i="91"/>
  <c r="J88" i="91" s="1"/>
  <c r="E87" i="91"/>
  <c r="G87" i="91" s="1"/>
  <c r="J87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228" i="93"/>
  <c r="J228" i="93" s="1"/>
  <c r="G236" i="93"/>
  <c r="J236" i="93" s="1"/>
  <c r="G232" i="101"/>
  <c r="J232" i="101" s="1"/>
  <c r="G231" i="106"/>
  <c r="J231" i="106" s="1"/>
  <c r="G230" i="93"/>
  <c r="J230" i="93" s="1"/>
  <c r="G238" i="93"/>
  <c r="J238" i="93" s="1"/>
  <c r="G227" i="93"/>
  <c r="J227" i="93" s="1"/>
  <c r="G234" i="91"/>
  <c r="J234" i="91" s="1"/>
  <c r="G262" i="91"/>
  <c r="J262" i="91" s="1"/>
  <c r="E262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7" i="91"/>
  <c r="J257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69" i="94"/>
  <c r="J69" i="94" s="1"/>
  <c r="G91" i="94"/>
  <c r="J91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61" i="94"/>
  <c r="J61" i="94" s="1"/>
  <c r="G95" i="94"/>
  <c r="J95" i="94" s="1"/>
  <c r="G167" i="94"/>
  <c r="J167" i="94" s="1"/>
  <c r="G112" i="95"/>
  <c r="J112" i="95" s="1"/>
  <c r="G49" i="93"/>
  <c r="J49" i="93" s="1"/>
  <c r="G38" i="93"/>
  <c r="J38" i="93" s="1"/>
  <c r="G146" i="94"/>
  <c r="J146" i="94" s="1"/>
  <c r="G142" i="94"/>
  <c r="J142" i="94" s="1"/>
  <c r="G223" i="94"/>
  <c r="J223" i="94" s="1"/>
  <c r="G48" i="93"/>
  <c r="J48" i="93" s="1"/>
  <c r="G179" i="94"/>
  <c r="J179" i="94" s="1"/>
  <c r="G58" i="93"/>
  <c r="J58" i="93" s="1"/>
  <c r="G47" i="93"/>
  <c r="J47" i="93" s="1"/>
  <c r="G121" i="94"/>
  <c r="J121" i="94" s="1"/>
  <c r="G168" i="94"/>
  <c r="J168" i="94" s="1"/>
  <c r="G221" i="93"/>
  <c r="J221" i="93" s="1"/>
  <c r="G80" i="94"/>
  <c r="J80" i="94" s="1"/>
  <c r="G154" i="94"/>
  <c r="J154" i="94" s="1"/>
  <c r="G40" i="93"/>
  <c r="J40" i="93" s="1"/>
  <c r="G74" i="95"/>
  <c r="J74" i="95" s="1"/>
  <c r="G176" i="94"/>
  <c r="J176" i="94" s="1"/>
  <c r="G31" i="93"/>
  <c r="J31" i="93" s="1"/>
  <c r="G34" i="93"/>
  <c r="J34" i="93" s="1"/>
  <c r="G111" i="95"/>
  <c r="J111" i="95" s="1"/>
  <c r="G137" i="94"/>
  <c r="J137" i="94" s="1"/>
  <c r="G166" i="94"/>
  <c r="J166" i="94" s="1"/>
  <c r="G79" i="94"/>
  <c r="J79" i="94" s="1"/>
  <c r="G118" i="94"/>
  <c r="J118" i="94" s="1"/>
  <c r="G180" i="94"/>
  <c r="J180" i="94" s="1"/>
  <c r="G225" i="94"/>
  <c r="J225" i="94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84" i="94"/>
  <c r="J184" i="94" s="1"/>
  <c r="G222" i="94"/>
  <c r="J222" i="94" s="1"/>
  <c r="G110" i="95"/>
  <c r="J110" i="95" s="1"/>
  <c r="G138" i="94"/>
  <c r="J138" i="94" s="1"/>
  <c r="G66" i="94"/>
  <c r="J66" i="94" s="1"/>
  <c r="J192" i="94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42" i="93"/>
  <c r="J42" i="93" s="1"/>
  <c r="G89" i="94"/>
  <c r="J89" i="94" s="1"/>
  <c r="G59" i="93"/>
  <c r="J59" i="93" s="1"/>
  <c r="G5" i="78"/>
  <c r="J5" i="78" s="1"/>
  <c r="G186" i="93"/>
  <c r="J186" i="93" s="1"/>
  <c r="G104" i="93"/>
  <c r="J104" i="93" s="1"/>
  <c r="G259" i="93"/>
  <c r="J259" i="93" s="1"/>
  <c r="G261" i="93"/>
  <c r="J261" i="93" s="1"/>
  <c r="E261" i="94" s="1"/>
  <c r="G191" i="93"/>
  <c r="J191" i="93" s="1"/>
  <c r="G191" i="94" s="1"/>
  <c r="G133" i="91"/>
  <c r="J133" i="91" s="1"/>
  <c r="G136" i="91"/>
  <c r="J136" i="91" s="1"/>
  <c r="G132" i="92"/>
  <c r="J132" i="92" s="1"/>
  <c r="G5" i="8"/>
  <c r="G50" i="94" l="1"/>
  <c r="J50" i="94" s="1"/>
  <c r="G136" i="92"/>
  <c r="J136" i="92" s="1"/>
  <c r="G102" i="92"/>
  <c r="J102" i="92" s="1"/>
  <c r="G174" i="92"/>
  <c r="J174" i="92" s="1"/>
  <c r="G17" i="92"/>
  <c r="J17" i="92" s="1"/>
  <c r="G15" i="92"/>
  <c r="J15" i="92" s="1"/>
  <c r="G18" i="92"/>
  <c r="J18" i="92" s="1"/>
  <c r="G88" i="92"/>
  <c r="J88" i="92" s="1"/>
  <c r="J71" i="8"/>
  <c r="J70" i="8"/>
  <c r="G133" i="92"/>
  <c r="J133" i="92" s="1"/>
  <c r="G234" i="92"/>
  <c r="J234" i="92" s="1"/>
  <c r="G7" i="92"/>
  <c r="J7" i="92" s="1"/>
  <c r="G16" i="92"/>
  <c r="J16" i="92" s="1"/>
  <c r="G8" i="92"/>
  <c r="J8" i="92" s="1"/>
  <c r="G82" i="92"/>
  <c r="J82" i="92" s="1"/>
  <c r="G108" i="96"/>
  <c r="J108" i="96" s="1"/>
  <c r="G59" i="94"/>
  <c r="J59" i="94" s="1"/>
  <c r="G110" i="96"/>
  <c r="J110" i="96" s="1"/>
  <c r="G14" i="92"/>
  <c r="J14" i="92" s="1"/>
  <c r="J175" i="8"/>
  <c r="G236" i="94"/>
  <c r="J236" i="94" s="1"/>
  <c r="G97" i="96"/>
  <c r="J97" i="96" s="1"/>
  <c r="G238" i="94"/>
  <c r="J238" i="94" s="1"/>
  <c r="G74" i="96"/>
  <c r="J74" i="96" s="1"/>
  <c r="G87" i="92"/>
  <c r="J87" i="92" s="1"/>
  <c r="J20" i="95"/>
  <c r="G86" i="94"/>
  <c r="J86" i="94" s="1"/>
  <c r="G230" i="94"/>
  <c r="J230" i="94" s="1"/>
  <c r="G239" i="107"/>
  <c r="J239" i="107" s="1"/>
  <c r="J239" i="8" s="1"/>
  <c r="G231" i="107"/>
  <c r="J231" i="107" s="1"/>
  <c r="J231" i="8" s="1"/>
  <c r="G232" i="102"/>
  <c r="J232" i="102" s="1"/>
  <c r="G227" i="94"/>
  <c r="J227" i="94" s="1"/>
  <c r="G235" i="94"/>
  <c r="J235" i="94" s="1"/>
  <c r="G228" i="94"/>
  <c r="J228" i="94" s="1"/>
  <c r="G262" i="92"/>
  <c r="J262" i="92" s="1"/>
  <c r="G173" i="92"/>
  <c r="J173" i="92" s="1"/>
  <c r="G103" i="92"/>
  <c r="J103" i="92" s="1"/>
  <c r="G117" i="96"/>
  <c r="J117" i="96" s="1"/>
  <c r="G107" i="96"/>
  <c r="J107" i="96" s="1"/>
  <c r="G116" i="96"/>
  <c r="J116" i="96" s="1"/>
  <c r="G112" i="96"/>
  <c r="J112" i="96" s="1"/>
  <c r="G115" i="96"/>
  <c r="J115" i="96" s="1"/>
  <c r="G111" i="96"/>
  <c r="J111" i="96" s="1"/>
  <c r="G25" i="95"/>
  <c r="J25" i="95" s="1"/>
  <c r="G24" i="95"/>
  <c r="J24" i="95" s="1"/>
  <c r="G22" i="95"/>
  <c r="J22" i="95" s="1"/>
  <c r="G19" i="95"/>
  <c r="J19" i="95" s="1"/>
  <c r="G224" i="95"/>
  <c r="J224" i="95" s="1"/>
  <c r="G23" i="95"/>
  <c r="J23" i="95" s="1"/>
  <c r="G13" i="92"/>
  <c r="J13" i="92" s="1"/>
  <c r="G26" i="95"/>
  <c r="J26" i="95" s="1"/>
  <c r="G21" i="95"/>
  <c r="G90" i="95"/>
  <c r="J90" i="95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221" i="94"/>
  <c r="J221" i="94" s="1"/>
  <c r="G179" i="95"/>
  <c r="J179" i="95" s="1"/>
  <c r="G159" i="95"/>
  <c r="J159" i="95" s="1"/>
  <c r="G33" i="94"/>
  <c r="J33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J261" i="94"/>
  <c r="E261" i="95" s="1"/>
  <c r="G104" i="94"/>
  <c r="J104" i="94" s="1"/>
  <c r="J259" i="94"/>
  <c r="J191" i="94"/>
  <c r="J190" i="94"/>
  <c r="G132" i="93"/>
  <c r="J132" i="93" s="1"/>
  <c r="G135" i="93"/>
  <c r="J135" i="93" s="1"/>
  <c r="G102" i="93" l="1"/>
  <c r="J102" i="93" s="1"/>
  <c r="G133" i="93"/>
  <c r="J133" i="93" s="1"/>
  <c r="G136" i="93"/>
  <c r="J136" i="93" s="1"/>
  <c r="G14" i="93"/>
  <c r="J14" i="93" s="1"/>
  <c r="G251" i="98"/>
  <c r="J251" i="98" s="1"/>
  <c r="G164" i="96"/>
  <c r="J164" i="96" s="1"/>
  <c r="G68" i="96"/>
  <c r="J68" i="96" s="1"/>
  <c r="G69" i="96"/>
  <c r="J69" i="96" s="1"/>
  <c r="G162" i="96"/>
  <c r="J162" i="96" s="1"/>
  <c r="E262" i="93"/>
  <c r="G262" i="93" s="1"/>
  <c r="J262" i="93" s="1"/>
  <c r="E262" i="94" s="1"/>
  <c r="G100" i="96"/>
  <c r="J100" i="96" s="1"/>
  <c r="G160" i="96"/>
  <c r="J160" i="96" s="1"/>
  <c r="G137" i="96"/>
  <c r="J137" i="96" s="1"/>
  <c r="G120" i="96"/>
  <c r="J120" i="96" s="1"/>
  <c r="G79" i="96"/>
  <c r="J79" i="96" s="1"/>
  <c r="G80" i="96"/>
  <c r="J80" i="96" s="1"/>
  <c r="G192" i="96"/>
  <c r="J192" i="96" s="1"/>
  <c r="G61" i="96"/>
  <c r="J61" i="96" s="1"/>
  <c r="G184" i="96"/>
  <c r="J184" i="96" s="1"/>
  <c r="G140" i="96"/>
  <c r="J140" i="96" s="1"/>
  <c r="G146" i="96"/>
  <c r="J146" i="96" s="1"/>
  <c r="G25" i="96"/>
  <c r="J25" i="96" s="1"/>
  <c r="G62" i="96"/>
  <c r="J62" i="96" s="1"/>
  <c r="G176" i="96"/>
  <c r="J176" i="96" s="1"/>
  <c r="G144" i="96"/>
  <c r="J144" i="96" s="1"/>
  <c r="G145" i="96"/>
  <c r="J145" i="96" s="1"/>
  <c r="G121" i="96"/>
  <c r="J121" i="96" s="1"/>
  <c r="G23" i="96"/>
  <c r="J23" i="96" s="1"/>
  <c r="G67" i="96"/>
  <c r="J67" i="96" s="1"/>
  <c r="G163" i="96"/>
  <c r="J163" i="96" s="1"/>
  <c r="G166" i="96"/>
  <c r="J166" i="96" s="1"/>
  <c r="G101" i="96"/>
  <c r="J101" i="96" s="1"/>
  <c r="G170" i="96"/>
  <c r="J170" i="96" s="1"/>
  <c r="G95" i="96"/>
  <c r="J95" i="96" s="1"/>
  <c r="G72" i="96"/>
  <c r="J72" i="96" s="1"/>
  <c r="G220" i="96"/>
  <c r="J220" i="96" s="1"/>
  <c r="G139" i="96"/>
  <c r="J139" i="96" s="1"/>
  <c r="G92" i="96"/>
  <c r="J92" i="96" s="1"/>
  <c r="G167" i="96"/>
  <c r="J167" i="96" s="1"/>
  <c r="G81" i="96"/>
  <c r="J81" i="96" s="1"/>
  <c r="G158" i="96"/>
  <c r="J158" i="96" s="1"/>
  <c r="G90" i="96"/>
  <c r="J90" i="96" s="1"/>
  <c r="G224" i="96"/>
  <c r="J224" i="96" s="1"/>
  <c r="G183" i="96"/>
  <c r="J183" i="96" s="1"/>
  <c r="G141" i="96"/>
  <c r="J141" i="96" s="1"/>
  <c r="G85" i="96"/>
  <c r="J85" i="96" s="1"/>
  <c r="G159" i="96"/>
  <c r="J159" i="96" s="1"/>
  <c r="G138" i="96"/>
  <c r="J138" i="96" s="1"/>
  <c r="G118" i="96"/>
  <c r="J118" i="96" s="1"/>
  <c r="G142" i="96"/>
  <c r="J142" i="96" s="1"/>
  <c r="G106" i="96"/>
  <c r="J106" i="96" s="1"/>
  <c r="G185" i="96"/>
  <c r="J185" i="96" s="1"/>
  <c r="G19" i="96"/>
  <c r="J19" i="96" s="1"/>
  <c r="G223" i="96"/>
  <c r="J223" i="96" s="1"/>
  <c r="G222" i="96"/>
  <c r="J222" i="96" s="1"/>
  <c r="G179" i="96"/>
  <c r="J179" i="96" s="1"/>
  <c r="G171" i="96"/>
  <c r="J171" i="96" s="1"/>
  <c r="G143" i="96"/>
  <c r="J143" i="96" s="1"/>
  <c r="G78" i="96"/>
  <c r="J78" i="96" s="1"/>
  <c r="G130" i="96"/>
  <c r="J130" i="96" s="1"/>
  <c r="G168" i="96"/>
  <c r="J168" i="96" s="1"/>
  <c r="G89" i="96"/>
  <c r="J89" i="96" s="1"/>
  <c r="G225" i="96"/>
  <c r="J225" i="96" s="1"/>
  <c r="G82" i="93"/>
  <c r="J82" i="93" s="1"/>
  <c r="G215" i="96"/>
  <c r="J215" i="96" s="1"/>
  <c r="G154" i="96"/>
  <c r="J154" i="96" s="1"/>
  <c r="G26" i="96"/>
  <c r="J26" i="96" s="1"/>
  <c r="G91" i="96"/>
  <c r="J91" i="96" s="1"/>
  <c r="G24" i="96"/>
  <c r="J24" i="96" s="1"/>
  <c r="G22" i="96"/>
  <c r="J22" i="96" s="1"/>
  <c r="G180" i="96"/>
  <c r="J180" i="96" s="1"/>
  <c r="G64" i="96"/>
  <c r="J64" i="96" s="1"/>
  <c r="G65" i="96"/>
  <c r="J65" i="96" s="1"/>
  <c r="G20" i="96"/>
  <c r="J20" i="96" s="1"/>
  <c r="G20" i="97" s="1"/>
  <c r="J20" i="97" s="1"/>
  <c r="G20" i="98" s="1"/>
  <c r="J20" i="98" s="1"/>
  <c r="E20" i="99" s="1"/>
  <c r="G123" i="96"/>
  <c r="J123" i="96" s="1"/>
  <c r="G111" i="97"/>
  <c r="J111" i="97" s="1"/>
  <c r="G111" i="98" s="1"/>
  <c r="J111" i="98" s="1"/>
  <c r="E111" i="99" s="1"/>
  <c r="G97" i="97"/>
  <c r="J97" i="97" s="1"/>
  <c r="G97" i="98" s="1"/>
  <c r="J97" i="98" s="1"/>
  <c r="E97" i="99" s="1"/>
  <c r="G115" i="97"/>
  <c r="J115" i="97" s="1"/>
  <c r="G115" i="98" s="1"/>
  <c r="J115" i="98" s="1"/>
  <c r="E115" i="99" s="1"/>
  <c r="G110" i="97"/>
  <c r="J110" i="97" s="1"/>
  <c r="G112" i="97"/>
  <c r="J112" i="97" s="1"/>
  <c r="G112" i="98" s="1"/>
  <c r="J112" i="98" s="1"/>
  <c r="E112" i="99" s="1"/>
  <c r="G116" i="97"/>
  <c r="J116" i="97" s="1"/>
  <c r="G107" i="97"/>
  <c r="J107" i="97" s="1"/>
  <c r="G107" i="98" s="1"/>
  <c r="J107" i="98" s="1"/>
  <c r="E107" i="99" s="1"/>
  <c r="G117" i="97"/>
  <c r="J117" i="97" s="1"/>
  <c r="G88" i="93"/>
  <c r="J88" i="93" s="1"/>
  <c r="G87" i="93"/>
  <c r="J87" i="93" s="1"/>
  <c r="G108" i="97"/>
  <c r="J108" i="97" s="1"/>
  <c r="G108" i="98" s="1"/>
  <c r="J108" i="98" s="1"/>
  <c r="E108" i="99" s="1"/>
  <c r="J98" i="95"/>
  <c r="J99" i="95"/>
  <c r="J21" i="95"/>
  <c r="J66" i="95"/>
  <c r="J93" i="95"/>
  <c r="J77" i="95"/>
  <c r="G86" i="95"/>
  <c r="G232" i="103"/>
  <c r="J232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173" i="93"/>
  <c r="J173" i="93" s="1"/>
  <c r="G174" i="93"/>
  <c r="J174" i="93" s="1"/>
  <c r="G103" i="93"/>
  <c r="J103" i="93" s="1"/>
  <c r="G172" i="96"/>
  <c r="J172" i="96" s="1"/>
  <c r="G74" i="97"/>
  <c r="J74" i="97" s="1"/>
  <c r="G13" i="93"/>
  <c r="J13" i="93" s="1"/>
  <c r="G15" i="93"/>
  <c r="J15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61" i="95"/>
  <c r="J261" i="95" s="1"/>
  <c r="G233" i="95"/>
  <c r="J233" i="95" s="1"/>
  <c r="G191" i="95"/>
  <c r="J191" i="95" s="1"/>
  <c r="G190" i="95"/>
  <c r="J190" i="95" s="1"/>
  <c r="G132" i="94"/>
  <c r="J132" i="94" s="1"/>
  <c r="G135" i="94"/>
  <c r="J135" i="94" s="1"/>
  <c r="G133" i="94" l="1"/>
  <c r="J133" i="94" s="1"/>
  <c r="G117" i="98"/>
  <c r="J117" i="98" s="1"/>
  <c r="E117" i="99" s="1"/>
  <c r="G116" i="98"/>
  <c r="J116" i="98" s="1"/>
  <c r="E116" i="99" s="1"/>
  <c r="G116" i="99" s="1"/>
  <c r="J116" i="99" s="1"/>
  <c r="G16" i="94"/>
  <c r="J16" i="94" s="1"/>
  <c r="G110" i="98"/>
  <c r="J110" i="98" s="1"/>
  <c r="E110" i="99" s="1"/>
  <c r="G110" i="99" s="1"/>
  <c r="J110" i="99" s="1"/>
  <c r="G134" i="92"/>
  <c r="J134" i="92" s="1"/>
  <c r="E251" i="99"/>
  <c r="G251" i="99" s="1"/>
  <c r="J251" i="99" s="1"/>
  <c r="J251" i="101" s="1"/>
  <c r="G131" i="92"/>
  <c r="J131" i="92" s="1"/>
  <c r="J259" i="96"/>
  <c r="G186" i="96"/>
  <c r="J186" i="96" s="1"/>
  <c r="G190" i="96"/>
  <c r="J190" i="96" s="1"/>
  <c r="G58" i="96"/>
  <c r="J58" i="96" s="1"/>
  <c r="G56" i="96"/>
  <c r="J56" i="96" s="1"/>
  <c r="G122" i="96"/>
  <c r="J122" i="96" s="1"/>
  <c r="G93" i="96"/>
  <c r="J93" i="96" s="1"/>
  <c r="G93" i="97" s="1"/>
  <c r="J93" i="97" s="1"/>
  <c r="G93" i="98" s="1"/>
  <c r="J93" i="98" s="1"/>
  <c r="E93" i="99" s="1"/>
  <c r="G43" i="96"/>
  <c r="J43" i="96" s="1"/>
  <c r="G236" i="96"/>
  <c r="J236" i="96" s="1"/>
  <c r="G191" i="96"/>
  <c r="J191" i="96" s="1"/>
  <c r="G33" i="96"/>
  <c r="J33" i="96" s="1"/>
  <c r="G233" i="96"/>
  <c r="J233" i="96" s="1"/>
  <c r="G165" i="96"/>
  <c r="J165" i="96" s="1"/>
  <c r="G27" i="96"/>
  <c r="J27" i="96" s="1"/>
  <c r="G36" i="96"/>
  <c r="J36" i="96" s="1"/>
  <c r="G41" i="96"/>
  <c r="J41" i="96" s="1"/>
  <c r="G59" i="96"/>
  <c r="J59" i="96" s="1"/>
  <c r="G46" i="96"/>
  <c r="J46" i="96" s="1"/>
  <c r="G42" i="96"/>
  <c r="J42" i="96" s="1"/>
  <c r="G119" i="96"/>
  <c r="J119" i="96" s="1"/>
  <c r="G44" i="96"/>
  <c r="J44" i="96" s="1"/>
  <c r="G53" i="96"/>
  <c r="J53" i="96" s="1"/>
  <c r="G29" i="96"/>
  <c r="J29" i="96" s="1"/>
  <c r="G99" i="96"/>
  <c r="J99" i="96" s="1"/>
  <c r="G99" i="97" s="1"/>
  <c r="J99" i="97" s="1"/>
  <c r="G99" i="98" s="1"/>
  <c r="J99" i="98" s="1"/>
  <c r="E99" i="99" s="1"/>
  <c r="G55" i="96"/>
  <c r="J55" i="96" s="1"/>
  <c r="E262" i="96"/>
  <c r="G262" i="96" s="1"/>
  <c r="J262" i="96" s="1"/>
  <c r="E261" i="97" s="1"/>
  <c r="G221" i="96"/>
  <c r="J221" i="96" s="1"/>
  <c r="G57" i="96"/>
  <c r="J57" i="96" s="1"/>
  <c r="G30" i="96"/>
  <c r="J30" i="96" s="1"/>
  <c r="G161" i="96"/>
  <c r="J161" i="96" s="1"/>
  <c r="G98" i="96"/>
  <c r="J98" i="96" s="1"/>
  <c r="G98" i="97" s="1"/>
  <c r="J98" i="97" s="1"/>
  <c r="G98" i="98" s="1"/>
  <c r="J98" i="98" s="1"/>
  <c r="E98" i="99" s="1"/>
  <c r="G260" i="96"/>
  <c r="J260" i="96" s="1"/>
  <c r="J260" i="8" s="1"/>
  <c r="G48" i="96"/>
  <c r="J48" i="96" s="1"/>
  <c r="G50" i="96"/>
  <c r="J50" i="96" s="1"/>
  <c r="G38" i="96"/>
  <c r="J38" i="96" s="1"/>
  <c r="G52" i="96"/>
  <c r="J52" i="96" s="1"/>
  <c r="G54" i="96"/>
  <c r="J54" i="96" s="1"/>
  <c r="G96" i="96"/>
  <c r="J96" i="96" s="1"/>
  <c r="G47" i="96"/>
  <c r="J47" i="96" s="1"/>
  <c r="G235" i="96"/>
  <c r="J235" i="96" s="1"/>
  <c r="G235" i="97" s="1"/>
  <c r="J235" i="97" s="1"/>
  <c r="G21" i="96"/>
  <c r="J21" i="96" s="1"/>
  <c r="G21" i="97" s="1"/>
  <c r="J21" i="97" s="1"/>
  <c r="G21" i="98" s="1"/>
  <c r="J21" i="98" s="1"/>
  <c r="E21" i="99" s="1"/>
  <c r="G28" i="96"/>
  <c r="J28" i="96" s="1"/>
  <c r="G32" i="96"/>
  <c r="J32" i="96" s="1"/>
  <c r="G77" i="96"/>
  <c r="J77" i="96" s="1"/>
  <c r="G77" i="97" s="1"/>
  <c r="J77" i="97" s="1"/>
  <c r="G77" i="98" s="1"/>
  <c r="J77" i="98" s="1"/>
  <c r="E77" i="99" s="1"/>
  <c r="G66" i="96"/>
  <c r="J66" i="96" s="1"/>
  <c r="G66" i="97" s="1"/>
  <c r="J66" i="97" s="1"/>
  <c r="G66" i="98" s="1"/>
  <c r="J66" i="98" s="1"/>
  <c r="E66" i="99" s="1"/>
  <c r="G40" i="96"/>
  <c r="J40" i="96" s="1"/>
  <c r="G34" i="96"/>
  <c r="J34" i="96" s="1"/>
  <c r="G31" i="96"/>
  <c r="J31" i="96" s="1"/>
  <c r="G67" i="97"/>
  <c r="J67" i="97" s="1"/>
  <c r="G67" i="98" s="1"/>
  <c r="J67" i="98" s="1"/>
  <c r="E67" i="99" s="1"/>
  <c r="G72" i="97"/>
  <c r="J72" i="97" s="1"/>
  <c r="G72" i="98" s="1"/>
  <c r="J72" i="98" s="1"/>
  <c r="E72" i="99" s="1"/>
  <c r="G81" i="97"/>
  <c r="J81" i="97" s="1"/>
  <c r="G168" i="97"/>
  <c r="J168" i="97" s="1"/>
  <c r="G168" i="98" s="1"/>
  <c r="J168" i="98" s="1"/>
  <c r="E168" i="99" s="1"/>
  <c r="G138" i="97"/>
  <c r="J138" i="97" s="1"/>
  <c r="G138" i="98" s="1"/>
  <c r="J138" i="98" s="1"/>
  <c r="E138" i="99" s="1"/>
  <c r="G145" i="97"/>
  <c r="J145" i="97" s="1"/>
  <c r="G145" i="98" s="1"/>
  <c r="J145" i="98" s="1"/>
  <c r="E145" i="99" s="1"/>
  <c r="G225" i="97"/>
  <c r="J225" i="97" s="1"/>
  <c r="G224" i="97"/>
  <c r="J224" i="97" s="1"/>
  <c r="G224" i="98" s="1"/>
  <c r="J224" i="98" s="1"/>
  <c r="E224" i="99" s="1"/>
  <c r="G26" i="97"/>
  <c r="J26" i="97" s="1"/>
  <c r="G78" i="97"/>
  <c r="J78" i="97" s="1"/>
  <c r="G91" i="97"/>
  <c r="J91" i="97" s="1"/>
  <c r="G91" i="98" s="1"/>
  <c r="J91" i="98" s="1"/>
  <c r="E91" i="99" s="1"/>
  <c r="G69" i="97"/>
  <c r="J69" i="97" s="1"/>
  <c r="G65" i="97"/>
  <c r="J65" i="97" s="1"/>
  <c r="G65" i="98" s="1"/>
  <c r="J65" i="98" s="1"/>
  <c r="E65" i="99" s="1"/>
  <c r="G167" i="97"/>
  <c r="J167" i="97" s="1"/>
  <c r="G167" i="98" s="1"/>
  <c r="J167" i="98" s="1"/>
  <c r="E167" i="99" s="1"/>
  <c r="G164" i="97"/>
  <c r="J164" i="97" s="1"/>
  <c r="G164" i="98" s="1"/>
  <c r="J164" i="98" s="1"/>
  <c r="E164" i="99" s="1"/>
  <c r="G159" i="97"/>
  <c r="J159" i="97" s="1"/>
  <c r="G144" i="97"/>
  <c r="J144" i="97" s="1"/>
  <c r="G144" i="98" s="1"/>
  <c r="J144" i="98" s="1"/>
  <c r="E144" i="99" s="1"/>
  <c r="G61" i="97"/>
  <c r="J61" i="97" s="1"/>
  <c r="G90" i="97"/>
  <c r="J90" i="97" s="1"/>
  <c r="G101" i="97"/>
  <c r="J101" i="97" s="1"/>
  <c r="G101" i="98" s="1"/>
  <c r="J101" i="98" s="1"/>
  <c r="E101" i="99" s="1"/>
  <c r="G106" i="97"/>
  <c r="J106" i="97" s="1"/>
  <c r="G22" i="97"/>
  <c r="J22" i="97" s="1"/>
  <c r="G22" i="98" s="1"/>
  <c r="J22" i="98" s="1"/>
  <c r="E22" i="99" s="1"/>
  <c r="G142" i="97"/>
  <c r="J142" i="97" s="1"/>
  <c r="G142" i="98" s="1"/>
  <c r="J142" i="98" s="1"/>
  <c r="E142" i="99" s="1"/>
  <c r="G154" i="97"/>
  <c r="J154" i="97" s="1"/>
  <c r="G154" i="98" s="1"/>
  <c r="J154" i="98" s="1"/>
  <c r="E154" i="99" s="1"/>
  <c r="G19" i="97"/>
  <c r="J19" i="97" s="1"/>
  <c r="G19" i="98" s="1"/>
  <c r="J19" i="98" s="1"/>
  <c r="E19" i="99" s="1"/>
  <c r="G85" i="97"/>
  <c r="J85" i="97" s="1"/>
  <c r="G92" i="97"/>
  <c r="J92" i="97" s="1"/>
  <c r="G92" i="98" s="1"/>
  <c r="J92" i="98" s="1"/>
  <c r="E92" i="99" s="1"/>
  <c r="G172" i="97"/>
  <c r="J172" i="97" s="1"/>
  <c r="G172" i="98" s="1"/>
  <c r="J172" i="98" s="1"/>
  <c r="E172" i="99" s="1"/>
  <c r="G158" i="97"/>
  <c r="J158" i="97" s="1"/>
  <c r="G220" i="97"/>
  <c r="J220" i="97" s="1"/>
  <c r="G220" i="98" s="1"/>
  <c r="J220" i="98" s="1"/>
  <c r="E220" i="99" s="1"/>
  <c r="G123" i="97"/>
  <c r="J123" i="97" s="1"/>
  <c r="G123" i="98" s="1"/>
  <c r="J123" i="98" s="1"/>
  <c r="E123" i="99" s="1"/>
  <c r="G215" i="97"/>
  <c r="J215" i="97" s="1"/>
  <c r="G215" i="98" s="1"/>
  <c r="J215" i="98" s="1"/>
  <c r="E215" i="99" s="1"/>
  <c r="G118" i="97"/>
  <c r="J118" i="97" s="1"/>
  <c r="G118" i="98" s="1"/>
  <c r="J118" i="98" s="1"/>
  <c r="E118" i="99" s="1"/>
  <c r="G143" i="97"/>
  <c r="J143" i="97" s="1"/>
  <c r="G185" i="97"/>
  <c r="J185" i="97" s="1"/>
  <c r="G222" i="97"/>
  <c r="J222" i="97" s="1"/>
  <c r="G222" i="98" s="1"/>
  <c r="J222" i="98" s="1"/>
  <c r="E222" i="99" s="1"/>
  <c r="G141" i="97"/>
  <c r="J141" i="97" s="1"/>
  <c r="G166" i="97"/>
  <c r="J166" i="97" s="1"/>
  <c r="G166" i="98" s="1"/>
  <c r="J166" i="98" s="1"/>
  <c r="E166" i="99" s="1"/>
  <c r="G23" i="97"/>
  <c r="J23" i="97" s="1"/>
  <c r="G120" i="97"/>
  <c r="J120" i="97" s="1"/>
  <c r="G192" i="97"/>
  <c r="J192" i="97" s="1"/>
  <c r="G68" i="97"/>
  <c r="J68" i="97" s="1"/>
  <c r="G89" i="97"/>
  <c r="J89" i="97" s="1"/>
  <c r="G89" i="98" s="1"/>
  <c r="J89" i="98" s="1"/>
  <c r="E89" i="99" s="1"/>
  <c r="G171" i="97"/>
  <c r="J171" i="97" s="1"/>
  <c r="G171" i="98" s="1"/>
  <c r="J171" i="98" s="1"/>
  <c r="E171" i="99" s="1"/>
  <c r="G184" i="97"/>
  <c r="J184" i="97" s="1"/>
  <c r="G184" i="98" s="1"/>
  <c r="J184" i="98" s="1"/>
  <c r="E184" i="99" s="1"/>
  <c r="G223" i="97"/>
  <c r="J223" i="97" s="1"/>
  <c r="G183" i="97"/>
  <c r="J183" i="97" s="1"/>
  <c r="G183" i="98" s="1"/>
  <c r="J183" i="98" s="1"/>
  <c r="E183" i="99" s="1"/>
  <c r="G139" i="97"/>
  <c r="J139" i="97" s="1"/>
  <c r="G139" i="98" s="1"/>
  <c r="J139" i="98" s="1"/>
  <c r="E139" i="99" s="1"/>
  <c r="G121" i="97"/>
  <c r="J121" i="97" s="1"/>
  <c r="G121" i="98" s="1"/>
  <c r="J121" i="98" s="1"/>
  <c r="E121" i="99" s="1"/>
  <c r="G80" i="97"/>
  <c r="J80" i="97" s="1"/>
  <c r="G137" i="97"/>
  <c r="J137" i="97" s="1"/>
  <c r="G137" i="98" s="1"/>
  <c r="J137" i="98" s="1"/>
  <c r="E137" i="99" s="1"/>
  <c r="G100" i="97"/>
  <c r="J100" i="97" s="1"/>
  <c r="G179" i="97"/>
  <c r="J179" i="97" s="1"/>
  <c r="G179" i="98" s="1"/>
  <c r="J179" i="98" s="1"/>
  <c r="E179" i="99" s="1"/>
  <c r="G95" i="97"/>
  <c r="J95" i="97" s="1"/>
  <c r="G95" i="98" s="1"/>
  <c r="J95" i="98" s="1"/>
  <c r="E95" i="99" s="1"/>
  <c r="G130" i="97"/>
  <c r="J130" i="97" s="1"/>
  <c r="G180" i="97"/>
  <c r="J180" i="97" s="1"/>
  <c r="G180" i="98" s="1"/>
  <c r="J180" i="98" s="1"/>
  <c r="E180" i="99" s="1"/>
  <c r="G24" i="97"/>
  <c r="J24" i="97" s="1"/>
  <c r="G140" i="97"/>
  <c r="J140" i="97" s="1"/>
  <c r="G88" i="94"/>
  <c r="J88" i="94" s="1"/>
  <c r="G87" i="94"/>
  <c r="J87" i="94" s="1"/>
  <c r="G163" i="97"/>
  <c r="J163" i="97" s="1"/>
  <c r="G146" i="97"/>
  <c r="J146" i="97" s="1"/>
  <c r="G146" i="98" s="1"/>
  <c r="J146" i="98" s="1"/>
  <c r="E146" i="99" s="1"/>
  <c r="G79" i="97"/>
  <c r="J79" i="97" s="1"/>
  <c r="G79" i="98" s="1"/>
  <c r="J79" i="98" s="1"/>
  <c r="E79" i="99" s="1"/>
  <c r="G62" i="97"/>
  <c r="J62" i="97" s="1"/>
  <c r="G62" i="98" s="1"/>
  <c r="J62" i="98" s="1"/>
  <c r="E62" i="99" s="1"/>
  <c r="G160" i="97"/>
  <c r="J160" i="97" s="1"/>
  <c r="G160" i="98" s="1"/>
  <c r="J160" i="98" s="1"/>
  <c r="E160" i="99" s="1"/>
  <c r="G64" i="97"/>
  <c r="J64" i="97" s="1"/>
  <c r="G64" i="98" s="1"/>
  <c r="J64" i="98" s="1"/>
  <c r="E64" i="99" s="1"/>
  <c r="G170" i="97"/>
  <c r="J170" i="97" s="1"/>
  <c r="G162" i="97"/>
  <c r="J162" i="97" s="1"/>
  <c r="G162" i="98" s="1"/>
  <c r="J162" i="98" s="1"/>
  <c r="E162" i="99" s="1"/>
  <c r="G25" i="97"/>
  <c r="J25" i="97" s="1"/>
  <c r="G176" i="97"/>
  <c r="J176" i="97" s="1"/>
  <c r="G176" i="98" s="1"/>
  <c r="J176" i="98" s="1"/>
  <c r="E176" i="99" s="1"/>
  <c r="G238" i="96"/>
  <c r="J238" i="96" s="1"/>
  <c r="J230" i="95"/>
  <c r="J86" i="95"/>
  <c r="J227" i="95"/>
  <c r="J51" i="95"/>
  <c r="J49" i="95"/>
  <c r="J228" i="95"/>
  <c r="G234" i="94"/>
  <c r="J234" i="94" s="1"/>
  <c r="G240" i="104"/>
  <c r="J240" i="104" s="1"/>
  <c r="G232" i="104"/>
  <c r="J232" i="104" s="1"/>
  <c r="G262" i="94"/>
  <c r="J262" i="94" s="1"/>
  <c r="E262" i="95" s="1"/>
  <c r="G173" i="94"/>
  <c r="J173" i="94" s="1"/>
  <c r="G174" i="94"/>
  <c r="J174" i="94" s="1"/>
  <c r="G103" i="94"/>
  <c r="J103" i="94" s="1"/>
  <c r="G102" i="94"/>
  <c r="J102" i="94" s="1"/>
  <c r="G97" i="99"/>
  <c r="J97" i="99" s="1"/>
  <c r="G111" i="99"/>
  <c r="J111" i="99" s="1"/>
  <c r="G108" i="99"/>
  <c r="J108" i="99" s="1"/>
  <c r="G117" i="99"/>
  <c r="J117" i="99" s="1"/>
  <c r="G115" i="99"/>
  <c r="J115" i="99" s="1"/>
  <c r="G107" i="99"/>
  <c r="J107" i="99" s="1"/>
  <c r="G112" i="99"/>
  <c r="J112" i="99" s="1"/>
  <c r="G20" i="99"/>
  <c r="J20" i="99" s="1"/>
  <c r="G80" i="98"/>
  <c r="J80" i="98" s="1"/>
  <c r="E80" i="99" s="1"/>
  <c r="G74" i="98"/>
  <c r="J74" i="98" s="1"/>
  <c r="E74" i="99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14" i="95"/>
  <c r="J214" i="95" s="1"/>
  <c r="G5" i="81"/>
  <c r="J5" i="81" s="1"/>
  <c r="G104" i="96"/>
  <c r="J104" i="96" s="1"/>
  <c r="G132" i="95"/>
  <c r="J132" i="95" s="1"/>
  <c r="G135" i="95"/>
  <c r="J135" i="95" s="1"/>
  <c r="G136" i="94"/>
  <c r="J136" i="94" s="1"/>
  <c r="G134" i="93" l="1"/>
  <c r="J134" i="93" s="1"/>
  <c r="G69" i="98"/>
  <c r="J69" i="98" s="1"/>
  <c r="E69" i="99" s="1"/>
  <c r="G69" i="99" s="1"/>
  <c r="J69" i="99" s="1"/>
  <c r="G26" i="98"/>
  <c r="J26" i="98" s="1"/>
  <c r="E26" i="99" s="1"/>
  <c r="G130" i="98"/>
  <c r="J130" i="98" s="1"/>
  <c r="E130" i="99" s="1"/>
  <c r="G130" i="99" s="1"/>
  <c r="J130" i="99" s="1"/>
  <c r="G90" i="98"/>
  <c r="J90" i="98" s="1"/>
  <c r="E90" i="99" s="1"/>
  <c r="G90" i="99" s="1"/>
  <c r="J90" i="99" s="1"/>
  <c r="G225" i="98"/>
  <c r="J225" i="98" s="1"/>
  <c r="E225" i="99" s="1"/>
  <c r="G225" i="99" s="1"/>
  <c r="J225" i="99" s="1"/>
  <c r="G185" i="98"/>
  <c r="J185" i="98" s="1"/>
  <c r="E185" i="99" s="1"/>
  <c r="G185" i="99" s="1"/>
  <c r="J185" i="99" s="1"/>
  <c r="G140" i="98"/>
  <c r="J140" i="98" s="1"/>
  <c r="E140" i="99" s="1"/>
  <c r="G140" i="99" s="1"/>
  <c r="J140" i="99" s="1"/>
  <c r="G143" i="98"/>
  <c r="J143" i="98" s="1"/>
  <c r="E143" i="99" s="1"/>
  <c r="G143" i="99" s="1"/>
  <c r="J143" i="99" s="1"/>
  <c r="G106" i="98"/>
  <c r="J106" i="98" s="1"/>
  <c r="E106" i="99" s="1"/>
  <c r="G106" i="99" s="1"/>
  <c r="J106" i="99" s="1"/>
  <c r="G192" i="98"/>
  <c r="J192" i="98" s="1"/>
  <c r="E192" i="99" s="1"/>
  <c r="G192" i="99" s="1"/>
  <c r="J192" i="99" s="1"/>
  <c r="G158" i="98"/>
  <c r="J158" i="98" s="1"/>
  <c r="E158" i="99" s="1"/>
  <c r="G158" i="99" s="1"/>
  <c r="J158" i="99" s="1"/>
  <c r="G24" i="98"/>
  <c r="J24" i="98" s="1"/>
  <c r="E24" i="99" s="1"/>
  <c r="G24" i="99" s="1"/>
  <c r="J24" i="99" s="1"/>
  <c r="G100" i="98"/>
  <c r="J100" i="98" s="1"/>
  <c r="E100" i="99" s="1"/>
  <c r="G100" i="99" s="1"/>
  <c r="J100" i="99" s="1"/>
  <c r="G159" i="98"/>
  <c r="J159" i="98" s="1"/>
  <c r="E159" i="99" s="1"/>
  <c r="G159" i="99" s="1"/>
  <c r="J159" i="99" s="1"/>
  <c r="G23" i="98"/>
  <c r="J23" i="98" s="1"/>
  <c r="E23" i="99" s="1"/>
  <c r="G23" i="99" s="1"/>
  <c r="J23" i="99" s="1"/>
  <c r="G141" i="98"/>
  <c r="J141" i="98" s="1"/>
  <c r="E141" i="99" s="1"/>
  <c r="G141" i="99" s="1"/>
  <c r="J141" i="99" s="1"/>
  <c r="G223" i="98"/>
  <c r="J223" i="98" s="1"/>
  <c r="E223" i="99" s="1"/>
  <c r="G223" i="99" s="1"/>
  <c r="J223" i="99" s="1"/>
  <c r="G78" i="98"/>
  <c r="J78" i="98" s="1"/>
  <c r="E78" i="99" s="1"/>
  <c r="G78" i="99" s="1"/>
  <c r="J78" i="99" s="1"/>
  <c r="G85" i="98"/>
  <c r="J85" i="98" s="1"/>
  <c r="E85" i="99" s="1"/>
  <c r="G85" i="99" s="1"/>
  <c r="J85" i="99" s="1"/>
  <c r="E259" i="97"/>
  <c r="J259" i="97" s="1"/>
  <c r="G228" i="96"/>
  <c r="J228" i="96" s="1"/>
  <c r="G228" i="97" s="1"/>
  <c r="J228" i="97" s="1"/>
  <c r="G49" i="96"/>
  <c r="J49" i="96" s="1"/>
  <c r="G49" i="97" s="1"/>
  <c r="J49" i="97" s="1"/>
  <c r="G49" i="98" s="1"/>
  <c r="J49" i="98" s="1"/>
  <c r="E49" i="99" s="1"/>
  <c r="G25" i="98"/>
  <c r="J25" i="98" s="1"/>
  <c r="E25" i="99" s="1"/>
  <c r="G25" i="99" s="1"/>
  <c r="J25" i="99" s="1"/>
  <c r="G163" i="98"/>
  <c r="J163" i="98" s="1"/>
  <c r="E163" i="99" s="1"/>
  <c r="G163" i="99" s="1"/>
  <c r="J163" i="99" s="1"/>
  <c r="G51" i="96"/>
  <c r="J51" i="96" s="1"/>
  <c r="G51" i="97" s="1"/>
  <c r="J51" i="97" s="1"/>
  <c r="G51" i="98" s="1"/>
  <c r="J51" i="98" s="1"/>
  <c r="E51" i="99" s="1"/>
  <c r="G135" i="96"/>
  <c r="J135" i="96" s="1"/>
  <c r="G170" i="98"/>
  <c r="J170" i="98" s="1"/>
  <c r="E170" i="99" s="1"/>
  <c r="G170" i="99" s="1"/>
  <c r="J170" i="99" s="1"/>
  <c r="G81" i="98"/>
  <c r="J81" i="98" s="1"/>
  <c r="E81" i="99" s="1"/>
  <c r="G81" i="99" s="1"/>
  <c r="J81" i="99" s="1"/>
  <c r="G227" i="96"/>
  <c r="J227" i="96" s="1"/>
  <c r="G227" i="97" s="1"/>
  <c r="J227" i="97" s="1"/>
  <c r="G227" i="98" s="1"/>
  <c r="J227" i="98" s="1"/>
  <c r="E227" i="99" s="1"/>
  <c r="G227" i="99" s="1"/>
  <c r="J227" i="99" s="1"/>
  <c r="G68" i="98"/>
  <c r="J68" i="98" s="1"/>
  <c r="E68" i="99" s="1"/>
  <c r="G68" i="99" s="1"/>
  <c r="J68" i="99" s="1"/>
  <c r="G61" i="98"/>
  <c r="J61" i="98" s="1"/>
  <c r="E61" i="99" s="1"/>
  <c r="G61" i="99" s="1"/>
  <c r="J61" i="99" s="1"/>
  <c r="G86" i="96"/>
  <c r="J86" i="96" s="1"/>
  <c r="G86" i="97" s="1"/>
  <c r="J86" i="97" s="1"/>
  <c r="G86" i="98" s="1"/>
  <c r="J86" i="98" s="1"/>
  <c r="G214" i="96"/>
  <c r="J214" i="96" s="1"/>
  <c r="G230" i="96"/>
  <c r="J230" i="96" s="1"/>
  <c r="G230" i="97" s="1"/>
  <c r="J230" i="97" s="1"/>
  <c r="G230" i="98" s="1"/>
  <c r="J230" i="98" s="1"/>
  <c r="G120" i="98"/>
  <c r="J120" i="98" s="1"/>
  <c r="G132" i="96"/>
  <c r="J132" i="96" s="1"/>
  <c r="G235" i="98"/>
  <c r="J235" i="98" s="1"/>
  <c r="E235" i="99" s="1"/>
  <c r="G235" i="99" s="1"/>
  <c r="J235" i="99" s="1"/>
  <c r="G42" i="97"/>
  <c r="J42" i="97" s="1"/>
  <c r="G42" i="98" s="1"/>
  <c r="J42" i="98" s="1"/>
  <c r="E42" i="99" s="1"/>
  <c r="G43" i="97"/>
  <c r="J43" i="97" s="1"/>
  <c r="G55" i="97"/>
  <c r="J55" i="97" s="1"/>
  <c r="G107" i="100"/>
  <c r="J107" i="100" s="1"/>
  <c r="G28" i="97"/>
  <c r="J28" i="97" s="1"/>
  <c r="G28" i="98" s="1"/>
  <c r="J28" i="98" s="1"/>
  <c r="E28" i="99" s="1"/>
  <c r="G59" i="97"/>
  <c r="J59" i="97" s="1"/>
  <c r="G59" i="98" s="1"/>
  <c r="J59" i="98" s="1"/>
  <c r="E59" i="99" s="1"/>
  <c r="G57" i="97"/>
  <c r="J57" i="97" s="1"/>
  <c r="G115" i="100"/>
  <c r="J115" i="100" s="1"/>
  <c r="G165" i="97"/>
  <c r="J165" i="97" s="1"/>
  <c r="G165" i="98" s="1"/>
  <c r="J165" i="98" s="1"/>
  <c r="E165" i="99" s="1"/>
  <c r="G116" i="100"/>
  <c r="J116" i="100" s="1"/>
  <c r="G52" i="97"/>
  <c r="J52" i="97" s="1"/>
  <c r="G52" i="98" s="1"/>
  <c r="J52" i="98" s="1"/>
  <c r="E52" i="99" s="1"/>
  <c r="G31" i="97"/>
  <c r="J31" i="97" s="1"/>
  <c r="G31" i="98" s="1"/>
  <c r="J31" i="98" s="1"/>
  <c r="E31" i="99" s="1"/>
  <c r="G40" i="97"/>
  <c r="J40" i="97" s="1"/>
  <c r="G41" i="97"/>
  <c r="J41" i="97" s="1"/>
  <c r="G41" i="98" s="1"/>
  <c r="J41" i="98" s="1"/>
  <c r="E41" i="99" s="1"/>
  <c r="G54" i="97"/>
  <c r="J54" i="97" s="1"/>
  <c r="G54" i="98" s="1"/>
  <c r="J54" i="98" s="1"/>
  <c r="E54" i="99" s="1"/>
  <c r="G36" i="97"/>
  <c r="J36" i="97" s="1"/>
  <c r="G36" i="98" s="1"/>
  <c r="J36" i="98" s="1"/>
  <c r="E36" i="99" s="1"/>
  <c r="G29" i="97"/>
  <c r="J29" i="97" s="1"/>
  <c r="G29" i="98" s="1"/>
  <c r="J29" i="98" s="1"/>
  <c r="E29" i="99" s="1"/>
  <c r="G38" i="97"/>
  <c r="J38" i="97" s="1"/>
  <c r="G48" i="97"/>
  <c r="J48" i="97" s="1"/>
  <c r="G48" i="98" s="1"/>
  <c r="J48" i="98" s="1"/>
  <c r="E48" i="99" s="1"/>
  <c r="G53" i="97"/>
  <c r="J53" i="97" s="1"/>
  <c r="G56" i="97"/>
  <c r="J56" i="97" s="1"/>
  <c r="G46" i="97"/>
  <c r="J46" i="97" s="1"/>
  <c r="G46" i="98" s="1"/>
  <c r="J46" i="98" s="1"/>
  <c r="E46" i="99" s="1"/>
  <c r="G20" i="100"/>
  <c r="J20" i="100" s="1"/>
  <c r="G110" i="100"/>
  <c r="J110" i="100" s="1"/>
  <c r="G47" i="97"/>
  <c r="J47" i="97" s="1"/>
  <c r="G50" i="97"/>
  <c r="J50" i="97" s="1"/>
  <c r="G50" i="98" s="1"/>
  <c r="J50" i="98" s="1"/>
  <c r="E50" i="99" s="1"/>
  <c r="G108" i="100"/>
  <c r="J108" i="100" s="1"/>
  <c r="G44" i="97"/>
  <c r="J44" i="97" s="1"/>
  <c r="G117" i="100"/>
  <c r="J117" i="100" s="1"/>
  <c r="G112" i="100"/>
  <c r="J112" i="100" s="1"/>
  <c r="G122" i="97"/>
  <c r="J122" i="97" s="1"/>
  <c r="G32" i="97"/>
  <c r="J32" i="97" s="1"/>
  <c r="G32" i="98" s="1"/>
  <c r="J32" i="98" s="1"/>
  <c r="E32" i="99" s="1"/>
  <c r="G96" i="97"/>
  <c r="J96" i="97" s="1"/>
  <c r="G96" i="98" s="1"/>
  <c r="J96" i="98" s="1"/>
  <c r="E96" i="99" s="1"/>
  <c r="G161" i="97"/>
  <c r="J161" i="97" s="1"/>
  <c r="G119" i="97"/>
  <c r="J119" i="97" s="1"/>
  <c r="G97" i="100"/>
  <c r="J97" i="100" s="1"/>
  <c r="G111" i="100"/>
  <c r="J111" i="100" s="1"/>
  <c r="G88" i="95"/>
  <c r="J88" i="95" s="1"/>
  <c r="G87" i="95"/>
  <c r="J87" i="95" s="1"/>
  <c r="G33" i="97"/>
  <c r="J33" i="97" s="1"/>
  <c r="G33" i="98" s="1"/>
  <c r="J33" i="98" s="1"/>
  <c r="E33" i="99" s="1"/>
  <c r="G34" i="97"/>
  <c r="J34" i="97" s="1"/>
  <c r="G34" i="98" s="1"/>
  <c r="J34" i="98" s="1"/>
  <c r="E34" i="99" s="1"/>
  <c r="G58" i="97"/>
  <c r="J58" i="97" s="1"/>
  <c r="G58" i="98" s="1"/>
  <c r="J58" i="98" s="1"/>
  <c r="E58" i="99" s="1"/>
  <c r="G27" i="97"/>
  <c r="J27" i="97" s="1"/>
  <c r="G27" i="98" s="1"/>
  <c r="J27" i="98" s="1"/>
  <c r="E27" i="99" s="1"/>
  <c r="G30" i="97"/>
  <c r="J30" i="97" s="1"/>
  <c r="G221" i="97"/>
  <c r="J221" i="97" s="1"/>
  <c r="G221" i="98" s="1"/>
  <c r="J221" i="98" s="1"/>
  <c r="E221" i="99" s="1"/>
  <c r="G238" i="97"/>
  <c r="J238" i="97" s="1"/>
  <c r="G238" i="98" s="1"/>
  <c r="J238" i="98" s="1"/>
  <c r="E238" i="99" s="1"/>
  <c r="G234" i="95"/>
  <c r="J234" i="95" s="1"/>
  <c r="G240" i="105"/>
  <c r="J240" i="105" s="1"/>
  <c r="G262" i="105"/>
  <c r="J262" i="105" s="1"/>
  <c r="G232" i="105"/>
  <c r="J232" i="105" s="1"/>
  <c r="G236" i="97"/>
  <c r="J236" i="97" s="1"/>
  <c r="G262" i="95"/>
  <c r="J262" i="95" s="1"/>
  <c r="G173" i="95"/>
  <c r="J173" i="95" s="1"/>
  <c r="G174" i="95"/>
  <c r="J174" i="95" s="1"/>
  <c r="G102" i="95"/>
  <c r="J102" i="95" s="1"/>
  <c r="G62" i="99"/>
  <c r="J62" i="99" s="1"/>
  <c r="G98" i="99"/>
  <c r="J98" i="99" s="1"/>
  <c r="G26" i="99"/>
  <c r="J26" i="99" s="1"/>
  <c r="G101" i="99"/>
  <c r="J101" i="99" s="1"/>
  <c r="G92" i="99"/>
  <c r="J92" i="99" s="1"/>
  <c r="G166" i="99"/>
  <c r="J166" i="99" s="1"/>
  <c r="G176" i="99"/>
  <c r="J176" i="99" s="1"/>
  <c r="G138" i="99"/>
  <c r="J138" i="99" s="1"/>
  <c r="G144" i="99"/>
  <c r="J144" i="99" s="1"/>
  <c r="G22" i="99"/>
  <c r="J22" i="99" s="1"/>
  <c r="G79" i="99"/>
  <c r="J79" i="99" s="1"/>
  <c r="G180" i="99"/>
  <c r="J180" i="99" s="1"/>
  <c r="G72" i="99"/>
  <c r="J72" i="99" s="1"/>
  <c r="G139" i="99"/>
  <c r="J139" i="99" s="1"/>
  <c r="G146" i="99"/>
  <c r="J146" i="99" s="1"/>
  <c r="G142" i="99"/>
  <c r="J142" i="99" s="1"/>
  <c r="G215" i="99"/>
  <c r="J215" i="99" s="1"/>
  <c r="G145" i="99"/>
  <c r="J145" i="99" s="1"/>
  <c r="G222" i="99"/>
  <c r="J222" i="99" s="1"/>
  <c r="G220" i="99"/>
  <c r="J22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68" i="99"/>
  <c r="J168" i="99" s="1"/>
  <c r="G172" i="99"/>
  <c r="J172" i="99" s="1"/>
  <c r="G123" i="99"/>
  <c r="J123" i="99" s="1"/>
  <c r="G89" i="99"/>
  <c r="J89" i="99" s="1"/>
  <c r="G118" i="99"/>
  <c r="J118" i="99" s="1"/>
  <c r="G91" i="99"/>
  <c r="J91" i="99" s="1"/>
  <c r="G171" i="99"/>
  <c r="J171" i="99" s="1"/>
  <c r="G64" i="99"/>
  <c r="J64" i="99" s="1"/>
  <c r="G183" i="99"/>
  <c r="J183" i="99" s="1"/>
  <c r="G66" i="99"/>
  <c r="J66" i="99" s="1"/>
  <c r="G137" i="99"/>
  <c r="J137" i="99" s="1"/>
  <c r="G179" i="99"/>
  <c r="J179" i="99" s="1"/>
  <c r="G99" i="99"/>
  <c r="J99" i="99" s="1"/>
  <c r="G160" i="99"/>
  <c r="J160" i="99" s="1"/>
  <c r="G95" i="99"/>
  <c r="J95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261" i="97"/>
  <c r="J261" i="97" s="1"/>
  <c r="G105" i="74"/>
  <c r="J105" i="74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2" i="96" s="1"/>
  <c r="J12" i="96" s="1"/>
  <c r="G15" i="95"/>
  <c r="J15" i="95" s="1"/>
  <c r="G14" i="95"/>
  <c r="J14" i="95" s="1"/>
  <c r="G131" i="93"/>
  <c r="J131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20" i="106"/>
  <c r="J20" i="106" s="1"/>
  <c r="G12" i="97" l="1"/>
  <c r="J12" i="97" s="1"/>
  <c r="G12" i="98" s="1"/>
  <c r="J12" i="98" s="1"/>
  <c r="E12" i="99" s="1"/>
  <c r="G12" i="99" s="1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35" i="97"/>
  <c r="J135" i="97" s="1"/>
  <c r="G55" i="98"/>
  <c r="J55" i="98" s="1"/>
  <c r="E55" i="99" s="1"/>
  <c r="G55" i="99" s="1"/>
  <c r="J55" i="99" s="1"/>
  <c r="G43" i="98"/>
  <c r="J43" i="98" s="1"/>
  <c r="E43" i="99" s="1"/>
  <c r="G119" i="98"/>
  <c r="J119" i="98" s="1"/>
  <c r="E119" i="99" s="1"/>
  <c r="G161" i="98"/>
  <c r="J161" i="98" s="1"/>
  <c r="E161" i="99" s="1"/>
  <c r="G161" i="99" s="1"/>
  <c r="J161" i="99" s="1"/>
  <c r="E120" i="99"/>
  <c r="G120" i="99" s="1"/>
  <c r="J120" i="99" s="1"/>
  <c r="G120" i="100" s="1"/>
  <c r="J120" i="100" s="1"/>
  <c r="G40" i="98"/>
  <c r="J40" i="98" s="1"/>
  <c r="E40" i="99" s="1"/>
  <c r="G40" i="99" s="1"/>
  <c r="J40" i="99" s="1"/>
  <c r="G56" i="98"/>
  <c r="J56" i="98" s="1"/>
  <c r="E56" i="99" s="1"/>
  <c r="G56" i="99" s="1"/>
  <c r="J56" i="99" s="1"/>
  <c r="G236" i="98"/>
  <c r="J236" i="98" s="1"/>
  <c r="G30" i="98"/>
  <c r="J30" i="98" s="1"/>
  <c r="E30" i="99" s="1"/>
  <c r="G30" i="99" s="1"/>
  <c r="J30" i="99" s="1"/>
  <c r="G53" i="98"/>
  <c r="J53" i="98" s="1"/>
  <c r="E53" i="99" s="1"/>
  <c r="G53" i="99" s="1"/>
  <c r="J53" i="99" s="1"/>
  <c r="G47" i="98"/>
  <c r="J47" i="98" s="1"/>
  <c r="E47" i="99" s="1"/>
  <c r="G47" i="99" s="1"/>
  <c r="J47" i="99" s="1"/>
  <c r="G122" i="98"/>
  <c r="J122" i="98" s="1"/>
  <c r="E122" i="99" s="1"/>
  <c r="G122" i="99" s="1"/>
  <c r="J122" i="99" s="1"/>
  <c r="G57" i="98"/>
  <c r="J57" i="98" s="1"/>
  <c r="E57" i="99" s="1"/>
  <c r="G57" i="99" s="1"/>
  <c r="J57" i="99" s="1"/>
  <c r="G258" i="98"/>
  <c r="J258" i="98" s="1"/>
  <c r="G38" i="98"/>
  <c r="J38" i="98" s="1"/>
  <c r="E38" i="99" s="1"/>
  <c r="G38" i="99" s="1"/>
  <c r="J38" i="99" s="1"/>
  <c r="G224" i="100"/>
  <c r="J224" i="100" s="1"/>
  <c r="G44" i="98"/>
  <c r="J44" i="98" s="1"/>
  <c r="E44" i="99" s="1"/>
  <c r="G44" i="99" s="1"/>
  <c r="J44" i="99" s="1"/>
  <c r="E261" i="98"/>
  <c r="G261" i="98" s="1"/>
  <c r="J261" i="98" s="1"/>
  <c r="E261" i="99" s="1"/>
  <c r="G13" i="96"/>
  <c r="J13" i="96" s="1"/>
  <c r="G136" i="96"/>
  <c r="J136" i="96" s="1"/>
  <c r="G82" i="96"/>
  <c r="J82" i="96" s="1"/>
  <c r="G16" i="96"/>
  <c r="J16" i="96" s="1"/>
  <c r="G7" i="96"/>
  <c r="J7" i="96" s="1"/>
  <c r="G103" i="96"/>
  <c r="J103" i="96" s="1"/>
  <c r="G234" i="96"/>
  <c r="J234" i="96" s="1"/>
  <c r="G88" i="96"/>
  <c r="J88" i="96" s="1"/>
  <c r="G88" i="97" s="1"/>
  <c r="J88" i="97" s="1"/>
  <c r="G102" i="96"/>
  <c r="J102" i="96" s="1"/>
  <c r="G173" i="96"/>
  <c r="J173" i="96" s="1"/>
  <c r="G14" i="96"/>
  <c r="J14" i="96" s="1"/>
  <c r="G8" i="96"/>
  <c r="J8" i="96" s="1"/>
  <c r="G17" i="96"/>
  <c r="J17" i="96" s="1"/>
  <c r="E263" i="96"/>
  <c r="G263" i="96" s="1"/>
  <c r="J263" i="96" s="1"/>
  <c r="E262" i="97" s="1"/>
  <c r="G87" i="96"/>
  <c r="J87" i="96" s="1"/>
  <c r="G87" i="97" s="1"/>
  <c r="J87" i="97" s="1"/>
  <c r="G133" i="96"/>
  <c r="J133" i="96" s="1"/>
  <c r="G189" i="77"/>
  <c r="J189" i="77" s="1"/>
  <c r="G105" i="77"/>
  <c r="J105" i="77" s="1"/>
  <c r="G219" i="78"/>
  <c r="J219" i="78" s="1"/>
  <c r="G187" i="77"/>
  <c r="J187" i="77" s="1"/>
  <c r="G80" i="100"/>
  <c r="J80" i="100" s="1"/>
  <c r="G108" i="101"/>
  <c r="J108" i="101" s="1"/>
  <c r="G107" i="101"/>
  <c r="J107" i="101" s="1"/>
  <c r="G116" i="101"/>
  <c r="J116" i="101" s="1"/>
  <c r="G110" i="101"/>
  <c r="J110" i="101" s="1"/>
  <c r="G20" i="101"/>
  <c r="J20" i="101" s="1"/>
  <c r="G115" i="101"/>
  <c r="J115" i="101" s="1"/>
  <c r="G111" i="101"/>
  <c r="J111" i="101" s="1"/>
  <c r="G112" i="101"/>
  <c r="J112" i="101" s="1"/>
  <c r="G97" i="101"/>
  <c r="J97" i="101" s="1"/>
  <c r="G117" i="101"/>
  <c r="J117" i="101" s="1"/>
  <c r="G77" i="100"/>
  <c r="J77" i="100" s="1"/>
  <c r="G98" i="100"/>
  <c r="J98" i="100" s="1"/>
  <c r="G93" i="100"/>
  <c r="J93" i="100" s="1"/>
  <c r="G78" i="100"/>
  <c r="J78" i="100" s="1"/>
  <c r="G64" i="100"/>
  <c r="J64" i="100" s="1"/>
  <c r="G123" i="100"/>
  <c r="J123" i="100" s="1"/>
  <c r="G154" i="100"/>
  <c r="J154" i="100" s="1"/>
  <c r="G65" i="100"/>
  <c r="J65" i="100" s="1"/>
  <c r="G142" i="100"/>
  <c r="J142" i="100" s="1"/>
  <c r="G79" i="100"/>
  <c r="J79" i="100" s="1"/>
  <c r="G24" i="100"/>
  <c r="J24" i="100" s="1"/>
  <c r="G85" i="100"/>
  <c r="J85" i="100" s="1"/>
  <c r="G183" i="100"/>
  <c r="J183" i="100" s="1"/>
  <c r="G100" i="100"/>
  <c r="J100" i="100" s="1"/>
  <c r="G121" i="100"/>
  <c r="J121" i="100" s="1"/>
  <c r="G23" i="100"/>
  <c r="J23" i="100" s="1"/>
  <c r="G19" i="100"/>
  <c r="J19" i="100" s="1"/>
  <c r="G179" i="100"/>
  <c r="J179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70" i="100"/>
  <c r="J170" i="100" s="1"/>
  <c r="G62" i="100"/>
  <c r="J62" i="100" s="1"/>
  <c r="G192" i="100"/>
  <c r="J192" i="100" s="1"/>
  <c r="G61" i="100"/>
  <c r="J61" i="100" s="1"/>
  <c r="G163" i="100"/>
  <c r="J163" i="100" s="1"/>
  <c r="G81" i="100"/>
  <c r="J81" i="100" s="1"/>
  <c r="G214" i="97"/>
  <c r="J214" i="97" s="1"/>
  <c r="G172" i="100"/>
  <c r="J172" i="100" s="1"/>
  <c r="G162" i="100"/>
  <c r="J162" i="100" s="1"/>
  <c r="G220" i="100"/>
  <c r="J220" i="100" s="1"/>
  <c r="G139" i="100"/>
  <c r="J139" i="100" s="1"/>
  <c r="G22" i="100"/>
  <c r="J22" i="100" s="1"/>
  <c r="G92" i="100"/>
  <c r="J92" i="100" s="1"/>
  <c r="G89" i="100"/>
  <c r="J89" i="100" s="1"/>
  <c r="G68" i="100"/>
  <c r="J68" i="100" s="1"/>
  <c r="G166" i="100"/>
  <c r="J166" i="100" s="1"/>
  <c r="G140" i="100"/>
  <c r="J140" i="100" s="1"/>
  <c r="G137" i="100"/>
  <c r="J137" i="100" s="1"/>
  <c r="G91" i="100"/>
  <c r="J91" i="100" s="1"/>
  <c r="G69" i="100"/>
  <c r="J69" i="100" s="1"/>
  <c r="G222" i="100"/>
  <c r="J222" i="100" s="1"/>
  <c r="G185" i="100"/>
  <c r="J185" i="100" s="1"/>
  <c r="G144" i="100"/>
  <c r="J144" i="100" s="1"/>
  <c r="G101" i="100"/>
  <c r="J101" i="100" s="1"/>
  <c r="G215" i="100"/>
  <c r="J215" i="100" s="1"/>
  <c r="G99" i="100"/>
  <c r="J99" i="100" s="1"/>
  <c r="G146" i="100"/>
  <c r="J146" i="100" s="1"/>
  <c r="G95" i="100"/>
  <c r="J95" i="100" s="1"/>
  <c r="G66" i="100"/>
  <c r="J66" i="100" s="1"/>
  <c r="G90" i="100"/>
  <c r="J90" i="100" s="1"/>
  <c r="G168" i="100"/>
  <c r="J168" i="100" s="1"/>
  <c r="G167" i="100"/>
  <c r="J167" i="100" s="1"/>
  <c r="G145" i="100"/>
  <c r="J145" i="100" s="1"/>
  <c r="G72" i="100"/>
  <c r="J72" i="100" s="1"/>
  <c r="G138" i="100"/>
  <c r="J138" i="100" s="1"/>
  <c r="G26" i="100"/>
  <c r="J26" i="100" s="1"/>
  <c r="G21" i="100"/>
  <c r="J21" i="100" s="1"/>
  <c r="G184" i="100"/>
  <c r="J184" i="100" s="1"/>
  <c r="G74" i="100"/>
  <c r="J74" i="100" s="1"/>
  <c r="G160" i="100"/>
  <c r="J160" i="100" s="1"/>
  <c r="G106" i="100"/>
  <c r="J106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76" i="100"/>
  <c r="J176" i="100" s="1"/>
  <c r="G143" i="100"/>
  <c r="J143" i="100" s="1"/>
  <c r="E86" i="99"/>
  <c r="G86" i="99" s="1"/>
  <c r="J86" i="99" s="1"/>
  <c r="G238" i="99"/>
  <c r="J238" i="99" s="1"/>
  <c r="G238" i="100" s="1"/>
  <c r="J238" i="100" s="1"/>
  <c r="G238" i="101" s="1"/>
  <c r="J238" i="101" s="1"/>
  <c r="G238" i="102" s="1"/>
  <c r="J238" i="102" s="1"/>
  <c r="E230" i="99"/>
  <c r="G230" i="99" s="1"/>
  <c r="J230" i="99" s="1"/>
  <c r="G230" i="100" s="1"/>
  <c r="J230" i="100" s="1"/>
  <c r="J6" i="95"/>
  <c r="G108" i="105"/>
  <c r="J108" i="105" s="1"/>
  <c r="G108" i="106" s="1"/>
  <c r="J108" i="106" s="1"/>
  <c r="G108" i="107" s="1"/>
  <c r="J108" i="107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10" i="105"/>
  <c r="J110" i="105" s="1"/>
  <c r="G110" i="106" s="1"/>
  <c r="J110" i="106" s="1"/>
  <c r="G110" i="107" s="1"/>
  <c r="J110" i="107" s="1"/>
  <c r="G21" i="106"/>
  <c r="J21" i="106" s="1"/>
  <c r="G62" i="106"/>
  <c r="J62" i="106" s="1"/>
  <c r="G15" i="96"/>
  <c r="J15" i="96" s="1"/>
  <c r="G15" i="97" s="1"/>
  <c r="J15" i="97" s="1"/>
  <c r="G227" i="100"/>
  <c r="J227" i="100" s="1"/>
  <c r="G235" i="100"/>
  <c r="J235" i="100" s="1"/>
  <c r="G228" i="98"/>
  <c r="J228" i="98" s="1"/>
  <c r="E228" i="99" s="1"/>
  <c r="G262" i="106"/>
  <c r="J262" i="106" s="1"/>
  <c r="G232" i="106"/>
  <c r="J232" i="106" s="1"/>
  <c r="G225" i="100"/>
  <c r="J225" i="100" s="1"/>
  <c r="G174" i="96"/>
  <c r="J174" i="96" s="1"/>
  <c r="G41" i="99"/>
  <c r="J41" i="99" s="1"/>
  <c r="G59" i="99"/>
  <c r="J59" i="99" s="1"/>
  <c r="G43" i="99"/>
  <c r="J43" i="99" s="1"/>
  <c r="G51" i="99"/>
  <c r="J51" i="99" s="1"/>
  <c r="G54" i="99"/>
  <c r="J54" i="99" s="1"/>
  <c r="G96" i="99"/>
  <c r="J96" i="99" s="1"/>
  <c r="G33" i="99"/>
  <c r="J33" i="99" s="1"/>
  <c r="G49" i="99"/>
  <c r="J49" i="99" s="1"/>
  <c r="G42" i="99"/>
  <c r="J42" i="99" s="1"/>
  <c r="G58" i="99"/>
  <c r="J58" i="99" s="1"/>
  <c r="G28" i="99"/>
  <c r="J28" i="99" s="1"/>
  <c r="G34" i="99"/>
  <c r="J34" i="99" s="1"/>
  <c r="G52" i="99"/>
  <c r="J52" i="99" s="1"/>
  <c r="G36" i="99"/>
  <c r="J36" i="99" s="1"/>
  <c r="G221" i="99"/>
  <c r="J221" i="99" s="1"/>
  <c r="G48" i="99"/>
  <c r="J48" i="99" s="1"/>
  <c r="G165" i="99"/>
  <c r="J165" i="99" s="1"/>
  <c r="G29" i="99"/>
  <c r="J29" i="99" s="1"/>
  <c r="G32" i="99"/>
  <c r="J32" i="99" s="1"/>
  <c r="G27" i="99"/>
  <c r="J27" i="99" s="1"/>
  <c r="G50" i="99"/>
  <c r="J50" i="99" s="1"/>
  <c r="G119" i="99"/>
  <c r="J119" i="99" s="1"/>
  <c r="G46" i="99"/>
  <c r="J46" i="99" s="1"/>
  <c r="G31" i="99"/>
  <c r="J31" i="99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59" i="98"/>
  <c r="J259" i="98" s="1"/>
  <c r="E259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G20" i="107"/>
  <c r="J20" i="107" s="1"/>
  <c r="G21" i="107"/>
  <c r="J21" i="107" s="1"/>
  <c r="G62" i="107"/>
  <c r="J62" i="107" s="1"/>
  <c r="J12" i="8" l="1"/>
  <c r="G136" i="97"/>
  <c r="J136" i="97" s="1"/>
  <c r="E236" i="99"/>
  <c r="G135" i="98"/>
  <c r="J135" i="98" s="1"/>
  <c r="E135" i="99" s="1"/>
  <c r="E186" i="99"/>
  <c r="G186" i="99" s="1"/>
  <c r="J186" i="99" s="1"/>
  <c r="G86" i="100"/>
  <c r="J86" i="100" s="1"/>
  <c r="G86" i="101" s="1"/>
  <c r="J86" i="101" s="1"/>
  <c r="G227" i="101"/>
  <c r="J227" i="101" s="1"/>
  <c r="G214" i="98"/>
  <c r="J214" i="98" s="1"/>
  <c r="E214" i="99" s="1"/>
  <c r="G214" i="99" s="1"/>
  <c r="J214" i="99" s="1"/>
  <c r="E258" i="99"/>
  <c r="G258" i="99" s="1"/>
  <c r="J258" i="99" s="1"/>
  <c r="G6" i="96"/>
  <c r="J6" i="96" s="1"/>
  <c r="G6" i="97" s="1"/>
  <c r="J6" i="97" s="1"/>
  <c r="G6" i="98" s="1"/>
  <c r="J6" i="98" s="1"/>
  <c r="E6" i="99" s="1"/>
  <c r="G189" i="78"/>
  <c r="J189" i="78" s="1"/>
  <c r="G189" i="79" s="1"/>
  <c r="J189" i="79" s="1"/>
  <c r="G189" i="80" s="1"/>
  <c r="J189" i="80" s="1"/>
  <c r="G189" i="81" s="1"/>
  <c r="J189" i="81" s="1"/>
  <c r="G189" i="82" s="1"/>
  <c r="J189" i="82" s="1"/>
  <c r="G189" i="83" s="1"/>
  <c r="J189" i="83" s="1"/>
  <c r="G189" i="84" s="1"/>
  <c r="J189" i="84" s="1"/>
  <c r="G189" i="85" s="1"/>
  <c r="J189" i="85" s="1"/>
  <c r="G189" i="86" s="1"/>
  <c r="J189" i="86" s="1"/>
  <c r="G189" i="87" s="1"/>
  <c r="J189" i="87" s="1"/>
  <c r="G189" i="88" s="1"/>
  <c r="J189" i="88" s="1"/>
  <c r="G189" i="89" s="1"/>
  <c r="J189" i="89" s="1"/>
  <c r="G189" i="90" s="1"/>
  <c r="J189" i="90" s="1"/>
  <c r="E189" i="91" s="1"/>
  <c r="G189" i="91" s="1"/>
  <c r="J189" i="91" s="1"/>
  <c r="G217" i="78"/>
  <c r="J217" i="78" s="1"/>
  <c r="G218" i="78"/>
  <c r="J218" i="78" s="1"/>
  <c r="G199" i="78"/>
  <c r="J199" i="78" s="1"/>
  <c r="G200" i="78"/>
  <c r="J200" i="78" s="1"/>
  <c r="G80" i="101"/>
  <c r="J80" i="101" s="1"/>
  <c r="G105" i="78"/>
  <c r="J105" i="78" s="1"/>
  <c r="G105" i="79" s="1"/>
  <c r="J105" i="79" s="1"/>
  <c r="G187" i="78"/>
  <c r="J187" i="78" s="1"/>
  <c r="G187" i="79" s="1"/>
  <c r="J187" i="79" s="1"/>
  <c r="G141" i="101"/>
  <c r="J141" i="101" s="1"/>
  <c r="G90" i="101"/>
  <c r="J90" i="101" s="1"/>
  <c r="G101" i="101"/>
  <c r="J101" i="101" s="1"/>
  <c r="G22" i="101"/>
  <c r="J22" i="101" s="1"/>
  <c r="G61" i="101"/>
  <c r="J61" i="101" s="1"/>
  <c r="G223" i="101"/>
  <c r="J223" i="101" s="1"/>
  <c r="G85" i="101"/>
  <c r="J85" i="101" s="1"/>
  <c r="G78" i="101"/>
  <c r="J78" i="101" s="1"/>
  <c r="G112" i="102"/>
  <c r="J112" i="102" s="1"/>
  <c r="G112" i="103" s="1"/>
  <c r="J112" i="103" s="1"/>
  <c r="G118" i="101"/>
  <c r="J118" i="101" s="1"/>
  <c r="G26" i="101"/>
  <c r="J26" i="101" s="1"/>
  <c r="G144" i="101"/>
  <c r="J144" i="101" s="1"/>
  <c r="G139" i="101"/>
  <c r="J139" i="101" s="1"/>
  <c r="G192" i="101"/>
  <c r="J192" i="101" s="1"/>
  <c r="G171" i="101"/>
  <c r="J171" i="101" s="1"/>
  <c r="G24" i="101"/>
  <c r="J24" i="101" s="1"/>
  <c r="G93" i="101"/>
  <c r="J93" i="101" s="1"/>
  <c r="G111" i="102"/>
  <c r="J111" i="102" s="1"/>
  <c r="G111" i="103" s="1"/>
  <c r="J111" i="103" s="1"/>
  <c r="G143" i="101"/>
  <c r="J143" i="101" s="1"/>
  <c r="G166" i="101"/>
  <c r="J166" i="101" s="1"/>
  <c r="G62" i="101"/>
  <c r="J62" i="101" s="1"/>
  <c r="G98" i="101"/>
  <c r="J98" i="101" s="1"/>
  <c r="G115" i="102"/>
  <c r="J115" i="102" s="1"/>
  <c r="G115" i="103" s="1"/>
  <c r="J115" i="103" s="1"/>
  <c r="G176" i="101"/>
  <c r="J176" i="101" s="1"/>
  <c r="G72" i="101"/>
  <c r="J72" i="101" s="1"/>
  <c r="G95" i="101"/>
  <c r="J95" i="101" s="1"/>
  <c r="G68" i="101"/>
  <c r="J68" i="101" s="1"/>
  <c r="G162" i="101"/>
  <c r="J162" i="101" s="1"/>
  <c r="G170" i="101"/>
  <c r="J170" i="101" s="1"/>
  <c r="G19" i="101"/>
  <c r="J19" i="101" s="1"/>
  <c r="G142" i="101"/>
  <c r="J142" i="101" s="1"/>
  <c r="G120" i="101"/>
  <c r="J120" i="101" s="1"/>
  <c r="G20" i="102"/>
  <c r="J20" i="102" s="1"/>
  <c r="G20" i="103" s="1"/>
  <c r="J20" i="103" s="1"/>
  <c r="G20" i="104" s="1"/>
  <c r="J20" i="104" s="1"/>
  <c r="G138" i="101"/>
  <c r="J138" i="101" s="1"/>
  <c r="G179" i="101"/>
  <c r="J179" i="101" s="1"/>
  <c r="G180" i="101"/>
  <c r="J180" i="101" s="1"/>
  <c r="G160" i="101"/>
  <c r="J160" i="101" s="1"/>
  <c r="G146" i="101"/>
  <c r="J146" i="101" s="1"/>
  <c r="G89" i="101"/>
  <c r="J89" i="101" s="1"/>
  <c r="G172" i="101"/>
  <c r="J172" i="101" s="1"/>
  <c r="G25" i="101"/>
  <c r="J25" i="101" s="1"/>
  <c r="G23" i="101"/>
  <c r="J23" i="101" s="1"/>
  <c r="G65" i="101"/>
  <c r="J65" i="101" s="1"/>
  <c r="G77" i="101"/>
  <c r="J77" i="101" s="1"/>
  <c r="G110" i="102"/>
  <c r="J110" i="102" s="1"/>
  <c r="G110" i="103" s="1"/>
  <c r="J110" i="103" s="1"/>
  <c r="G185" i="101"/>
  <c r="J185" i="101" s="1"/>
  <c r="G79" i="101"/>
  <c r="J79" i="101" s="1"/>
  <c r="G74" i="101"/>
  <c r="J74" i="101" s="1"/>
  <c r="G99" i="101"/>
  <c r="J99" i="101" s="1"/>
  <c r="G69" i="101"/>
  <c r="J69" i="101" s="1"/>
  <c r="G159" i="101"/>
  <c r="J159" i="101" s="1"/>
  <c r="G121" i="101"/>
  <c r="J121" i="101" s="1"/>
  <c r="G154" i="101"/>
  <c r="J154" i="101" s="1"/>
  <c r="G117" i="102"/>
  <c r="J117" i="102" s="1"/>
  <c r="G117" i="103" s="1"/>
  <c r="J117" i="103" s="1"/>
  <c r="G116" i="102"/>
  <c r="J116" i="102" s="1"/>
  <c r="G116" i="103" s="1"/>
  <c r="J116" i="103" s="1"/>
  <c r="G220" i="101"/>
  <c r="J220" i="101" s="1"/>
  <c r="G184" i="101"/>
  <c r="J184" i="101" s="1"/>
  <c r="G167" i="101"/>
  <c r="J167" i="101" s="1"/>
  <c r="G91" i="101"/>
  <c r="J91" i="101" s="1"/>
  <c r="G81" i="101"/>
  <c r="J81" i="101" s="1"/>
  <c r="G130" i="101"/>
  <c r="J130" i="101" s="1"/>
  <c r="G100" i="101"/>
  <c r="J100" i="101" s="1"/>
  <c r="G123" i="101"/>
  <c r="J123" i="101" s="1"/>
  <c r="G97" i="102"/>
  <c r="J97" i="102" s="1"/>
  <c r="G97" i="103" s="1"/>
  <c r="J97" i="103" s="1"/>
  <c r="G97" i="104" s="1"/>
  <c r="J97" i="104" s="1"/>
  <c r="G107" i="102"/>
  <c r="J107" i="102" s="1"/>
  <c r="G107" i="103" s="1"/>
  <c r="J107" i="103" s="1"/>
  <c r="G164" i="101"/>
  <c r="J164" i="101" s="1"/>
  <c r="G168" i="101"/>
  <c r="J168" i="101" s="1"/>
  <c r="G137" i="101"/>
  <c r="J137" i="101" s="1"/>
  <c r="G92" i="101"/>
  <c r="J92" i="101" s="1"/>
  <c r="G163" i="101"/>
  <c r="J163" i="101" s="1"/>
  <c r="G67" i="101"/>
  <c r="J67" i="101" s="1"/>
  <c r="G183" i="101"/>
  <c r="J183" i="101" s="1"/>
  <c r="G64" i="101"/>
  <c r="J64" i="101" s="1"/>
  <c r="G108" i="102"/>
  <c r="J108" i="102" s="1"/>
  <c r="G108" i="103" s="1"/>
  <c r="J108" i="103" s="1"/>
  <c r="G29" i="100"/>
  <c r="J29" i="100" s="1"/>
  <c r="G52" i="100"/>
  <c r="J52" i="100" s="1"/>
  <c r="G33" i="100"/>
  <c r="J33" i="100" s="1"/>
  <c r="G53" i="100"/>
  <c r="J53" i="100" s="1"/>
  <c r="G53" i="101" s="1"/>
  <c r="J53" i="101" s="1"/>
  <c r="G44" i="100"/>
  <c r="J44" i="100" s="1"/>
  <c r="G31" i="100"/>
  <c r="J31" i="100" s="1"/>
  <c r="G40" i="100"/>
  <c r="J40" i="100" s="1"/>
  <c r="G165" i="100"/>
  <c r="J165" i="100" s="1"/>
  <c r="G34" i="100"/>
  <c r="J34" i="100" s="1"/>
  <c r="G54" i="100"/>
  <c r="J54" i="100" s="1"/>
  <c r="G41" i="100"/>
  <c r="J41" i="100" s="1"/>
  <c r="G13" i="97"/>
  <c r="J13" i="97" s="1"/>
  <c r="G36" i="100"/>
  <c r="J36" i="100" s="1"/>
  <c r="G119" i="100"/>
  <c r="J119" i="100" s="1"/>
  <c r="G96" i="100"/>
  <c r="J96" i="100" s="1"/>
  <c r="G57" i="100"/>
  <c r="J57" i="100" s="1"/>
  <c r="G50" i="100"/>
  <c r="J50" i="100" s="1"/>
  <c r="G48" i="100"/>
  <c r="J48" i="100" s="1"/>
  <c r="G28" i="100"/>
  <c r="J28" i="100" s="1"/>
  <c r="G51" i="100"/>
  <c r="J51" i="100" s="1"/>
  <c r="G16" i="97"/>
  <c r="J16" i="97" s="1"/>
  <c r="G16" i="98" s="1"/>
  <c r="J16" i="98" s="1"/>
  <c r="E16" i="99" s="1"/>
  <c r="G225" i="101"/>
  <c r="J225" i="101" s="1"/>
  <c r="G225" i="102" s="1"/>
  <c r="J225" i="102" s="1"/>
  <c r="G251" i="103"/>
  <c r="J251" i="103" s="1"/>
  <c r="G235" i="101"/>
  <c r="J235" i="101" s="1"/>
  <c r="G88" i="98"/>
  <c r="J88" i="98" s="1"/>
  <c r="G87" i="98"/>
  <c r="J87" i="98" s="1"/>
  <c r="E87" i="99" s="1"/>
  <c r="G87" i="99" s="1"/>
  <c r="J87" i="99" s="1"/>
  <c r="G58" i="100"/>
  <c r="J58" i="100" s="1"/>
  <c r="G8" i="97"/>
  <c r="J8" i="97" s="1"/>
  <c r="G7" i="97"/>
  <c r="J7" i="97" s="1"/>
  <c r="G7" i="98" s="1"/>
  <c r="J7" i="98" s="1"/>
  <c r="E7" i="99" s="1"/>
  <c r="G158" i="101"/>
  <c r="J158" i="101" s="1"/>
  <c r="G106" i="101"/>
  <c r="J106" i="101" s="1"/>
  <c r="G21" i="101"/>
  <c r="J21" i="101" s="1"/>
  <c r="G145" i="101"/>
  <c r="J145" i="101" s="1"/>
  <c r="G66" i="101"/>
  <c r="J66" i="101" s="1"/>
  <c r="G215" i="101"/>
  <c r="J215" i="101" s="1"/>
  <c r="G222" i="101"/>
  <c r="J222" i="101" s="1"/>
  <c r="G140" i="101"/>
  <c r="J140" i="101" s="1"/>
  <c r="G122" i="100"/>
  <c r="J122" i="100" s="1"/>
  <c r="G161" i="100"/>
  <c r="J161" i="100" s="1"/>
  <c r="G59" i="100"/>
  <c r="J59" i="100" s="1"/>
  <c r="G17" i="97"/>
  <c r="J17" i="97" s="1"/>
  <c r="G17" i="98" s="1"/>
  <c r="J17" i="98" s="1"/>
  <c r="E17" i="99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14" i="97"/>
  <c r="J14" i="97" s="1"/>
  <c r="G38" i="100"/>
  <c r="J38" i="100" s="1"/>
  <c r="G27" i="100"/>
  <c r="J27" i="100" s="1"/>
  <c r="G30" i="100"/>
  <c r="J30" i="100" s="1"/>
  <c r="G47" i="100"/>
  <c r="J47" i="100" s="1"/>
  <c r="G47" i="101" s="1"/>
  <c r="J47" i="101" s="1"/>
  <c r="G55" i="100"/>
  <c r="J55" i="100" s="1"/>
  <c r="G49" i="100"/>
  <c r="J49" i="100" s="1"/>
  <c r="G43" i="100"/>
  <c r="J43" i="100" s="1"/>
  <c r="G224" i="101"/>
  <c r="J224" i="101" s="1"/>
  <c r="G224" i="102" s="1"/>
  <c r="J224" i="102" s="1"/>
  <c r="G250" i="103"/>
  <c r="J250" i="103" s="1"/>
  <c r="G20" i="105"/>
  <c r="J20" i="105" s="1"/>
  <c r="G97" i="105"/>
  <c r="J97" i="105" s="1"/>
  <c r="G97" i="106" s="1"/>
  <c r="J97" i="106" s="1"/>
  <c r="G97" i="107" s="1"/>
  <c r="J97" i="107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240" i="107"/>
  <c r="J240" i="107" s="1"/>
  <c r="J240" i="8" s="1"/>
  <c r="G262" i="107"/>
  <c r="J262" i="107" s="1"/>
  <c r="G232" i="107"/>
  <c r="J232" i="107" s="1"/>
  <c r="J232" i="8" s="1"/>
  <c r="G234" i="97"/>
  <c r="J234" i="97" s="1"/>
  <c r="G236" i="99"/>
  <c r="J236" i="99" s="1"/>
  <c r="G228" i="99"/>
  <c r="J228" i="99" s="1"/>
  <c r="G230" i="101"/>
  <c r="J230" i="101" s="1"/>
  <c r="G262" i="97"/>
  <c r="J262" i="97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76" i="74"/>
  <c r="J76" i="74" s="1"/>
  <c r="G82" i="97"/>
  <c r="J82" i="97" s="1"/>
  <c r="G15" i="98"/>
  <c r="J15" i="98" s="1"/>
  <c r="E15" i="99" s="1"/>
  <c r="G219" i="79"/>
  <c r="J219" i="79" s="1"/>
  <c r="G201" i="78"/>
  <c r="J201" i="78" s="1"/>
  <c r="G134" i="95"/>
  <c r="J134" i="95" s="1"/>
  <c r="G131" i="95"/>
  <c r="J131" i="95" s="1"/>
  <c r="G216" i="78"/>
  <c r="J216" i="78" s="1"/>
  <c r="G103" i="97"/>
  <c r="J103" i="97" s="1"/>
  <c r="G5" i="84"/>
  <c r="J5" i="84" s="1"/>
  <c r="G104" i="99"/>
  <c r="J104" i="99" s="1"/>
  <c r="G261" i="99"/>
  <c r="J261" i="99" s="1"/>
  <c r="G233" i="99"/>
  <c r="J233" i="99" s="1"/>
  <c r="G259" i="99"/>
  <c r="J259" i="99" s="1"/>
  <c r="G191" i="99"/>
  <c r="J191" i="99" s="1"/>
  <c r="G190" i="99"/>
  <c r="J190" i="99" s="1"/>
  <c r="G132" i="98"/>
  <c r="J132" i="98" s="1"/>
  <c r="G133" i="97"/>
  <c r="J133" i="97" s="1"/>
  <c r="J97" i="8" l="1"/>
  <c r="G8" i="98"/>
  <c r="J8" i="98" s="1"/>
  <c r="E8" i="99" s="1"/>
  <c r="G8" i="99" s="1"/>
  <c r="J8" i="99" s="1"/>
  <c r="G189" i="92"/>
  <c r="J189" i="92" s="1"/>
  <c r="G189" i="93" s="1"/>
  <c r="J189" i="93" s="1"/>
  <c r="G189" i="94" s="1"/>
  <c r="J189" i="94" s="1"/>
  <c r="G189" i="95" s="1"/>
  <c r="J189" i="95" s="1"/>
  <c r="G174" i="98"/>
  <c r="J174" i="98" s="1"/>
  <c r="E261" i="100"/>
  <c r="G261" i="100" s="1"/>
  <c r="J261" i="100" s="1"/>
  <c r="E88" i="99"/>
  <c r="G88" i="99" s="1"/>
  <c r="J88" i="99" s="1"/>
  <c r="G88" i="100" s="1"/>
  <c r="J88" i="100" s="1"/>
  <c r="E132" i="99"/>
  <c r="G132" i="99" s="1"/>
  <c r="J132" i="99" s="1"/>
  <c r="G13" i="98"/>
  <c r="J13" i="98" s="1"/>
  <c r="E13" i="99" s="1"/>
  <c r="G13" i="99" s="1"/>
  <c r="J13" i="99" s="1"/>
  <c r="G102" i="98"/>
  <c r="J102" i="98" s="1"/>
  <c r="G173" i="98"/>
  <c r="J173" i="98" s="1"/>
  <c r="E173" i="99" s="1"/>
  <c r="G14" i="98"/>
  <c r="J14" i="98" s="1"/>
  <c r="E14" i="99" s="1"/>
  <c r="G14" i="99" s="1"/>
  <c r="J14" i="99" s="1"/>
  <c r="J20" i="8"/>
  <c r="E262" i="98"/>
  <c r="G262" i="98" s="1"/>
  <c r="J262" i="98" s="1"/>
  <c r="E262" i="99" s="1"/>
  <c r="G257" i="98"/>
  <c r="J257" i="98" s="1"/>
  <c r="E257" i="99" s="1"/>
  <c r="G134" i="96"/>
  <c r="J134" i="96" s="1"/>
  <c r="G251" i="104"/>
  <c r="J251" i="104" s="1"/>
  <c r="G131" i="96"/>
  <c r="J131" i="96" s="1"/>
  <c r="G218" i="79"/>
  <c r="J218" i="79" s="1"/>
  <c r="G76" i="77"/>
  <c r="J76" i="77" s="1"/>
  <c r="G188" i="77"/>
  <c r="J188" i="77" s="1"/>
  <c r="G207" i="77"/>
  <c r="J207" i="77" s="1"/>
  <c r="G187" i="80"/>
  <c r="J187" i="80" s="1"/>
  <c r="G187" i="81" s="1"/>
  <c r="J187" i="81" s="1"/>
  <c r="G187" i="82" s="1"/>
  <c r="J187" i="82" s="1"/>
  <c r="G187" i="83" s="1"/>
  <c r="J187" i="83" s="1"/>
  <c r="G187" i="84" s="1"/>
  <c r="J187" i="84" s="1"/>
  <c r="G187" i="85" s="1"/>
  <c r="J187" i="85" s="1"/>
  <c r="G187" i="86" s="1"/>
  <c r="J187" i="86" s="1"/>
  <c r="G187" i="87" s="1"/>
  <c r="J187" i="87" s="1"/>
  <c r="G187" i="88" s="1"/>
  <c r="J187" i="88" s="1"/>
  <c r="G187" i="89" s="1"/>
  <c r="J187" i="89" s="1"/>
  <c r="G187" i="90" s="1"/>
  <c r="J187" i="90" s="1"/>
  <c r="E187" i="91" s="1"/>
  <c r="G187" i="91" s="1"/>
  <c r="J187" i="91" s="1"/>
  <c r="G105" i="80"/>
  <c r="J105" i="80" s="1"/>
  <c r="G105" i="81" s="1"/>
  <c r="J105" i="81" s="1"/>
  <c r="G105" i="82" s="1"/>
  <c r="J105" i="82" s="1"/>
  <c r="G105" i="83" s="1"/>
  <c r="J105" i="83" s="1"/>
  <c r="G105" i="84" s="1"/>
  <c r="J105" i="84" s="1"/>
  <c r="G105" i="85" s="1"/>
  <c r="J105" i="85" s="1"/>
  <c r="G105" i="86" s="1"/>
  <c r="J105" i="86" s="1"/>
  <c r="G105" i="87" s="1"/>
  <c r="J105" i="87" s="1"/>
  <c r="G105" i="88" s="1"/>
  <c r="J105" i="88" s="1"/>
  <c r="G105" i="89" s="1"/>
  <c r="J105" i="89" s="1"/>
  <c r="G105" i="90" s="1"/>
  <c r="J105" i="90" s="1"/>
  <c r="E105" i="91" s="1"/>
  <c r="G105" i="91" s="1"/>
  <c r="J105" i="91" s="1"/>
  <c r="G80" i="102"/>
  <c r="J80" i="102" s="1"/>
  <c r="G80" i="103" s="1"/>
  <c r="J80" i="103" s="1"/>
  <c r="G80" i="104" s="1"/>
  <c r="J80" i="104" s="1"/>
  <c r="G53" i="102"/>
  <c r="J53" i="102" s="1"/>
  <c r="G146" i="102"/>
  <c r="J146" i="102" s="1"/>
  <c r="G146" i="103" s="1"/>
  <c r="J146" i="103" s="1"/>
  <c r="G146" i="104" s="1"/>
  <c r="J146" i="104" s="1"/>
  <c r="G34" i="101"/>
  <c r="J34" i="101" s="1"/>
  <c r="G168" i="102"/>
  <c r="J168" i="102" s="1"/>
  <c r="G168" i="103" s="1"/>
  <c r="J168" i="103" s="1"/>
  <c r="G168" i="104" s="1"/>
  <c r="J168" i="104" s="1"/>
  <c r="G69" i="102"/>
  <c r="J69" i="102" s="1"/>
  <c r="G77" i="102"/>
  <c r="J77" i="102" s="1"/>
  <c r="G77" i="103" s="1"/>
  <c r="J77" i="103" s="1"/>
  <c r="G77" i="104" s="1"/>
  <c r="J77" i="104" s="1"/>
  <c r="G142" i="102"/>
  <c r="J142" i="102" s="1"/>
  <c r="G142" i="103" s="1"/>
  <c r="J142" i="103" s="1"/>
  <c r="G142" i="104" s="1"/>
  <c r="J142" i="104" s="1"/>
  <c r="G111" i="104"/>
  <c r="J111" i="104" s="1"/>
  <c r="J111" i="8" s="1"/>
  <c r="G144" i="102"/>
  <c r="J144" i="102" s="1"/>
  <c r="G144" i="103" s="1"/>
  <c r="J144" i="103" s="1"/>
  <c r="G144" i="104" s="1"/>
  <c r="J144" i="104" s="1"/>
  <c r="G120" i="102"/>
  <c r="J120" i="102" s="1"/>
  <c r="G120" i="103" s="1"/>
  <c r="J120" i="103" s="1"/>
  <c r="G120" i="104" s="1"/>
  <c r="J120" i="104" s="1"/>
  <c r="G158" i="102"/>
  <c r="J158" i="102" s="1"/>
  <c r="G165" i="101"/>
  <c r="J165" i="101" s="1"/>
  <c r="G164" i="102"/>
  <c r="J164" i="102" s="1"/>
  <c r="G164" i="103" s="1"/>
  <c r="J164" i="103" s="1"/>
  <c r="G164" i="104" s="1"/>
  <c r="J164" i="104" s="1"/>
  <c r="G220" i="102"/>
  <c r="J220" i="102" s="1"/>
  <c r="G220" i="103" s="1"/>
  <c r="J220" i="103" s="1"/>
  <c r="G220" i="104" s="1"/>
  <c r="J220" i="104" s="1"/>
  <c r="G65" i="102"/>
  <c r="J65" i="102" s="1"/>
  <c r="G65" i="103" s="1"/>
  <c r="J65" i="103" s="1"/>
  <c r="G65" i="104" s="1"/>
  <c r="J65" i="104" s="1"/>
  <c r="G19" i="102"/>
  <c r="J19" i="102" s="1"/>
  <c r="G19" i="103" s="1"/>
  <c r="J19" i="103" s="1"/>
  <c r="G19" i="104" s="1"/>
  <c r="J19" i="104" s="1"/>
  <c r="G176" i="102"/>
  <c r="J176" i="102" s="1"/>
  <c r="G176" i="103" s="1"/>
  <c r="J176" i="103" s="1"/>
  <c r="G176" i="104" s="1"/>
  <c r="J176" i="104" s="1"/>
  <c r="G26" i="102"/>
  <c r="J26" i="102" s="1"/>
  <c r="G26" i="103" s="1"/>
  <c r="J26" i="103" s="1"/>
  <c r="G26" i="104" s="1"/>
  <c r="J26" i="104" s="1"/>
  <c r="G46" i="101"/>
  <c r="J46" i="101" s="1"/>
  <c r="G51" i="101"/>
  <c r="J51" i="101" s="1"/>
  <c r="G143" i="102"/>
  <c r="J143" i="102" s="1"/>
  <c r="G143" i="103" s="1"/>
  <c r="J143" i="103" s="1"/>
  <c r="G143" i="104" s="1"/>
  <c r="J143" i="104" s="1"/>
  <c r="G42" i="101"/>
  <c r="J42" i="101" s="1"/>
  <c r="G36" i="101"/>
  <c r="J36" i="101" s="1"/>
  <c r="G67" i="102"/>
  <c r="J67" i="102" s="1"/>
  <c r="G67" i="103" s="1"/>
  <c r="J67" i="103" s="1"/>
  <c r="G67" i="104" s="1"/>
  <c r="J67" i="104" s="1"/>
  <c r="G116" i="104"/>
  <c r="J116" i="104" s="1"/>
  <c r="J116" i="8" s="1"/>
  <c r="G23" i="102"/>
  <c r="J23" i="102" s="1"/>
  <c r="G23" i="103" s="1"/>
  <c r="J23" i="103" s="1"/>
  <c r="G23" i="104" s="1"/>
  <c r="J23" i="104" s="1"/>
  <c r="G180" i="102"/>
  <c r="J180" i="102" s="1"/>
  <c r="G180" i="103" s="1"/>
  <c r="J180" i="103" s="1"/>
  <c r="G180" i="104" s="1"/>
  <c r="J180" i="104" s="1"/>
  <c r="G115" i="104"/>
  <c r="J115" i="104" s="1"/>
  <c r="J115" i="8" s="1"/>
  <c r="G118" i="102"/>
  <c r="J118" i="102" s="1"/>
  <c r="G118" i="103" s="1"/>
  <c r="J118" i="103" s="1"/>
  <c r="G118" i="104" s="1"/>
  <c r="J118" i="104" s="1"/>
  <c r="G22" i="102"/>
  <c r="J22" i="102" s="1"/>
  <c r="G22" i="103" s="1"/>
  <c r="J22" i="103" s="1"/>
  <c r="G22" i="104" s="1"/>
  <c r="J22" i="104" s="1"/>
  <c r="G22" i="105" s="1"/>
  <c r="J22" i="105" s="1"/>
  <c r="G22" i="106" s="1"/>
  <c r="J22" i="106" s="1"/>
  <c r="G22" i="107" s="1"/>
  <c r="J22" i="107" s="1"/>
  <c r="G159" i="102"/>
  <c r="J159" i="102" s="1"/>
  <c r="G159" i="103" s="1"/>
  <c r="J159" i="103" s="1"/>
  <c r="G159" i="104" s="1"/>
  <c r="J159" i="104" s="1"/>
  <c r="G30" i="101"/>
  <c r="J30" i="101" s="1"/>
  <c r="G66" i="102"/>
  <c r="J66" i="102" s="1"/>
  <c r="G66" i="103" s="1"/>
  <c r="J66" i="103" s="1"/>
  <c r="G66" i="104" s="1"/>
  <c r="J66" i="104" s="1"/>
  <c r="G163" i="102"/>
  <c r="J163" i="102" s="1"/>
  <c r="G163" i="103" s="1"/>
  <c r="J163" i="103" s="1"/>
  <c r="G163" i="104" s="1"/>
  <c r="J163" i="104" s="1"/>
  <c r="G117" i="104"/>
  <c r="J117" i="104" s="1"/>
  <c r="J117" i="8" s="1"/>
  <c r="G74" i="102"/>
  <c r="J74" i="102" s="1"/>
  <c r="G74" i="103" s="1"/>
  <c r="J74" i="103" s="1"/>
  <c r="G74" i="104" s="1"/>
  <c r="J74" i="104" s="1"/>
  <c r="G179" i="102"/>
  <c r="J179" i="102" s="1"/>
  <c r="G179" i="103" s="1"/>
  <c r="J179" i="103" s="1"/>
  <c r="G179" i="104" s="1"/>
  <c r="J179" i="104" s="1"/>
  <c r="G98" i="102"/>
  <c r="J98" i="102" s="1"/>
  <c r="G98" i="103" s="1"/>
  <c r="J98" i="103" s="1"/>
  <c r="G98" i="104" s="1"/>
  <c r="J98" i="104" s="1"/>
  <c r="G24" i="102"/>
  <c r="J24" i="102" s="1"/>
  <c r="G24" i="103" s="1"/>
  <c r="J24" i="103" s="1"/>
  <c r="G24" i="104" s="1"/>
  <c r="J24" i="104" s="1"/>
  <c r="G24" i="105" s="1"/>
  <c r="J24" i="105" s="1"/>
  <c r="G24" i="106" s="1"/>
  <c r="J24" i="106" s="1"/>
  <c r="G24" i="107" s="1"/>
  <c r="J24" i="107" s="1"/>
  <c r="G101" i="102"/>
  <c r="J101" i="102" s="1"/>
  <c r="G101" i="103" s="1"/>
  <c r="J101" i="103" s="1"/>
  <c r="G101" i="104" s="1"/>
  <c r="J101" i="104" s="1"/>
  <c r="G27" i="101"/>
  <c r="J27" i="101" s="1"/>
  <c r="G145" i="102"/>
  <c r="J145" i="102" s="1"/>
  <c r="G145" i="103" s="1"/>
  <c r="J145" i="103" s="1"/>
  <c r="G145" i="104" s="1"/>
  <c r="J145" i="104" s="1"/>
  <c r="G50" i="101"/>
  <c r="J50" i="101" s="1"/>
  <c r="G29" i="101"/>
  <c r="J29" i="101" s="1"/>
  <c r="G81" i="102"/>
  <c r="J81" i="102" s="1"/>
  <c r="G81" i="103" s="1"/>
  <c r="J81" i="103" s="1"/>
  <c r="G81" i="104" s="1"/>
  <c r="J81" i="104" s="1"/>
  <c r="G79" i="102"/>
  <c r="J79" i="102" s="1"/>
  <c r="G79" i="103" s="1"/>
  <c r="J79" i="103" s="1"/>
  <c r="G79" i="104" s="1"/>
  <c r="J79" i="104" s="1"/>
  <c r="G79" i="105" s="1"/>
  <c r="J79" i="105" s="1"/>
  <c r="G79" i="106" s="1"/>
  <c r="J79" i="106" s="1"/>
  <c r="G79" i="107" s="1"/>
  <c r="J79" i="107" s="1"/>
  <c r="G138" i="102"/>
  <c r="J138" i="102" s="1"/>
  <c r="G138" i="103" s="1"/>
  <c r="J138" i="103" s="1"/>
  <c r="G138" i="104" s="1"/>
  <c r="J138" i="104" s="1"/>
  <c r="G162" i="102"/>
  <c r="J162" i="102" s="1"/>
  <c r="G162" i="103" s="1"/>
  <c r="J162" i="103" s="1"/>
  <c r="G162" i="104" s="1"/>
  <c r="J162" i="104" s="1"/>
  <c r="G171" i="102"/>
  <c r="J171" i="102" s="1"/>
  <c r="G171" i="103" s="1"/>
  <c r="J171" i="103" s="1"/>
  <c r="G171" i="104" s="1"/>
  <c r="J171" i="104" s="1"/>
  <c r="G90" i="102"/>
  <c r="J90" i="102" s="1"/>
  <c r="G90" i="103" s="1"/>
  <c r="J90" i="103" s="1"/>
  <c r="G90" i="104" s="1"/>
  <c r="J90" i="104" s="1"/>
  <c r="G223" i="102"/>
  <c r="J223" i="102" s="1"/>
  <c r="G43" i="101"/>
  <c r="J43" i="101" s="1"/>
  <c r="G122" i="101"/>
  <c r="J122" i="101" s="1"/>
  <c r="G57" i="101"/>
  <c r="J57" i="101" s="1"/>
  <c r="G108" i="104"/>
  <c r="J108" i="104" s="1"/>
  <c r="J108" i="8" s="1"/>
  <c r="G91" i="102"/>
  <c r="J91" i="102" s="1"/>
  <c r="G91" i="103" s="1"/>
  <c r="J91" i="103" s="1"/>
  <c r="G91" i="104" s="1"/>
  <c r="J91" i="104" s="1"/>
  <c r="G185" i="102"/>
  <c r="J185" i="102" s="1"/>
  <c r="G185" i="103" s="1"/>
  <c r="J185" i="103" s="1"/>
  <c r="G185" i="104" s="1"/>
  <c r="J185" i="104" s="1"/>
  <c r="G172" i="102"/>
  <c r="J172" i="102" s="1"/>
  <c r="G172" i="103" s="1"/>
  <c r="J172" i="103" s="1"/>
  <c r="G172" i="104" s="1"/>
  <c r="J172" i="104" s="1"/>
  <c r="G68" i="102"/>
  <c r="J68" i="102" s="1"/>
  <c r="G68" i="103" s="1"/>
  <c r="J68" i="103" s="1"/>
  <c r="G68" i="104" s="1"/>
  <c r="J68" i="104" s="1"/>
  <c r="G192" i="102"/>
  <c r="J192" i="102" s="1"/>
  <c r="G192" i="103" s="1"/>
  <c r="J192" i="103" s="1"/>
  <c r="G192" i="104" s="1"/>
  <c r="J192" i="104" s="1"/>
  <c r="G78" i="102"/>
  <c r="J78" i="102" s="1"/>
  <c r="G78" i="103" s="1"/>
  <c r="J78" i="103" s="1"/>
  <c r="G78" i="104" s="1"/>
  <c r="J78" i="104" s="1"/>
  <c r="G123" i="102"/>
  <c r="J123" i="102" s="1"/>
  <c r="G123" i="103" s="1"/>
  <c r="J123" i="103" s="1"/>
  <c r="G123" i="104" s="1"/>
  <c r="J123" i="104" s="1"/>
  <c r="G56" i="101"/>
  <c r="J56" i="101" s="1"/>
  <c r="G49" i="101"/>
  <c r="J49" i="101" s="1"/>
  <c r="G140" i="102"/>
  <c r="J140" i="102" s="1"/>
  <c r="G44" i="101"/>
  <c r="J44" i="101" s="1"/>
  <c r="G167" i="102"/>
  <c r="J167" i="102" s="1"/>
  <c r="G121" i="102"/>
  <c r="J121" i="102" s="1"/>
  <c r="G89" i="102"/>
  <c r="J89" i="102" s="1"/>
  <c r="G95" i="102"/>
  <c r="J95" i="102" s="1"/>
  <c r="G95" i="103" s="1"/>
  <c r="J95" i="103" s="1"/>
  <c r="G95" i="104" s="1"/>
  <c r="J95" i="104" s="1"/>
  <c r="G166" i="102"/>
  <c r="J166" i="102" s="1"/>
  <c r="G85" i="102"/>
  <c r="J85" i="102" s="1"/>
  <c r="G85" i="103" s="1"/>
  <c r="J85" i="103" s="1"/>
  <c r="G85" i="104" s="1"/>
  <c r="J85" i="104" s="1"/>
  <c r="G214" i="100"/>
  <c r="J214" i="100" s="1"/>
  <c r="G18" i="97"/>
  <c r="J18" i="97" s="1"/>
  <c r="G18" i="98" s="1"/>
  <c r="J18" i="98" s="1"/>
  <c r="E18" i="99" s="1"/>
  <c r="G47" i="102"/>
  <c r="J47" i="102" s="1"/>
  <c r="G252" i="103"/>
  <c r="J252" i="103" s="1"/>
  <c r="G230" i="102"/>
  <c r="J230" i="102" s="1"/>
  <c r="G250" i="104"/>
  <c r="J250" i="104" s="1"/>
  <c r="G55" i="101"/>
  <c r="J55" i="101" s="1"/>
  <c r="G38" i="101"/>
  <c r="J38" i="101" s="1"/>
  <c r="G221" i="101"/>
  <c r="J221" i="101" s="1"/>
  <c r="G59" i="101"/>
  <c r="J59" i="101" s="1"/>
  <c r="G222" i="102"/>
  <c r="J222" i="102" s="1"/>
  <c r="G222" i="103" s="1"/>
  <c r="J222" i="103" s="1"/>
  <c r="G222" i="104" s="1"/>
  <c r="J222" i="104" s="1"/>
  <c r="G21" i="102"/>
  <c r="J21" i="102" s="1"/>
  <c r="G21" i="103" s="1"/>
  <c r="J21" i="103" s="1"/>
  <c r="G21" i="104" s="1"/>
  <c r="J21" i="104" s="1"/>
  <c r="G28" i="101"/>
  <c r="J28" i="101" s="1"/>
  <c r="G96" i="101"/>
  <c r="J96" i="101" s="1"/>
  <c r="G41" i="101"/>
  <c r="J41" i="101" s="1"/>
  <c r="G40" i="101"/>
  <c r="J40" i="101" s="1"/>
  <c r="G33" i="101"/>
  <c r="J33" i="101" s="1"/>
  <c r="G64" i="102"/>
  <c r="J64" i="102" s="1"/>
  <c r="G64" i="103" s="1"/>
  <c r="J64" i="103" s="1"/>
  <c r="G64" i="104" s="1"/>
  <c r="J64" i="104" s="1"/>
  <c r="G92" i="102"/>
  <c r="J92" i="102" s="1"/>
  <c r="G92" i="103" s="1"/>
  <c r="J92" i="103" s="1"/>
  <c r="G92" i="104" s="1"/>
  <c r="J92" i="104" s="1"/>
  <c r="G100" i="102"/>
  <c r="J100" i="102" s="1"/>
  <c r="G100" i="103" s="1"/>
  <c r="J100" i="103" s="1"/>
  <c r="G100" i="104" s="1"/>
  <c r="J100" i="104" s="1"/>
  <c r="G87" i="100"/>
  <c r="J87" i="100" s="1"/>
  <c r="G32" i="101"/>
  <c r="J32" i="101" s="1"/>
  <c r="G161" i="101"/>
  <c r="J161" i="101" s="1"/>
  <c r="G215" i="102"/>
  <c r="J215" i="102" s="1"/>
  <c r="G215" i="103" s="1"/>
  <c r="J215" i="103" s="1"/>
  <c r="G215" i="104" s="1"/>
  <c r="J215" i="104" s="1"/>
  <c r="G106" i="102"/>
  <c r="J106" i="102" s="1"/>
  <c r="G58" i="101"/>
  <c r="J58" i="101" s="1"/>
  <c r="G48" i="101"/>
  <c r="J48" i="101" s="1"/>
  <c r="G119" i="101"/>
  <c r="J119" i="101" s="1"/>
  <c r="G54" i="101"/>
  <c r="J54" i="101" s="1"/>
  <c r="G31" i="101"/>
  <c r="J31" i="101" s="1"/>
  <c r="G52" i="101"/>
  <c r="J52" i="101" s="1"/>
  <c r="G183" i="102"/>
  <c r="J183" i="102" s="1"/>
  <c r="G183" i="103" s="1"/>
  <c r="J183" i="103" s="1"/>
  <c r="G183" i="104" s="1"/>
  <c r="J183" i="104" s="1"/>
  <c r="G137" i="102"/>
  <c r="J137" i="102" s="1"/>
  <c r="G137" i="103" s="1"/>
  <c r="J137" i="103" s="1"/>
  <c r="G137" i="104" s="1"/>
  <c r="J137" i="104" s="1"/>
  <c r="G107" i="104"/>
  <c r="J107" i="104" s="1"/>
  <c r="J107" i="8" s="1"/>
  <c r="G130" i="102"/>
  <c r="J130" i="102" s="1"/>
  <c r="G130" i="103" s="1"/>
  <c r="J130" i="103" s="1"/>
  <c r="G130" i="104" s="1"/>
  <c r="J130" i="104" s="1"/>
  <c r="G184" i="102"/>
  <c r="J184" i="102" s="1"/>
  <c r="G184" i="103" s="1"/>
  <c r="J184" i="103" s="1"/>
  <c r="G184" i="104" s="1"/>
  <c r="J184" i="104" s="1"/>
  <c r="G154" i="102"/>
  <c r="J154" i="102" s="1"/>
  <c r="G154" i="103" s="1"/>
  <c r="J154" i="103" s="1"/>
  <c r="G154" i="104" s="1"/>
  <c r="J154" i="104" s="1"/>
  <c r="G99" i="102"/>
  <c r="J99" i="102" s="1"/>
  <c r="G99" i="103" s="1"/>
  <c r="J99" i="103" s="1"/>
  <c r="G99" i="104" s="1"/>
  <c r="J99" i="104" s="1"/>
  <c r="G110" i="104"/>
  <c r="J110" i="104" s="1"/>
  <c r="J110" i="8" s="1"/>
  <c r="G25" i="102"/>
  <c r="J25" i="102" s="1"/>
  <c r="G25" i="103" s="1"/>
  <c r="J25" i="103" s="1"/>
  <c r="G25" i="104" s="1"/>
  <c r="J25" i="104" s="1"/>
  <c r="G160" i="102"/>
  <c r="J160" i="102" s="1"/>
  <c r="G170" i="102"/>
  <c r="J170" i="102" s="1"/>
  <c r="G170" i="103" s="1"/>
  <c r="J170" i="103" s="1"/>
  <c r="G170" i="104" s="1"/>
  <c r="J170" i="104" s="1"/>
  <c r="G72" i="102"/>
  <c r="J72" i="102" s="1"/>
  <c r="G72" i="103" s="1"/>
  <c r="J72" i="103" s="1"/>
  <c r="G72" i="104" s="1"/>
  <c r="J72" i="104" s="1"/>
  <c r="G62" i="102"/>
  <c r="J62" i="102" s="1"/>
  <c r="G62" i="103" s="1"/>
  <c r="J62" i="103" s="1"/>
  <c r="G62" i="104" s="1"/>
  <c r="J62" i="104" s="1"/>
  <c r="G93" i="102"/>
  <c r="J93" i="102" s="1"/>
  <c r="G93" i="103" s="1"/>
  <c r="J93" i="103" s="1"/>
  <c r="G93" i="104" s="1"/>
  <c r="J93" i="104" s="1"/>
  <c r="G139" i="102"/>
  <c r="J139" i="102" s="1"/>
  <c r="G139" i="103" s="1"/>
  <c r="J139" i="103" s="1"/>
  <c r="G139" i="104" s="1"/>
  <c r="J139" i="104" s="1"/>
  <c r="G112" i="104"/>
  <c r="J112" i="104" s="1"/>
  <c r="J112" i="8" s="1"/>
  <c r="G61" i="102"/>
  <c r="J61" i="102" s="1"/>
  <c r="G61" i="103" s="1"/>
  <c r="J61" i="103" s="1"/>
  <c r="G61" i="104" s="1"/>
  <c r="J61" i="104" s="1"/>
  <c r="G141" i="102"/>
  <c r="J141" i="102" s="1"/>
  <c r="G141" i="103" s="1"/>
  <c r="J141" i="103" s="1"/>
  <c r="G141" i="104" s="1"/>
  <c r="J141" i="104" s="1"/>
  <c r="G118" i="105"/>
  <c r="J118" i="105" s="1"/>
  <c r="G118" i="106" s="1"/>
  <c r="J118" i="106" s="1"/>
  <c r="G118" i="107" s="1"/>
  <c r="J118" i="107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78" i="105"/>
  <c r="J78" i="105" s="1"/>
  <c r="G78" i="106" s="1"/>
  <c r="J78" i="106" s="1"/>
  <c r="G78" i="107" s="1"/>
  <c r="J78" i="107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215" i="105"/>
  <c r="J215" i="105" s="1"/>
  <c r="G215" i="106" s="1"/>
  <c r="J215" i="106" s="1"/>
  <c r="G215" i="107" s="1"/>
  <c r="J215" i="107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2" i="105"/>
  <c r="J32" i="105" s="1"/>
  <c r="G32" i="106" s="1"/>
  <c r="J32" i="106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G227" i="102"/>
  <c r="J227" i="102" s="1"/>
  <c r="G235" i="102"/>
  <c r="J235" i="102" s="1"/>
  <c r="G234" i="98"/>
  <c r="J234" i="98" s="1"/>
  <c r="G228" i="100"/>
  <c r="J228" i="100" s="1"/>
  <c r="G236" i="100"/>
  <c r="J236" i="100" s="1"/>
  <c r="G224" i="103"/>
  <c r="J224" i="103" s="1"/>
  <c r="G103" i="98"/>
  <c r="J103" i="98" s="1"/>
  <c r="G7" i="99"/>
  <c r="J7" i="99" s="1"/>
  <c r="G15" i="99"/>
  <c r="J15" i="99" s="1"/>
  <c r="G16" i="99"/>
  <c r="J16" i="99" s="1"/>
  <c r="G6" i="99"/>
  <c r="J6" i="99" s="1"/>
  <c r="G17" i="99"/>
  <c r="J17" i="99" s="1"/>
  <c r="G76" i="105"/>
  <c r="J76" i="105" s="1"/>
  <c r="G216" i="79"/>
  <c r="J216" i="79" s="1"/>
  <c r="G217" i="79"/>
  <c r="J217" i="79" s="1"/>
  <c r="G199" i="79"/>
  <c r="J199" i="79" s="1"/>
  <c r="G200" i="79"/>
  <c r="J200" i="79" s="1"/>
  <c r="G201" i="79"/>
  <c r="J201" i="79" s="1"/>
  <c r="G219" i="80"/>
  <c r="J219" i="80" s="1"/>
  <c r="G82" i="98"/>
  <c r="J82" i="98" s="1"/>
  <c r="E82" i="99" s="1"/>
  <c r="G124" i="77"/>
  <c r="J124" i="77" s="1"/>
  <c r="G5" i="85"/>
  <c r="J5" i="85" s="1"/>
  <c r="G186" i="100"/>
  <c r="J186" i="100" s="1"/>
  <c r="G233" i="100"/>
  <c r="J233" i="100" s="1"/>
  <c r="G259" i="100"/>
  <c r="J259" i="100" s="1"/>
  <c r="G258" i="100"/>
  <c r="G104" i="100"/>
  <c r="J104" i="100" s="1"/>
  <c r="G191" i="100"/>
  <c r="J191" i="100" s="1"/>
  <c r="G190" i="100"/>
  <c r="J190" i="100" s="1"/>
  <c r="G133" i="98"/>
  <c r="J133" i="98" s="1"/>
  <c r="E133" i="99" s="1"/>
  <c r="G136" i="98"/>
  <c r="J136" i="98" s="1"/>
  <c r="E136" i="99" s="1"/>
  <c r="G135" i="99"/>
  <c r="J135" i="99" s="1"/>
  <c r="J258" i="100" l="1"/>
  <c r="E258" i="101" s="1"/>
  <c r="G258" i="101" s="1"/>
  <c r="J258" i="101" s="1"/>
  <c r="J258" i="102" s="1"/>
  <c r="E258" i="103" s="1"/>
  <c r="J80" i="8"/>
  <c r="J143" i="8"/>
  <c r="J25" i="8"/>
  <c r="J62" i="8"/>
  <c r="J145" i="8"/>
  <c r="J185" i="8"/>
  <c r="J26" i="8"/>
  <c r="J81" i="8"/>
  <c r="J90" i="8"/>
  <c r="J77" i="8"/>
  <c r="J222" i="8"/>
  <c r="J142" i="8"/>
  <c r="J138" i="8"/>
  <c r="J64" i="8"/>
  <c r="J146" i="8"/>
  <c r="J93" i="8"/>
  <c r="J159" i="8"/>
  <c r="J118" i="8"/>
  <c r="J170" i="8"/>
  <c r="E261" i="101"/>
  <c r="G261" i="101" s="1"/>
  <c r="J261" i="101" s="1"/>
  <c r="E261" i="102" s="1"/>
  <c r="E174" i="99"/>
  <c r="E102" i="99"/>
  <c r="G102" i="99" s="1"/>
  <c r="J102" i="99" s="1"/>
  <c r="G132" i="100"/>
  <c r="J132" i="100" s="1"/>
  <c r="J78" i="8"/>
  <c r="G105" i="92"/>
  <c r="J105" i="92" s="1"/>
  <c r="G105" i="93" s="1"/>
  <c r="J105" i="93" s="1"/>
  <c r="G105" i="94" s="1"/>
  <c r="J105" i="94" s="1"/>
  <c r="G105" i="95" s="1"/>
  <c r="J105" i="95" s="1"/>
  <c r="G105" i="96" s="1"/>
  <c r="J105" i="96" s="1"/>
  <c r="G105" i="97" s="1"/>
  <c r="J105" i="97" s="1"/>
  <c r="G105" i="98" s="1"/>
  <c r="J105" i="98" s="1"/>
  <c r="E105" i="99" s="1"/>
  <c r="G105" i="99" s="1"/>
  <c r="J105" i="99" s="1"/>
  <c r="G105" i="100" s="1"/>
  <c r="J105" i="100" s="1"/>
  <c r="G105" i="101" s="1"/>
  <c r="J105" i="101" s="1"/>
  <c r="G187" i="92"/>
  <c r="J187" i="92" s="1"/>
  <c r="G187" i="93" s="1"/>
  <c r="J187" i="93" s="1"/>
  <c r="G187" i="94" s="1"/>
  <c r="J187" i="94" s="1"/>
  <c r="G187" i="95" s="1"/>
  <c r="J187" i="95" s="1"/>
  <c r="G187" i="96" s="1"/>
  <c r="J187" i="96" s="1"/>
  <c r="G187" i="97" s="1"/>
  <c r="J187" i="97" s="1"/>
  <c r="G187" i="98" s="1"/>
  <c r="J187" i="98" s="1"/>
  <c r="E187" i="99" s="1"/>
  <c r="G187" i="99" s="1"/>
  <c r="J187" i="99" s="1"/>
  <c r="G187" i="100" s="1"/>
  <c r="J187" i="100" s="1"/>
  <c r="G187" i="101" s="1"/>
  <c r="J187" i="101" s="1"/>
  <c r="J95" i="8"/>
  <c r="J154" i="8"/>
  <c r="J65" i="8"/>
  <c r="J92" i="8"/>
  <c r="J19" i="8"/>
  <c r="J79" i="8"/>
  <c r="E103" i="99"/>
  <c r="G103" i="99" s="1"/>
  <c r="J103" i="99" s="1"/>
  <c r="G89" i="103"/>
  <c r="J89" i="103" s="1"/>
  <c r="G89" i="104" s="1"/>
  <c r="J89" i="104" s="1"/>
  <c r="J130" i="8"/>
  <c r="J100" i="8"/>
  <c r="J137" i="8"/>
  <c r="J168" i="8"/>
  <c r="J23" i="8"/>
  <c r="J144" i="8"/>
  <c r="G223" i="103"/>
  <c r="J223" i="103" s="1"/>
  <c r="G223" i="104" s="1"/>
  <c r="J223" i="104" s="1"/>
  <c r="G53" i="103"/>
  <c r="J53" i="103" s="1"/>
  <c r="G53" i="104" s="1"/>
  <c r="J53" i="104" s="1"/>
  <c r="J21" i="8"/>
  <c r="E259" i="101"/>
  <c r="G259" i="101" s="1"/>
  <c r="J259" i="101" s="1"/>
  <c r="G121" i="103"/>
  <c r="J121" i="103" s="1"/>
  <c r="G121" i="104" s="1"/>
  <c r="J121" i="104" s="1"/>
  <c r="J179" i="8"/>
  <c r="J164" i="8"/>
  <c r="J192" i="8"/>
  <c r="J98" i="8"/>
  <c r="J67" i="8"/>
  <c r="G167" i="103"/>
  <c r="J167" i="103" s="1"/>
  <c r="G167" i="104" s="1"/>
  <c r="J167" i="104" s="1"/>
  <c r="J101" i="8"/>
  <c r="J24" i="8"/>
  <c r="J220" i="8"/>
  <c r="J183" i="8"/>
  <c r="J74" i="8"/>
  <c r="J163" i="8"/>
  <c r="G47" i="103"/>
  <c r="J47" i="103" s="1"/>
  <c r="G47" i="104" s="1"/>
  <c r="J47" i="104" s="1"/>
  <c r="J171" i="8"/>
  <c r="J162" i="8"/>
  <c r="J72" i="8"/>
  <c r="J85" i="8"/>
  <c r="J184" i="8"/>
  <c r="J176" i="8"/>
  <c r="G190" i="101"/>
  <c r="J190" i="101" s="1"/>
  <c r="G235" i="103"/>
  <c r="J235" i="103" s="1"/>
  <c r="G106" i="103"/>
  <c r="J106" i="103" s="1"/>
  <c r="G106" i="104" s="1"/>
  <c r="J106" i="104" s="1"/>
  <c r="G140" i="103"/>
  <c r="J140" i="103" s="1"/>
  <c r="G140" i="104" s="1"/>
  <c r="J140" i="104" s="1"/>
  <c r="G69" i="103"/>
  <c r="J69" i="103" s="1"/>
  <c r="G69" i="104" s="1"/>
  <c r="J69" i="104" s="1"/>
  <c r="J68" i="8"/>
  <c r="J120" i="8"/>
  <c r="J139" i="8"/>
  <c r="J91" i="8"/>
  <c r="J215" i="8"/>
  <c r="E234" i="99"/>
  <c r="G234" i="99" s="1"/>
  <c r="J234" i="99" s="1"/>
  <c r="G166" i="103"/>
  <c r="J166" i="103" s="1"/>
  <c r="G166" i="104" s="1"/>
  <c r="J166" i="104" s="1"/>
  <c r="G158" i="103"/>
  <c r="J158" i="103" s="1"/>
  <c r="G158" i="104" s="1"/>
  <c r="J158" i="104" s="1"/>
  <c r="G224" i="104"/>
  <c r="J224" i="104" s="1"/>
  <c r="G160" i="103"/>
  <c r="J160" i="103" s="1"/>
  <c r="G160" i="104" s="1"/>
  <c r="J160" i="104" s="1"/>
  <c r="J172" i="8"/>
  <c r="J61" i="8"/>
  <c r="J99" i="8"/>
  <c r="J141" i="8"/>
  <c r="J123" i="8"/>
  <c r="J180" i="8"/>
  <c r="J66" i="8"/>
  <c r="J22" i="8"/>
  <c r="G230" i="103"/>
  <c r="J230" i="103" s="1"/>
  <c r="G189" i="96"/>
  <c r="J189" i="96" s="1"/>
  <c r="G189" i="97" s="1"/>
  <c r="J189" i="97" s="1"/>
  <c r="G189" i="98" s="1"/>
  <c r="J189" i="98" s="1"/>
  <c r="E189" i="99" s="1"/>
  <c r="G189" i="99" s="1"/>
  <c r="J189" i="99" s="1"/>
  <c r="G189" i="100" s="1"/>
  <c r="J189" i="100" s="1"/>
  <c r="G189" i="101" s="1"/>
  <c r="J189" i="101" s="1"/>
  <c r="G252" i="104"/>
  <c r="J252" i="104" s="1"/>
  <c r="G5" i="86"/>
  <c r="J5" i="86" s="1"/>
  <c r="G124" i="78"/>
  <c r="J124" i="78" s="1"/>
  <c r="G76" i="78"/>
  <c r="J76" i="78" s="1"/>
  <c r="G76" i="79" s="1"/>
  <c r="J76" i="79" s="1"/>
  <c r="G207" i="78"/>
  <c r="J207" i="78" s="1"/>
  <c r="G207" i="79" s="1"/>
  <c r="J207" i="79" s="1"/>
  <c r="G188" i="78"/>
  <c r="J188" i="78" s="1"/>
  <c r="G188" i="79" s="1"/>
  <c r="J188" i="79" s="1"/>
  <c r="G31" i="102"/>
  <c r="J31" i="102" s="1"/>
  <c r="G31" i="103" s="1"/>
  <c r="J31" i="103" s="1"/>
  <c r="G31" i="104" s="1"/>
  <c r="J31" i="104" s="1"/>
  <c r="G31" i="105" s="1"/>
  <c r="J31" i="105" s="1"/>
  <c r="G43" i="102"/>
  <c r="J43" i="102" s="1"/>
  <c r="G43" i="103" s="1"/>
  <c r="J43" i="103" s="1"/>
  <c r="G43" i="104" s="1"/>
  <c r="J43" i="104" s="1"/>
  <c r="G30" i="102"/>
  <c r="J30" i="102" s="1"/>
  <c r="G30" i="103" s="1"/>
  <c r="J30" i="103" s="1"/>
  <c r="G30" i="104" s="1"/>
  <c r="J30" i="104" s="1"/>
  <c r="G46" i="102"/>
  <c r="J46" i="102" s="1"/>
  <c r="G46" i="103" s="1"/>
  <c r="J46" i="103" s="1"/>
  <c r="G46" i="104" s="1"/>
  <c r="J46" i="104" s="1"/>
  <c r="G214" i="101"/>
  <c r="J214" i="101" s="1"/>
  <c r="G165" i="102"/>
  <c r="J165" i="102" s="1"/>
  <c r="G59" i="102"/>
  <c r="J59" i="102" s="1"/>
  <c r="G59" i="103" s="1"/>
  <c r="J59" i="103" s="1"/>
  <c r="G59" i="104" s="1"/>
  <c r="J59" i="104" s="1"/>
  <c r="G36" i="102"/>
  <c r="J36" i="102" s="1"/>
  <c r="G36" i="103" s="1"/>
  <c r="J36" i="103" s="1"/>
  <c r="G36" i="104" s="1"/>
  <c r="J36" i="104" s="1"/>
  <c r="G27" i="102"/>
  <c r="J27" i="102" s="1"/>
  <c r="G96" i="102"/>
  <c r="J96" i="102" s="1"/>
  <c r="G96" i="103" s="1"/>
  <c r="J96" i="103" s="1"/>
  <c r="G96" i="104" s="1"/>
  <c r="J96" i="104" s="1"/>
  <c r="G42" i="102"/>
  <c r="J42" i="102" s="1"/>
  <c r="G42" i="103" s="1"/>
  <c r="J42" i="103" s="1"/>
  <c r="G42" i="104" s="1"/>
  <c r="J42" i="104" s="1"/>
  <c r="G34" i="102"/>
  <c r="J34" i="102" s="1"/>
  <c r="G34" i="103" s="1"/>
  <c r="J34" i="103" s="1"/>
  <c r="G34" i="104" s="1"/>
  <c r="J34" i="104" s="1"/>
  <c r="G32" i="102"/>
  <c r="J32" i="102" s="1"/>
  <c r="G49" i="102"/>
  <c r="J49" i="102" s="1"/>
  <c r="G49" i="103" s="1"/>
  <c r="J49" i="103" s="1"/>
  <c r="G49" i="104" s="1"/>
  <c r="J49" i="104" s="1"/>
  <c r="G58" i="102"/>
  <c r="J58" i="102" s="1"/>
  <c r="G58" i="103" s="1"/>
  <c r="J58" i="103" s="1"/>
  <c r="G58" i="104" s="1"/>
  <c r="J58" i="104" s="1"/>
  <c r="G122" i="102"/>
  <c r="J122" i="102" s="1"/>
  <c r="G51" i="102"/>
  <c r="J51" i="102" s="1"/>
  <c r="G51" i="103" s="1"/>
  <c r="J51" i="103" s="1"/>
  <c r="G51" i="104" s="1"/>
  <c r="J51" i="104" s="1"/>
  <c r="G8" i="100"/>
  <c r="J8" i="100" s="1"/>
  <c r="G119" i="102"/>
  <c r="J119" i="102" s="1"/>
  <c r="G119" i="103" s="1"/>
  <c r="J119" i="103" s="1"/>
  <c r="G119" i="104" s="1"/>
  <c r="J119" i="104" s="1"/>
  <c r="G40" i="102"/>
  <c r="J40" i="102" s="1"/>
  <c r="G40" i="103" s="1"/>
  <c r="J40" i="103" s="1"/>
  <c r="G40" i="104" s="1"/>
  <c r="J40" i="104" s="1"/>
  <c r="G6" i="100"/>
  <c r="J6" i="100" s="1"/>
  <c r="G52" i="102"/>
  <c r="J52" i="102" s="1"/>
  <c r="G52" i="103" s="1"/>
  <c r="J52" i="103" s="1"/>
  <c r="G52" i="104" s="1"/>
  <c r="J52" i="104" s="1"/>
  <c r="G48" i="102"/>
  <c r="J48" i="102" s="1"/>
  <c r="G161" i="102"/>
  <c r="J161" i="102" s="1"/>
  <c r="G161" i="103" s="1"/>
  <c r="J161" i="103" s="1"/>
  <c r="G161" i="104" s="1"/>
  <c r="J161" i="104" s="1"/>
  <c r="G41" i="102"/>
  <c r="J41" i="102" s="1"/>
  <c r="G41" i="103" s="1"/>
  <c r="J41" i="103" s="1"/>
  <c r="G41" i="104" s="1"/>
  <c r="J41" i="104" s="1"/>
  <c r="G55" i="102"/>
  <c r="J55" i="102" s="1"/>
  <c r="G55" i="103" s="1"/>
  <c r="J55" i="103" s="1"/>
  <c r="G55" i="104" s="1"/>
  <c r="J55" i="104" s="1"/>
  <c r="G44" i="102"/>
  <c r="J44" i="102" s="1"/>
  <c r="G44" i="103" s="1"/>
  <c r="J44" i="103" s="1"/>
  <c r="G44" i="104" s="1"/>
  <c r="J44" i="104" s="1"/>
  <c r="G57" i="102"/>
  <c r="J57" i="102" s="1"/>
  <c r="G57" i="103" s="1"/>
  <c r="J57" i="103" s="1"/>
  <c r="G57" i="104" s="1"/>
  <c r="J57" i="104" s="1"/>
  <c r="G50" i="102"/>
  <c r="J50" i="102" s="1"/>
  <c r="G50" i="103" s="1"/>
  <c r="J50" i="103" s="1"/>
  <c r="G50" i="104" s="1"/>
  <c r="J50" i="104" s="1"/>
  <c r="G13" i="100"/>
  <c r="J13" i="100" s="1"/>
  <c r="G14" i="100"/>
  <c r="J14" i="100" s="1"/>
  <c r="G15" i="100"/>
  <c r="J15" i="100" s="1"/>
  <c r="G88" i="101"/>
  <c r="J88" i="101" s="1"/>
  <c r="G87" i="101"/>
  <c r="J87" i="101" s="1"/>
  <c r="G16" i="100"/>
  <c r="J16" i="100" s="1"/>
  <c r="G54" i="102"/>
  <c r="J54" i="102" s="1"/>
  <c r="G54" i="103" s="1"/>
  <c r="J54" i="103" s="1"/>
  <c r="G54" i="104" s="1"/>
  <c r="J54" i="104" s="1"/>
  <c r="G33" i="102"/>
  <c r="J33" i="102" s="1"/>
  <c r="G33" i="103" s="1"/>
  <c r="J33" i="103" s="1"/>
  <c r="G33" i="104" s="1"/>
  <c r="J33" i="104" s="1"/>
  <c r="G28" i="102"/>
  <c r="J28" i="102" s="1"/>
  <c r="G28" i="103" s="1"/>
  <c r="J28" i="103" s="1"/>
  <c r="G221" i="102"/>
  <c r="J221" i="102" s="1"/>
  <c r="G7" i="100"/>
  <c r="J7" i="100" s="1"/>
  <c r="G17" i="100"/>
  <c r="J17" i="100" s="1"/>
  <c r="G38" i="102"/>
  <c r="J38" i="102" s="1"/>
  <c r="G38" i="103" s="1"/>
  <c r="J38" i="103" s="1"/>
  <c r="G38" i="104" s="1"/>
  <c r="J38" i="104" s="1"/>
  <c r="G56" i="102"/>
  <c r="J56" i="102" s="1"/>
  <c r="G56" i="103" s="1"/>
  <c r="J56" i="103" s="1"/>
  <c r="G56" i="104" s="1"/>
  <c r="J56" i="104" s="1"/>
  <c r="G29" i="102"/>
  <c r="J29" i="102" s="1"/>
  <c r="G29" i="103" s="1"/>
  <c r="J29" i="103" s="1"/>
  <c r="G29" i="104" s="1"/>
  <c r="J29" i="104" s="1"/>
  <c r="G219" i="81"/>
  <c r="J219" i="81" s="1"/>
  <c r="G216" i="80"/>
  <c r="J216" i="80" s="1"/>
  <c r="G42" i="105"/>
  <c r="J42" i="105" s="1"/>
  <c r="G42" i="106" s="1"/>
  <c r="J42" i="106" s="1"/>
  <c r="G29" i="105"/>
  <c r="J29" i="105" s="1"/>
  <c r="G29" i="106" s="1"/>
  <c r="J29" i="106" s="1"/>
  <c r="G46" i="105"/>
  <c r="J46" i="105" s="1"/>
  <c r="G46" i="106" s="1"/>
  <c r="J46" i="106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238" i="103"/>
  <c r="J238" i="103" s="1"/>
  <c r="G56" i="105"/>
  <c r="J56" i="105" s="1"/>
  <c r="G96" i="105"/>
  <c r="J96" i="105" s="1"/>
  <c r="G96" i="106" s="1"/>
  <c r="J96" i="106" s="1"/>
  <c r="G96" i="107" s="1"/>
  <c r="J96" i="107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27" i="103"/>
  <c r="J227" i="103" s="1"/>
  <c r="G228" i="101"/>
  <c r="J228" i="101" s="1"/>
  <c r="G236" i="101"/>
  <c r="J236" i="101" s="1"/>
  <c r="G225" i="104"/>
  <c r="J225" i="104" s="1"/>
  <c r="G262" i="99"/>
  <c r="J262" i="99" s="1"/>
  <c r="E262" i="100" s="1"/>
  <c r="G262" i="100" s="1"/>
  <c r="J262" i="100" s="1"/>
  <c r="E262" i="101" s="1"/>
  <c r="G262" i="101" s="1"/>
  <c r="J262" i="101" s="1"/>
  <c r="E262" i="102" s="1"/>
  <c r="G262" i="102" s="1"/>
  <c r="J262" i="102" s="1"/>
  <c r="E262" i="103" s="1"/>
  <c r="G262" i="103" s="1"/>
  <c r="J262" i="103" s="1"/>
  <c r="E262" i="104" s="1"/>
  <c r="G262" i="104" s="1"/>
  <c r="J262" i="104" s="1"/>
  <c r="G173" i="99"/>
  <c r="J173" i="99" s="1"/>
  <c r="G174" i="99"/>
  <c r="J174" i="99" s="1"/>
  <c r="G18" i="99"/>
  <c r="J18" i="99" s="1"/>
  <c r="G200" i="80"/>
  <c r="J200" i="80" s="1"/>
  <c r="G199" i="80"/>
  <c r="J199" i="80" s="1"/>
  <c r="G201" i="80"/>
  <c r="J201" i="80" s="1"/>
  <c r="G217" i="80"/>
  <c r="J217" i="80" s="1"/>
  <c r="G218" i="80"/>
  <c r="J218" i="80" s="1"/>
  <c r="G257" i="99"/>
  <c r="J257" i="99" s="1"/>
  <c r="G82" i="99"/>
  <c r="J82" i="99" s="1"/>
  <c r="G131" i="97"/>
  <c r="J131" i="97" s="1"/>
  <c r="G134" i="97"/>
  <c r="J134" i="97" s="1"/>
  <c r="G186" i="101"/>
  <c r="J186" i="101" s="1"/>
  <c r="G233" i="101"/>
  <c r="J233" i="101" s="1"/>
  <c r="G104" i="101"/>
  <c r="J104" i="101" s="1"/>
  <c r="G191" i="101"/>
  <c r="J191" i="101" s="1"/>
  <c r="G135" i="100"/>
  <c r="J135" i="100" s="1"/>
  <c r="G133" i="99"/>
  <c r="J133" i="99" s="1"/>
  <c r="G136" i="99"/>
  <c r="J136" i="99" s="1"/>
  <c r="J69" i="8" l="1"/>
  <c r="J160" i="8"/>
  <c r="J167" i="8"/>
  <c r="J158" i="8"/>
  <c r="J140" i="8"/>
  <c r="J89" i="8"/>
  <c r="J106" i="8"/>
  <c r="J161" i="8"/>
  <c r="J41" i="8"/>
  <c r="J223" i="8"/>
  <c r="J96" i="8"/>
  <c r="G230" i="104"/>
  <c r="J230" i="104" s="1"/>
  <c r="G234" i="100"/>
  <c r="J234" i="100" s="1"/>
  <c r="G187" i="102"/>
  <c r="J187" i="102" s="1"/>
  <c r="G102" i="100"/>
  <c r="J102" i="100" s="1"/>
  <c r="G233" i="102"/>
  <c r="J233" i="102" s="1"/>
  <c r="G122" i="103"/>
  <c r="J122" i="103" s="1"/>
  <c r="G122" i="104" s="1"/>
  <c r="J122" i="104" s="1"/>
  <c r="J59" i="8"/>
  <c r="G32" i="103"/>
  <c r="J32" i="103" s="1"/>
  <c r="J40" i="8"/>
  <c r="G228" i="102"/>
  <c r="J228" i="102" s="1"/>
  <c r="G221" i="103"/>
  <c r="J221" i="103" s="1"/>
  <c r="G221" i="104" s="1"/>
  <c r="J221" i="104" s="1"/>
  <c r="G136" i="100"/>
  <c r="J136" i="100" s="1"/>
  <c r="J121" i="8"/>
  <c r="G165" i="103"/>
  <c r="J165" i="103" s="1"/>
  <c r="G165" i="104" s="1"/>
  <c r="J165" i="104" s="1"/>
  <c r="J57" i="8"/>
  <c r="J55" i="8"/>
  <c r="J56" i="8"/>
  <c r="G48" i="103"/>
  <c r="J48" i="103" s="1"/>
  <c r="G48" i="104" s="1"/>
  <c r="J48" i="104" s="1"/>
  <c r="G135" i="101"/>
  <c r="J135" i="101" s="1"/>
  <c r="G27" i="103"/>
  <c r="J27" i="103" s="1"/>
  <c r="G27" i="104" s="1"/>
  <c r="J27" i="104" s="1"/>
  <c r="J166" i="8"/>
  <c r="J58" i="8"/>
  <c r="J38" i="8"/>
  <c r="J119" i="8"/>
  <c r="J31" i="8"/>
  <c r="J262" i="8"/>
  <c r="E257" i="101"/>
  <c r="G238" i="104"/>
  <c r="J238" i="104" s="1"/>
  <c r="G188" i="80"/>
  <c r="J188" i="80" s="1"/>
  <c r="G188" i="81" s="1"/>
  <c r="J188" i="81" s="1"/>
  <c r="G188" i="82" s="1"/>
  <c r="J188" i="82" s="1"/>
  <c r="G188" i="83" s="1"/>
  <c r="J188" i="83" s="1"/>
  <c r="G188" i="84" s="1"/>
  <c r="J188" i="84" s="1"/>
  <c r="G188" i="85" s="1"/>
  <c r="J188" i="85" s="1"/>
  <c r="G188" i="86" s="1"/>
  <c r="J188" i="86" s="1"/>
  <c r="G188" i="87" s="1"/>
  <c r="J188" i="87" s="1"/>
  <c r="G188" i="88" s="1"/>
  <c r="J188" i="88" s="1"/>
  <c r="G188" i="89" s="1"/>
  <c r="J188" i="89" s="1"/>
  <c r="G188" i="90" s="1"/>
  <c r="J188" i="90" s="1"/>
  <c r="E188" i="91" s="1"/>
  <c r="G188" i="91" s="1"/>
  <c r="J188" i="91" s="1"/>
  <c r="G207" i="80"/>
  <c r="J207" i="80" s="1"/>
  <c r="G207" i="81" s="1"/>
  <c r="J207" i="81" s="1"/>
  <c r="G207" i="82" s="1"/>
  <c r="J207" i="82" s="1"/>
  <c r="G207" i="83" s="1"/>
  <c r="J207" i="83" s="1"/>
  <c r="G207" i="84" s="1"/>
  <c r="J207" i="84" s="1"/>
  <c r="G207" i="85" s="1"/>
  <c r="J207" i="85" s="1"/>
  <c r="G207" i="86" s="1"/>
  <c r="J207" i="86" s="1"/>
  <c r="G207" i="87" s="1"/>
  <c r="J207" i="87" s="1"/>
  <c r="G207" i="88" s="1"/>
  <c r="J207" i="88" s="1"/>
  <c r="G207" i="89" s="1"/>
  <c r="J207" i="89" s="1"/>
  <c r="G207" i="90" s="1"/>
  <c r="J207" i="90" s="1"/>
  <c r="E207" i="91" s="1"/>
  <c r="G207" i="91" s="1"/>
  <c r="J207" i="91" s="1"/>
  <c r="G76" i="80"/>
  <c r="J76" i="80" s="1"/>
  <c r="G76" i="81" s="1"/>
  <c r="J76" i="81" s="1"/>
  <c r="G76" i="82" s="1"/>
  <c r="J76" i="82" s="1"/>
  <c r="G76" i="83" s="1"/>
  <c r="J76" i="83" s="1"/>
  <c r="G76" i="84" s="1"/>
  <c r="J76" i="84" s="1"/>
  <c r="G76" i="85" s="1"/>
  <c r="J76" i="85" s="1"/>
  <c r="G76" i="86" s="1"/>
  <c r="J76" i="86" s="1"/>
  <c r="G76" i="87" s="1"/>
  <c r="J76" i="87" s="1"/>
  <c r="G76" i="88" s="1"/>
  <c r="J76" i="88" s="1"/>
  <c r="G76" i="89" s="1"/>
  <c r="J76" i="89" s="1"/>
  <c r="G76" i="90" s="1"/>
  <c r="J76" i="90" s="1"/>
  <c r="E76" i="91" s="1"/>
  <c r="G76" i="91" s="1"/>
  <c r="J76" i="91" s="1"/>
  <c r="G28" i="104"/>
  <c r="J28" i="104" s="1"/>
  <c r="J28" i="8" s="1"/>
  <c r="G13" i="101"/>
  <c r="J13" i="101" s="1"/>
  <c r="G16" i="101"/>
  <c r="J16" i="101" s="1"/>
  <c r="G17" i="101"/>
  <c r="J17" i="101" s="1"/>
  <c r="G8" i="101"/>
  <c r="J8" i="101" s="1"/>
  <c r="G6" i="101"/>
  <c r="J6" i="101" s="1"/>
  <c r="G214" i="102"/>
  <c r="J214" i="102" s="1"/>
  <c r="G7" i="101"/>
  <c r="J7" i="101" s="1"/>
  <c r="G15" i="101"/>
  <c r="J15" i="101" s="1"/>
  <c r="G14" i="101"/>
  <c r="J14" i="101" s="1"/>
  <c r="G174" i="100"/>
  <c r="J174" i="100" s="1"/>
  <c r="G173" i="100"/>
  <c r="J173" i="100" s="1"/>
  <c r="G103" i="100"/>
  <c r="J103" i="100" s="1"/>
  <c r="G88" i="102"/>
  <c r="J88" i="102" s="1"/>
  <c r="G87" i="102"/>
  <c r="J87" i="102" s="1"/>
  <c r="G87" i="103" s="1"/>
  <c r="J87" i="103" s="1"/>
  <c r="G87" i="104" s="1"/>
  <c r="J87" i="104" s="1"/>
  <c r="G18" i="100"/>
  <c r="J18" i="100" s="1"/>
  <c r="G219" i="82"/>
  <c r="J219" i="82" s="1"/>
  <c r="G219" i="83" s="1"/>
  <c r="J219" i="83" s="1"/>
  <c r="G200" i="81"/>
  <c r="J200" i="81" s="1"/>
  <c r="G201" i="81"/>
  <c r="J201" i="81" s="1"/>
  <c r="G218" i="81"/>
  <c r="J218" i="81" s="1"/>
  <c r="G217" i="81"/>
  <c r="J217" i="81" s="1"/>
  <c r="G216" i="81"/>
  <c r="J216" i="81" s="1"/>
  <c r="G216" i="82" s="1"/>
  <c r="J216" i="82" s="1"/>
  <c r="G216" i="83" s="1"/>
  <c r="J216" i="83" s="1"/>
  <c r="G199" i="81"/>
  <c r="J199" i="81" s="1"/>
  <c r="G51" i="107"/>
  <c r="J51" i="107" s="1"/>
  <c r="J51" i="8" s="1"/>
  <c r="G47" i="105"/>
  <c r="J47" i="105" s="1"/>
  <c r="G47" i="106" s="1"/>
  <c r="J47" i="106" s="1"/>
  <c r="G43" i="107"/>
  <c r="J43" i="107" s="1"/>
  <c r="J43" i="8" s="1"/>
  <c r="G33" i="107"/>
  <c r="J33" i="107" s="1"/>
  <c r="J33" i="8" s="1"/>
  <c r="G46" i="107"/>
  <c r="J46" i="107" s="1"/>
  <c r="J46" i="8" s="1"/>
  <c r="G49" i="107"/>
  <c r="J49" i="107" s="1"/>
  <c r="J49" i="8" s="1"/>
  <c r="G50" i="107"/>
  <c r="J50" i="107" s="1"/>
  <c r="J50" i="8" s="1"/>
  <c r="G53" i="105"/>
  <c r="J53" i="105" s="1"/>
  <c r="G53" i="106" s="1"/>
  <c r="J53" i="106" s="1"/>
  <c r="G27" i="107"/>
  <c r="J27" i="107" s="1"/>
  <c r="G48" i="107"/>
  <c r="J48" i="107" s="1"/>
  <c r="G29" i="107"/>
  <c r="J29" i="107" s="1"/>
  <c r="J29" i="8" s="1"/>
  <c r="G44" i="107"/>
  <c r="J44" i="107" s="1"/>
  <c r="J44" i="8" s="1"/>
  <c r="G52" i="107"/>
  <c r="J52" i="107" s="1"/>
  <c r="J52" i="8" s="1"/>
  <c r="G34" i="107"/>
  <c r="J34" i="107" s="1"/>
  <c r="J34" i="8" s="1"/>
  <c r="G42" i="107"/>
  <c r="J42" i="107" s="1"/>
  <c r="J42" i="8" s="1"/>
  <c r="G54" i="107"/>
  <c r="J54" i="107" s="1"/>
  <c r="J54" i="8" s="1"/>
  <c r="G214" i="105"/>
  <c r="J214" i="105" s="1"/>
  <c r="G214" i="106" s="1"/>
  <c r="J214" i="106" s="1"/>
  <c r="G214" i="107" s="1"/>
  <c r="J214" i="107" s="1"/>
  <c r="G235" i="104"/>
  <c r="J235" i="104" s="1"/>
  <c r="G36" i="107"/>
  <c r="J36" i="107" s="1"/>
  <c r="J36" i="8" s="1"/>
  <c r="G30" i="107"/>
  <c r="J30" i="107" s="1"/>
  <c r="J30" i="8" s="1"/>
  <c r="G86" i="104"/>
  <c r="J86" i="104" s="1"/>
  <c r="G227" i="104"/>
  <c r="J227" i="104" s="1"/>
  <c r="G224" i="105"/>
  <c r="J224" i="105" s="1"/>
  <c r="G225" i="105"/>
  <c r="J225" i="105" s="1"/>
  <c r="G236" i="102"/>
  <c r="J236" i="102" s="1"/>
  <c r="G5" i="87"/>
  <c r="J5" i="87" s="1"/>
  <c r="G124" i="79"/>
  <c r="J124" i="79" s="1"/>
  <c r="G131" i="98"/>
  <c r="J131" i="98" s="1"/>
  <c r="E131" i="99" s="1"/>
  <c r="G134" i="98"/>
  <c r="J134" i="98" s="1"/>
  <c r="G82" i="100"/>
  <c r="J82" i="100" s="1"/>
  <c r="G186" i="102"/>
  <c r="J186" i="102" s="1"/>
  <c r="G189" i="102"/>
  <c r="J189" i="102" s="1"/>
  <c r="G104" i="102"/>
  <c r="J104" i="102" s="1"/>
  <c r="G261" i="102"/>
  <c r="J261" i="102" s="1"/>
  <c r="E261" i="103" s="1"/>
  <c r="G259" i="102"/>
  <c r="J259" i="102" s="1"/>
  <c r="E259" i="103" s="1"/>
  <c r="G105" i="102"/>
  <c r="J105" i="102" s="1"/>
  <c r="G191" i="102"/>
  <c r="J191" i="102" s="1"/>
  <c r="G190" i="102"/>
  <c r="J190" i="102" s="1"/>
  <c r="G133" i="100"/>
  <c r="J133" i="100" s="1"/>
  <c r="G132" i="101"/>
  <c r="J132" i="101" s="1"/>
  <c r="J221" i="8" l="1"/>
  <c r="J48" i="8"/>
  <c r="J27" i="8"/>
  <c r="J122" i="8"/>
  <c r="G102" i="101"/>
  <c r="J102" i="101" s="1"/>
  <c r="G187" i="103"/>
  <c r="J187" i="103" s="1"/>
  <c r="G207" i="92"/>
  <c r="J207" i="92" s="1"/>
  <c r="G207" i="93" s="1"/>
  <c r="J207" i="93" s="1"/>
  <c r="G207" i="94" s="1"/>
  <c r="J207" i="94" s="1"/>
  <c r="G207" i="95" s="1"/>
  <c r="J207" i="95" s="1"/>
  <c r="G207" i="96" s="1"/>
  <c r="J207" i="96" s="1"/>
  <c r="G207" i="97" s="1"/>
  <c r="J207" i="97" s="1"/>
  <c r="G207" i="98" s="1"/>
  <c r="J207" i="98" s="1"/>
  <c r="E207" i="99" s="1"/>
  <c r="G207" i="99" s="1"/>
  <c r="J207" i="99" s="1"/>
  <c r="G207" i="100" s="1"/>
  <c r="J207" i="100" s="1"/>
  <c r="G207" i="101" s="1"/>
  <c r="J207" i="101" s="1"/>
  <c r="G207" i="102" s="1"/>
  <c r="J207" i="102" s="1"/>
  <c r="G207" i="103" s="1"/>
  <c r="J207" i="103" s="1"/>
  <c r="E134" i="99"/>
  <c r="G134" i="99" s="1"/>
  <c r="J134" i="99" s="1"/>
  <c r="G188" i="92"/>
  <c r="J188" i="92" s="1"/>
  <c r="G188" i="93" s="1"/>
  <c r="J188" i="93" s="1"/>
  <c r="G188" i="94" s="1"/>
  <c r="J188" i="94" s="1"/>
  <c r="G188" i="95" s="1"/>
  <c r="J188" i="95" s="1"/>
  <c r="J165" i="8"/>
  <c r="G214" i="103"/>
  <c r="J214" i="103" s="1"/>
  <c r="G214" i="104" s="1"/>
  <c r="J214" i="104" s="1"/>
  <c r="G76" i="92"/>
  <c r="J76" i="92" s="1"/>
  <c r="G76" i="93" s="1"/>
  <c r="J76" i="93" s="1"/>
  <c r="G76" i="94" s="1"/>
  <c r="J76" i="94" s="1"/>
  <c r="G76" i="95" s="1"/>
  <c r="J76" i="95" s="1"/>
  <c r="G76" i="96" s="1"/>
  <c r="J76" i="96" s="1"/>
  <c r="G76" i="97" s="1"/>
  <c r="J76" i="97" s="1"/>
  <c r="G76" i="98" s="1"/>
  <c r="J76" i="98" s="1"/>
  <c r="E76" i="99" s="1"/>
  <c r="G76" i="99" s="1"/>
  <c r="J76" i="99" s="1"/>
  <c r="G88" i="103"/>
  <c r="J88" i="103" s="1"/>
  <c r="G88" i="104" s="1"/>
  <c r="J88" i="104" s="1"/>
  <c r="G32" i="104"/>
  <c r="J32" i="104" s="1"/>
  <c r="J32" i="8" s="1"/>
  <c r="G250" i="106"/>
  <c r="J250" i="106" s="1"/>
  <c r="G233" i="103"/>
  <c r="J233" i="103" s="1"/>
  <c r="G105" i="103"/>
  <c r="J105" i="103" s="1"/>
  <c r="G174" i="101"/>
  <c r="J174" i="101" s="1"/>
  <c r="G17" i="102"/>
  <c r="J17" i="102" s="1"/>
  <c r="G8" i="102"/>
  <c r="J8" i="102" s="1"/>
  <c r="G8" i="103" s="1"/>
  <c r="J8" i="103" s="1"/>
  <c r="G8" i="104" s="1"/>
  <c r="J8" i="104" s="1"/>
  <c r="G14" i="102"/>
  <c r="J14" i="102" s="1"/>
  <c r="G14" i="103" s="1"/>
  <c r="J14" i="103" s="1"/>
  <c r="G14" i="104" s="1"/>
  <c r="J14" i="104" s="1"/>
  <c r="G16" i="102"/>
  <c r="J16" i="102" s="1"/>
  <c r="G16" i="103" s="1"/>
  <c r="J16" i="103" s="1"/>
  <c r="G16" i="104" s="1"/>
  <c r="J16" i="104" s="1"/>
  <c r="G18" i="101"/>
  <c r="J18" i="101" s="1"/>
  <c r="G15" i="102"/>
  <c r="J15" i="102" s="1"/>
  <c r="G15" i="103" s="1"/>
  <c r="J15" i="103" s="1"/>
  <c r="G15" i="104" s="1"/>
  <c r="J15" i="104" s="1"/>
  <c r="G15" i="105" s="1"/>
  <c r="J15" i="105" s="1"/>
  <c r="G15" i="106" s="1"/>
  <c r="J15" i="106" s="1"/>
  <c r="G15" i="107" s="1"/>
  <c r="J15" i="107" s="1"/>
  <c r="G13" i="102"/>
  <c r="J13" i="102" s="1"/>
  <c r="G13" i="103" s="1"/>
  <c r="J13" i="103" s="1"/>
  <c r="G13" i="104" s="1"/>
  <c r="J13" i="104" s="1"/>
  <c r="G6" i="102"/>
  <c r="J6" i="102" s="1"/>
  <c r="G6" i="103" s="1"/>
  <c r="J6" i="103" s="1"/>
  <c r="G6" i="104" s="1"/>
  <c r="J6" i="104" s="1"/>
  <c r="G6" i="105" s="1"/>
  <c r="J6" i="105" s="1"/>
  <c r="G6" i="106" s="1"/>
  <c r="J6" i="106" s="1"/>
  <c r="G6" i="107" s="1"/>
  <c r="J6" i="107" s="1"/>
  <c r="G7" i="102"/>
  <c r="J7" i="102" s="1"/>
  <c r="G7" i="103" s="1"/>
  <c r="J7" i="103" s="1"/>
  <c r="G7" i="104" s="1"/>
  <c r="J7" i="104" s="1"/>
  <c r="G103" i="101"/>
  <c r="J103" i="101" s="1"/>
  <c r="G234" i="101"/>
  <c r="J234" i="101" s="1"/>
  <c r="G173" i="101"/>
  <c r="J173" i="101" s="1"/>
  <c r="G5" i="88"/>
  <c r="J5" i="88" s="1"/>
  <c r="G5" i="89" s="1"/>
  <c r="J5" i="89" s="1"/>
  <c r="G201" i="82"/>
  <c r="J201" i="82" s="1"/>
  <c r="G201" i="83" s="1"/>
  <c r="J201" i="83" s="1"/>
  <c r="G200" i="82"/>
  <c r="J200" i="82" s="1"/>
  <c r="G218" i="82"/>
  <c r="J218" i="82" s="1"/>
  <c r="G218" i="83" s="1"/>
  <c r="J218" i="83" s="1"/>
  <c r="G217" i="82"/>
  <c r="J217" i="82" s="1"/>
  <c r="G217" i="83" s="1"/>
  <c r="J217" i="83" s="1"/>
  <c r="G199" i="82"/>
  <c r="J199" i="82" s="1"/>
  <c r="G199" i="83" s="1"/>
  <c r="J199" i="83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J53" i="8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G47" i="107"/>
  <c r="J47" i="107" s="1"/>
  <c r="J47" i="8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G257" i="101"/>
  <c r="J257" i="101" s="1"/>
  <c r="G82" i="101"/>
  <c r="J82" i="101" s="1"/>
  <c r="G131" i="99"/>
  <c r="J131" i="99" s="1"/>
  <c r="G219" i="84"/>
  <c r="J219" i="84" s="1"/>
  <c r="G186" i="103"/>
  <c r="J186" i="103" s="1"/>
  <c r="G189" i="103"/>
  <c r="J189" i="103" s="1"/>
  <c r="G104" i="103"/>
  <c r="J104" i="103" s="1"/>
  <c r="G258" i="103"/>
  <c r="J258" i="103" s="1"/>
  <c r="G261" i="103"/>
  <c r="J261" i="103" s="1"/>
  <c r="E261" i="104" s="1"/>
  <c r="G259" i="103"/>
  <c r="J259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J13" i="8" l="1"/>
  <c r="J16" i="8"/>
  <c r="G233" i="104"/>
  <c r="J233" i="104" s="1"/>
  <c r="G187" i="104"/>
  <c r="J187" i="104" s="1"/>
  <c r="G133" i="102"/>
  <c r="J133" i="102" s="1"/>
  <c r="G132" i="103"/>
  <c r="J132" i="103" s="1"/>
  <c r="J15" i="8"/>
  <c r="G191" i="104"/>
  <c r="J191" i="104" s="1"/>
  <c r="J214" i="8"/>
  <c r="G236" i="104"/>
  <c r="J236" i="104" s="1"/>
  <c r="J7" i="8"/>
  <c r="J8" i="8"/>
  <c r="G104" i="104"/>
  <c r="J104" i="104" s="1"/>
  <c r="G17" i="103"/>
  <c r="J17" i="103" s="1"/>
  <c r="G17" i="104" s="1"/>
  <c r="J17" i="104" s="1"/>
  <c r="J17" i="8" s="1"/>
  <c r="J14" i="8"/>
  <c r="J6" i="8"/>
  <c r="G251" i="106"/>
  <c r="J251" i="106" s="1"/>
  <c r="G250" i="107"/>
  <c r="J250" i="107" s="1"/>
  <c r="J250" i="8" s="1"/>
  <c r="G188" i="96"/>
  <c r="J188" i="96" s="1"/>
  <c r="G188" i="97" s="1"/>
  <c r="J188" i="97" s="1"/>
  <c r="G188" i="98" s="1"/>
  <c r="J188" i="98" s="1"/>
  <c r="E188" i="99" s="1"/>
  <c r="G188" i="99" s="1"/>
  <c r="J188" i="99" s="1"/>
  <c r="G188" i="100" s="1"/>
  <c r="J188" i="100" s="1"/>
  <c r="G188" i="101" s="1"/>
  <c r="J188" i="101" s="1"/>
  <c r="G188" i="102" s="1"/>
  <c r="J188" i="102" s="1"/>
  <c r="G188" i="103" s="1"/>
  <c r="J188" i="103" s="1"/>
  <c r="G188" i="104" s="1"/>
  <c r="J188" i="104" s="1"/>
  <c r="G200" i="83"/>
  <c r="J200" i="83" s="1"/>
  <c r="G18" i="102"/>
  <c r="J18" i="102" s="1"/>
  <c r="G234" i="102"/>
  <c r="J234" i="102" s="1"/>
  <c r="G5" i="90"/>
  <c r="J5" i="90" s="1"/>
  <c r="E5" i="91" s="1"/>
  <c r="G5" i="91" s="1"/>
  <c r="J5" i="91" s="1"/>
  <c r="G174" i="102"/>
  <c r="J174" i="102" s="1"/>
  <c r="G174" i="103" s="1"/>
  <c r="J174" i="103" s="1"/>
  <c r="G174" i="104" s="1"/>
  <c r="J174" i="104" s="1"/>
  <c r="G173" i="102"/>
  <c r="J173" i="102" s="1"/>
  <c r="G102" i="102"/>
  <c r="J102" i="102" s="1"/>
  <c r="G103" i="102"/>
  <c r="J103" i="102" s="1"/>
  <c r="G76" i="100"/>
  <c r="J76" i="100" s="1"/>
  <c r="G124" i="81"/>
  <c r="J124" i="81" s="1"/>
  <c r="G18" i="107"/>
  <c r="J18" i="107" s="1"/>
  <c r="G241" i="107"/>
  <c r="J241" i="107" s="1"/>
  <c r="J241" i="8" s="1"/>
  <c r="G252" i="107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J224" i="8" s="1"/>
  <c r="G227" i="106"/>
  <c r="J227" i="106" s="1"/>
  <c r="G225" i="107"/>
  <c r="J225" i="107" s="1"/>
  <c r="J225" i="8" s="1"/>
  <c r="G219" i="85"/>
  <c r="J219" i="85" s="1"/>
  <c r="G82" i="102"/>
  <c r="J82" i="102" s="1"/>
  <c r="G131" i="100"/>
  <c r="J131" i="100" s="1"/>
  <c r="G134" i="100"/>
  <c r="J134" i="100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J207" i="104" s="1"/>
  <c r="G189" i="104"/>
  <c r="J189" i="104" s="1"/>
  <c r="G186" i="104"/>
  <c r="J186" i="104" s="1"/>
  <c r="G259" i="104"/>
  <c r="G105" i="104"/>
  <c r="J105" i="104" s="1"/>
  <c r="G261" i="104"/>
  <c r="J261" i="104" s="1"/>
  <c r="G190" i="104"/>
  <c r="J190" i="104" s="1"/>
  <c r="G136" i="102"/>
  <c r="J136" i="102" s="1"/>
  <c r="G135" i="103"/>
  <c r="J135" i="103" s="1"/>
  <c r="J252" i="8" l="1"/>
  <c r="J252" i="107"/>
  <c r="J230" i="8"/>
  <c r="J259" i="104"/>
  <c r="G133" i="103"/>
  <c r="J133" i="103" s="1"/>
  <c r="G18" i="103"/>
  <c r="J18" i="103" s="1"/>
  <c r="G18" i="104" s="1"/>
  <c r="J18" i="104" s="1"/>
  <c r="G18" i="105" s="1"/>
  <c r="J18" i="105" s="1"/>
  <c r="G18" i="106" s="1"/>
  <c r="J18" i="106" s="1"/>
  <c r="G173" i="103"/>
  <c r="J173" i="103" s="1"/>
  <c r="G173" i="104" s="1"/>
  <c r="J173" i="104" s="1"/>
  <c r="G251" i="107"/>
  <c r="G76" i="101"/>
  <c r="J76" i="101" s="1"/>
  <c r="G219" i="86"/>
  <c r="J219" i="86" s="1"/>
  <c r="G219" i="87" s="1"/>
  <c r="J219" i="87" s="1"/>
  <c r="G234" i="103"/>
  <c r="J234" i="103" s="1"/>
  <c r="G234" i="104" s="1"/>
  <c r="J234" i="104" s="1"/>
  <c r="G124" i="82"/>
  <c r="J124" i="82" s="1"/>
  <c r="G124" i="83" s="1"/>
  <c r="J124" i="83" s="1"/>
  <c r="G230" i="107"/>
  <c r="J230" i="107" s="1"/>
  <c r="G102" i="103"/>
  <c r="J102" i="103" s="1"/>
  <c r="G88" i="107"/>
  <c r="J88" i="107" s="1"/>
  <c r="J88" i="8" s="1"/>
  <c r="G87" i="107"/>
  <c r="J87" i="107" s="1"/>
  <c r="J87" i="8" s="1"/>
  <c r="G236" i="105"/>
  <c r="J236" i="105" s="1"/>
  <c r="G235" i="107"/>
  <c r="J235" i="107" s="1"/>
  <c r="J235" i="8" s="1"/>
  <c r="G174" i="105"/>
  <c r="J174" i="105" s="1"/>
  <c r="G173" i="105"/>
  <c r="J173" i="105" s="1"/>
  <c r="G86" i="107"/>
  <c r="J86" i="107" s="1"/>
  <c r="J86" i="8" s="1"/>
  <c r="G227" i="107"/>
  <c r="J227" i="107" s="1"/>
  <c r="J227" i="8" s="1"/>
  <c r="G238" i="107"/>
  <c r="J238" i="107" s="1"/>
  <c r="J238" i="8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61" i="105"/>
  <c r="J261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J251" i="8" l="1"/>
  <c r="J251" i="107"/>
  <c r="J18" i="8"/>
  <c r="G76" i="102"/>
  <c r="J76" i="102" s="1"/>
  <c r="G76" i="103" s="1"/>
  <c r="J76" i="103" s="1"/>
  <c r="G136" i="104"/>
  <c r="J136" i="104" s="1"/>
  <c r="G216" i="86"/>
  <c r="J216" i="86" s="1"/>
  <c r="G216" i="87" s="1"/>
  <c r="J216" i="87" s="1"/>
  <c r="G200" i="86"/>
  <c r="J200" i="86" s="1"/>
  <c r="G200" i="87" s="1"/>
  <c r="J200" i="87" s="1"/>
  <c r="G201" i="86"/>
  <c r="J201" i="86" s="1"/>
  <c r="G201" i="87" s="1"/>
  <c r="J201" i="87" s="1"/>
  <c r="G218" i="86"/>
  <c r="J218" i="86" s="1"/>
  <c r="G218" i="87" s="1"/>
  <c r="J218" i="87" s="1"/>
  <c r="G199" i="86"/>
  <c r="J199" i="86" s="1"/>
  <c r="G199" i="87" s="1"/>
  <c r="J199" i="87" s="1"/>
  <c r="G217" i="86"/>
  <c r="J217" i="86" s="1"/>
  <c r="G217" i="87" s="1"/>
  <c r="J217" i="87" s="1"/>
  <c r="G102" i="104"/>
  <c r="J102" i="104" s="1"/>
  <c r="G174" i="106"/>
  <c r="J174" i="106" s="1"/>
  <c r="G236" i="106"/>
  <c r="J236" i="106" s="1"/>
  <c r="G228" i="106"/>
  <c r="J228" i="106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261" i="106"/>
  <c r="J261" i="106" s="1"/>
  <c r="G187" i="106"/>
  <c r="J187" i="106" s="1"/>
  <c r="G188" i="106"/>
  <c r="J188" i="106" s="1"/>
  <c r="G259" i="106"/>
  <c r="J259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2" i="105"/>
  <c r="J132" i="105" s="1"/>
  <c r="G135" i="105"/>
  <c r="J135" i="105" s="1"/>
  <c r="G134" i="103" l="1"/>
  <c r="J134" i="103" s="1"/>
  <c r="G131" i="103"/>
  <c r="J131" i="103" s="1"/>
  <c r="G76" i="104"/>
  <c r="J76" i="104" s="1"/>
  <c r="J76" i="8" s="1"/>
  <c r="G219" i="89"/>
  <c r="J219" i="89" s="1"/>
  <c r="G219" i="90" s="1"/>
  <c r="J219" i="90" s="1"/>
  <c r="E219" i="91" s="1"/>
  <c r="G236" i="107"/>
  <c r="J236" i="107" s="1"/>
  <c r="J236" i="8" s="1"/>
  <c r="G102" i="105"/>
  <c r="J102" i="105" s="1"/>
  <c r="G103" i="105"/>
  <c r="J103" i="105" s="1"/>
  <c r="G174" i="107"/>
  <c r="J174" i="107" s="1"/>
  <c r="J174" i="8" s="1"/>
  <c r="G173" i="107"/>
  <c r="J173" i="107" s="1"/>
  <c r="J173" i="8" s="1"/>
  <c r="G228" i="107"/>
  <c r="J228" i="107" s="1"/>
  <c r="J228" i="8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82" i="105"/>
  <c r="J82" i="105" s="1"/>
  <c r="G186" i="107"/>
  <c r="J186" i="107" s="1"/>
  <c r="J186" i="8" s="1"/>
  <c r="G189" i="107"/>
  <c r="J189" i="107" s="1"/>
  <c r="J189" i="8" s="1"/>
  <c r="G207" i="107"/>
  <c r="J207" i="107" s="1"/>
  <c r="J207" i="8" s="1"/>
  <c r="G188" i="107"/>
  <c r="J188" i="107" s="1"/>
  <c r="J188" i="8" s="1"/>
  <c r="G259" i="107"/>
  <c r="G105" i="107"/>
  <c r="J105" i="107" s="1"/>
  <c r="J105" i="8" s="1"/>
  <c r="G233" i="107"/>
  <c r="J233" i="107" s="1"/>
  <c r="J233" i="8" s="1"/>
  <c r="G261" i="107"/>
  <c r="G187" i="107"/>
  <c r="J187" i="107" s="1"/>
  <c r="J187" i="8" s="1"/>
  <c r="G234" i="107"/>
  <c r="J234" i="107" s="1"/>
  <c r="J234" i="8" s="1"/>
  <c r="G104" i="107"/>
  <c r="J104" i="107" s="1"/>
  <c r="J104" i="8" s="1"/>
  <c r="G191" i="107"/>
  <c r="J191" i="107" s="1"/>
  <c r="J191" i="8" s="1"/>
  <c r="G190" i="107"/>
  <c r="J190" i="107" s="1"/>
  <c r="J190" i="8" s="1"/>
  <c r="G132" i="106"/>
  <c r="J132" i="106" s="1"/>
  <c r="G135" i="106"/>
  <c r="J135" i="106" s="1"/>
  <c r="G133" i="105"/>
  <c r="J133" i="105" s="1"/>
  <c r="G136" i="105"/>
  <c r="J136" i="105" s="1"/>
  <c r="J261" i="8" l="1"/>
  <c r="J261" i="107"/>
  <c r="J259" i="8"/>
  <c r="J259" i="107"/>
  <c r="J135" i="8"/>
  <c r="G200" i="89"/>
  <c r="J200" i="89" s="1"/>
  <c r="G200" i="90" s="1"/>
  <c r="J200" i="90" s="1"/>
  <c r="E200" i="91" s="1"/>
  <c r="G199" i="89"/>
  <c r="J199" i="89" s="1"/>
  <c r="G217" i="89"/>
  <c r="J217" i="89" s="1"/>
  <c r="G217" i="90" s="1"/>
  <c r="J217" i="90" s="1"/>
  <c r="E217" i="91" s="1"/>
  <c r="G218" i="89"/>
  <c r="J218" i="89" s="1"/>
  <c r="G218" i="90" s="1"/>
  <c r="J218" i="90" s="1"/>
  <c r="E218" i="91" s="1"/>
  <c r="G124" i="86"/>
  <c r="J124" i="86" s="1"/>
  <c r="G124" i="87" s="1"/>
  <c r="J124" i="87" s="1"/>
  <c r="G201" i="89"/>
  <c r="J201" i="89" s="1"/>
  <c r="G201" i="90" s="1"/>
  <c r="J201" i="90" s="1"/>
  <c r="E201" i="91" s="1"/>
  <c r="G216" i="89"/>
  <c r="J216" i="89" s="1"/>
  <c r="G102" i="106"/>
  <c r="J102" i="106" s="1"/>
  <c r="G103" i="106"/>
  <c r="J103" i="106" s="1"/>
  <c r="G5" i="95"/>
  <c r="J5" i="95" s="1"/>
  <c r="G82" i="106"/>
  <c r="J82" i="106" s="1"/>
  <c r="G134" i="104"/>
  <c r="J134" i="104" s="1"/>
  <c r="G131" i="104"/>
  <c r="J131" i="104" s="1"/>
  <c r="G219" i="91"/>
  <c r="J219" i="91" s="1"/>
  <c r="G133" i="106"/>
  <c r="J133" i="106" s="1"/>
  <c r="G136" i="106"/>
  <c r="J136" i="106" s="1"/>
  <c r="G132" i="107"/>
  <c r="J132" i="107" s="1"/>
  <c r="J132" i="8" s="1"/>
  <c r="G135" i="107"/>
  <c r="J135" i="107" s="1"/>
  <c r="J102" i="8" l="1"/>
  <c r="J133" i="8"/>
  <c r="G216" i="90"/>
  <c r="J216" i="90" s="1"/>
  <c r="E216" i="91" s="1"/>
  <c r="G216" i="91" s="1"/>
  <c r="J216" i="91" s="1"/>
  <c r="G199" i="90"/>
  <c r="J199" i="90" s="1"/>
  <c r="E199" i="91" s="1"/>
  <c r="G199" i="91" s="1"/>
  <c r="J199" i="91" s="1"/>
  <c r="G5" i="96"/>
  <c r="J5" i="96" s="1"/>
  <c r="G102" i="107"/>
  <c r="J102" i="107" s="1"/>
  <c r="G124" i="88"/>
  <c r="J124" i="88" s="1"/>
  <c r="G103" i="107"/>
  <c r="J103" i="107" s="1"/>
  <c r="J103" i="8" s="1"/>
  <c r="G131" i="105"/>
  <c r="J131" i="105" s="1"/>
  <c r="G134" i="105"/>
  <c r="J134" i="105" s="1"/>
  <c r="G82" i="107"/>
  <c r="J82" i="107" s="1"/>
  <c r="J82" i="8" s="1"/>
  <c r="G219" i="92"/>
  <c r="J219" i="92" s="1"/>
  <c r="G218" i="91"/>
  <c r="J218" i="91" s="1"/>
  <c r="G200" i="91"/>
  <c r="J200" i="91" s="1"/>
  <c r="G201" i="91"/>
  <c r="J201" i="91" s="1"/>
  <c r="G217" i="91"/>
  <c r="J217" i="91" s="1"/>
  <c r="G133" i="107"/>
  <c r="J133" i="107" s="1"/>
  <c r="G136" i="107"/>
  <c r="J136" i="107" s="1"/>
  <c r="J136" i="8" s="1"/>
  <c r="G217" i="92" l="1"/>
  <c r="J217" i="92" s="1"/>
  <c r="G218" i="92"/>
  <c r="J218" i="92" s="1"/>
  <c r="G199" i="92"/>
  <c r="J199" i="92" s="1"/>
  <c r="G124" i="89"/>
  <c r="J124" i="89" s="1"/>
  <c r="G124" i="90" s="1"/>
  <c r="J124" i="90" s="1"/>
  <c r="E124" i="91" s="1"/>
  <c r="G5" i="97"/>
  <c r="J5" i="97" s="1"/>
  <c r="G131" i="106"/>
  <c r="J131" i="106" s="1"/>
  <c r="G134" i="106"/>
  <c r="J134" i="106" s="1"/>
  <c r="G219" i="93"/>
  <c r="J219" i="93" s="1"/>
  <c r="G201" i="92"/>
  <c r="J201" i="92" s="1"/>
  <c r="G216" i="92"/>
  <c r="J216" i="92" s="1"/>
  <c r="G200" i="92"/>
  <c r="J200" i="92" s="1"/>
  <c r="G218" i="93" l="1"/>
  <c r="J218" i="93" s="1"/>
  <c r="G201" i="93"/>
  <c r="J201" i="93" s="1"/>
  <c r="G5" i="98"/>
  <c r="J5" i="98" s="1"/>
  <c r="E5" i="99" s="1"/>
  <c r="G134" i="107"/>
  <c r="J134" i="107" s="1"/>
  <c r="J134" i="8" s="1"/>
  <c r="G131" i="107"/>
  <c r="J131" i="107" s="1"/>
  <c r="J131" i="8" s="1"/>
  <c r="G200" i="93"/>
  <c r="J200" i="93" s="1"/>
  <c r="G217" i="93"/>
  <c r="J217" i="93" s="1"/>
  <c r="G216" i="93"/>
  <c r="J216" i="93" s="1"/>
  <c r="G199" i="93"/>
  <c r="J199" i="93" s="1"/>
  <c r="G199" i="94" s="1"/>
  <c r="G219" i="94"/>
  <c r="J219" i="94" s="1"/>
  <c r="G124" i="91"/>
  <c r="J124" i="91" s="1"/>
  <c r="G200" i="94" l="1"/>
  <c r="J200" i="94" s="1"/>
  <c r="G5" i="99"/>
  <c r="J5" i="99" s="1"/>
  <c r="G124" i="92"/>
  <c r="J124" i="92" s="1"/>
  <c r="G218" i="94"/>
  <c r="J218" i="94" s="1"/>
  <c r="G219" i="95"/>
  <c r="J219" i="95" s="1"/>
  <c r="G201" i="94"/>
  <c r="J201" i="94" s="1"/>
  <c r="J199" i="94"/>
  <c r="G216" i="94"/>
  <c r="J216" i="94" s="1"/>
  <c r="G217" i="94"/>
  <c r="J217" i="94" s="1"/>
  <c r="G219" i="96" l="1"/>
  <c r="J219" i="96" s="1"/>
  <c r="G124" i="93"/>
  <c r="J124" i="93" s="1"/>
  <c r="G5" i="100"/>
  <c r="J5" i="100" s="1"/>
  <c r="G5" i="101" s="1"/>
  <c r="J5" i="101" s="1"/>
  <c r="G216" i="95"/>
  <c r="J216" i="95" s="1"/>
  <c r="G199" i="95"/>
  <c r="J199" i="95" s="1"/>
  <c r="G218" i="95"/>
  <c r="J218" i="95" s="1"/>
  <c r="G200" i="95"/>
  <c r="J200" i="95" s="1"/>
  <c r="G201" i="95"/>
  <c r="J201" i="95" s="1"/>
  <c r="G217" i="95"/>
  <c r="J217" i="95" s="1"/>
  <c r="G124" i="94" l="1"/>
  <c r="J124" i="94" s="1"/>
  <c r="G199" i="96"/>
  <c r="J199" i="96" s="1"/>
  <c r="G216" i="96"/>
  <c r="J216" i="96" s="1"/>
  <c r="G201" i="96"/>
  <c r="J201" i="96" s="1"/>
  <c r="G200" i="96"/>
  <c r="J200" i="96" s="1"/>
  <c r="G218" i="96"/>
  <c r="J218" i="96" s="1"/>
  <c r="G217" i="96"/>
  <c r="J217" i="96" s="1"/>
  <c r="G219" i="97"/>
  <c r="J219" i="97" s="1"/>
  <c r="G5" i="102"/>
  <c r="J5" i="102" s="1"/>
  <c r="G219" i="98" l="1"/>
  <c r="J219" i="98" s="1"/>
  <c r="E219" i="99" s="1"/>
  <c r="G219" i="99" s="1"/>
  <c r="J219" i="99" s="1"/>
  <c r="G218" i="97"/>
  <c r="J218" i="97" s="1"/>
  <c r="G218" i="98" s="1"/>
  <c r="J218" i="98" s="1"/>
  <c r="E218" i="99" s="1"/>
  <c r="G216" i="97"/>
  <c r="J216" i="97" s="1"/>
  <c r="G216" i="98" s="1"/>
  <c r="J216" i="98" s="1"/>
  <c r="E216" i="99" s="1"/>
  <c r="G217" i="97"/>
  <c r="J217" i="97" s="1"/>
  <c r="G200" i="97"/>
  <c r="J200" i="97" s="1"/>
  <c r="G200" i="98" s="1"/>
  <c r="J200" i="98" s="1"/>
  <c r="E200" i="99" s="1"/>
  <c r="G201" i="97"/>
  <c r="J201" i="97" s="1"/>
  <c r="G201" i="98" s="1"/>
  <c r="J201" i="98" s="1"/>
  <c r="E201" i="99" s="1"/>
  <c r="G199" i="97"/>
  <c r="J199" i="97" s="1"/>
  <c r="G199" i="98" s="1"/>
  <c r="J199" i="98" s="1"/>
  <c r="E199" i="99" s="1"/>
  <c r="G5" i="103"/>
  <c r="J5" i="103" s="1"/>
  <c r="G124" i="95"/>
  <c r="J124" i="95" s="1"/>
  <c r="G217" i="98" l="1"/>
  <c r="J217" i="98" s="1"/>
  <c r="E217" i="99" s="1"/>
  <c r="G217" i="99" s="1"/>
  <c r="J217" i="99" s="1"/>
  <c r="G219" i="100"/>
  <c r="J219" i="100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G219" i="101" l="1"/>
  <c r="J219" i="101" s="1"/>
  <c r="G199" i="100"/>
  <c r="J199" i="100" s="1"/>
  <c r="G218" i="100"/>
  <c r="J218" i="100" s="1"/>
  <c r="G201" i="100"/>
  <c r="J201" i="100" s="1"/>
  <c r="G200" i="100"/>
  <c r="J200" i="100" s="1"/>
  <c r="G217" i="100"/>
  <c r="J217" i="100" s="1"/>
  <c r="G124" i="97"/>
  <c r="J124" i="97" s="1"/>
  <c r="G124" i="98" s="1"/>
  <c r="J124" i="98" s="1"/>
  <c r="E124" i="99" s="1"/>
  <c r="G216" i="100"/>
  <c r="J216" i="100" s="1"/>
  <c r="G5" i="106"/>
  <c r="J5" i="106" s="1"/>
  <c r="G200" i="101" l="1"/>
  <c r="J200" i="101" s="1"/>
  <c r="G217" i="101"/>
  <c r="J217" i="101" s="1"/>
  <c r="G218" i="101"/>
  <c r="J218" i="101" s="1"/>
  <c r="G216" i="101"/>
  <c r="J216" i="101" s="1"/>
  <c r="G201" i="101"/>
  <c r="J201" i="101" s="1"/>
  <c r="G199" i="101"/>
  <c r="J199" i="101" s="1"/>
  <c r="G219" i="102"/>
  <c r="J219" i="102" s="1"/>
  <c r="G219" i="105"/>
  <c r="J219" i="105" s="1"/>
  <c r="G219" i="106" s="1"/>
  <c r="J219" i="106" s="1"/>
  <c r="G219" i="107" s="1"/>
  <c r="J219" i="107" s="1"/>
  <c r="G5" i="107"/>
  <c r="J5" i="107" s="1"/>
  <c r="J5" i="8" s="1"/>
  <c r="G124" i="99"/>
  <c r="J124" i="99" s="1"/>
  <c r="G219" i="103" l="1"/>
  <c r="J219" i="103" s="1"/>
  <c r="G219" i="104" s="1"/>
  <c r="J219" i="104" s="1"/>
  <c r="G218" i="102"/>
  <c r="J218" i="102" s="1"/>
  <c r="G218" i="103" s="1"/>
  <c r="J218" i="103" s="1"/>
  <c r="G218" i="104" s="1"/>
  <c r="J218" i="104" s="1"/>
  <c r="G201" i="102"/>
  <c r="J201" i="102" s="1"/>
  <c r="G217" i="102"/>
  <c r="J217" i="102" s="1"/>
  <c r="G199" i="102"/>
  <c r="J199" i="102" s="1"/>
  <c r="G216" i="102"/>
  <c r="J216" i="102" s="1"/>
  <c r="G216" i="103" s="1"/>
  <c r="J216" i="103" s="1"/>
  <c r="G216" i="104" s="1"/>
  <c r="J216" i="104" s="1"/>
  <c r="G200" i="102"/>
  <c r="J200" i="102" s="1"/>
  <c r="G200" i="103" s="1"/>
  <c r="J200" i="103" s="1"/>
  <c r="G200" i="104" s="1"/>
  <c r="J200" i="104" s="1"/>
  <c r="G124" i="100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G199" i="103" l="1"/>
  <c r="J199" i="103" s="1"/>
  <c r="G199" i="104" s="1"/>
  <c r="J199" i="104" s="1"/>
  <c r="J200" i="8"/>
  <c r="J219" i="8"/>
  <c r="J216" i="8"/>
  <c r="J218" i="8"/>
  <c r="G73" i="92"/>
  <c r="J73" i="92" s="1"/>
  <c r="G201" i="103"/>
  <c r="J201" i="103" s="1"/>
  <c r="G201" i="104" s="1"/>
  <c r="J201" i="104" s="1"/>
  <c r="G217" i="103"/>
  <c r="J217" i="103" s="1"/>
  <c r="G217" i="104" s="1"/>
  <c r="J217" i="104" s="1"/>
  <c r="G124" i="101"/>
  <c r="J124" i="101" s="1"/>
  <c r="J201" i="8" l="1"/>
  <c r="J199" i="8"/>
  <c r="J217" i="8"/>
  <c r="G124" i="102"/>
  <c r="J124" i="102" s="1"/>
  <c r="G124" i="103" s="1"/>
  <c r="J124" i="103" s="1"/>
  <c r="G124" i="104" s="1"/>
  <c r="J124" i="104" s="1"/>
  <c r="G124" i="105"/>
  <c r="J124" i="105" s="1"/>
  <c r="G124" i="106" s="1"/>
  <c r="J124" i="106" s="1"/>
  <c r="G124" i="107" s="1"/>
  <c r="J124" i="107" s="1"/>
  <c r="G73" i="93"/>
  <c r="J73" i="93" s="1"/>
  <c r="M266" i="8"/>
  <c r="F264" i="8"/>
  <c r="F267" i="8" s="1"/>
  <c r="F269" i="8" s="1"/>
  <c r="J124" i="8" l="1"/>
  <c r="G73" i="94"/>
  <c r="J73" i="94" s="1"/>
  <c r="C264" i="8"/>
  <c r="C267" i="8" s="1"/>
  <c r="M268" i="8"/>
  <c r="M271" i="8" s="1"/>
  <c r="G73" i="95" l="1"/>
  <c r="J73" i="95" s="1"/>
  <c r="G73" i="96" l="1"/>
  <c r="J73" i="96" s="1"/>
  <c r="G73" i="97" l="1"/>
  <c r="J73" i="97" s="1"/>
  <c r="G73" i="98" l="1"/>
  <c r="J73" i="98" s="1"/>
  <c r="E73" i="99" l="1"/>
  <c r="G73" i="99" s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J73" i="8" l="1"/>
  <c r="G73" i="105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<sst xmlns="http://schemas.openxmlformats.org/spreadsheetml/2006/main" count="39092" uniqueCount="1467">
  <si>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</si>
  <si>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</si>
  <si>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</si>
  <si>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</si>
  <si>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</si>
  <si>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</si>
  <si>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</si>
  <si>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</si>
  <si>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</si>
  <si>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</si>
  <si>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</si>
  <si>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</si>
  <si>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</si>
  <si>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</si>
  <si>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</si>
  <si>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</si>
  <si>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</si>
  <si>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</si>
  <si>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</si>
  <si>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</si>
  <si>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</si>
  <si>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</si>
  <si>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</si>
  <si>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</si>
  <si>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</si>
  <si>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</si>
  <si>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</si>
  <si>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</si>
  <si>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</si>
  <si>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</si>
  <si>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</si>
  <si>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</si>
  <si>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</si>
  <si>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</si>
  <si>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</si>
  <si>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</si>
  <si>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</si>
  <si>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</si>
  <si>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</si>
  <si>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</si>
  <si>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</si>
  <si>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</si>
  <si>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</si>
  <si>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</si>
  <si>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</si>
  <si>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</si>
  <si>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</si>
  <si>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</si>
  <si>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</si>
  <si>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</si>
  <si>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</si>
  <si>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</si>
  <si>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</si>
  <si>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</si>
  <si>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</si>
  <si>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</si>
  <si>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</si>
  <si>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</si>
  <si>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</si>
  <si>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</si>
  <si>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</si>
  <si>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</si>
  <si>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</si>
  <si>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</si>
  <si>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</si>
  <si>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</si>
  <si>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</si>
  <si>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</si>
  <si>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</si>
  <si>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</si>
  <si>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</si>
  <si>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</si>
  <si>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</si>
  <si>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</si>
  <si>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</si>
  <si>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</si>
  <si>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</si>
  <si>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</si>
  <si>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</si>
  <si>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</si>
  <si>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</si>
  <si>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</si>
  <si>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</si>
  <si>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</si>
  <si>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</si>
  <si>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</si>
  <si>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</si>
  <si>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</si>
  <si>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</si>
  <si>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</si>
  <si>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</si>
  <si>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</si>
  <si>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</si>
  <si>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</si>
  <si>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</si>
  <si>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</si>
  <si>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</si>
  <si>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</si>
  <si>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</si>
  <si>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</si>
  <si>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</si>
  <si>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</si>
  <si>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</si>
  <si>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</si>
  <si>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</si>
  <si>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</si>
  <si>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</si>
  <si>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</si>
  <si>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</si>
  <si>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</si>
  <si>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</si>
  <si>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</si>
  <si>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</si>
  <si>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</si>
  <si>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</si>
  <si>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</si>
  <si>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</si>
  <si>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</si>
  <si>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</si>
  <si>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</si>
  <si>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</si>
  <si>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</si>
  <si>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</si>
  <si>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</si>
  <si>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</si>
  <si>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</si>
  <si>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</si>
  <si>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</si>
  <si>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</si>
  <si>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</si>
  <si>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</si>
  <si>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</si>
  <si>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</si>
  <si>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</si>
  <si>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</si>
  <si>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</si>
  <si>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</si>
  <si>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</si>
  <si>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</si>
  <si>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</si>
  <si>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</si>
  <si>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</si>
  <si>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</si>
  <si>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</si>
  <si>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</si>
  <si>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</si>
  <si>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</si>
  <si>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</si>
  <si>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</si>
  <si>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</si>
  <si>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</si>
  <si>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</si>
  <si>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</si>
  <si>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</si>
  <si>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</si>
  <si>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</si>
  <si>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</si>
  <si>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</si>
  <si>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</si>
  <si>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</si>
  <si>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</si>
  <si>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</si>
  <si>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</si>
  <si>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</si>
  <si>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</si>
  <si>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</si>
  <si>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</si>
  <si>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</si>
  <si>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</si>
  <si>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</si>
  <si>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</si>
  <si>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</si>
  <si>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</si>
  <si>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</si>
  <si>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</si>
  <si>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</si>
  <si>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</si>
  <si>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</si>
  <si>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</si>
  <si>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</si>
  <si>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</si>
  <si>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</si>
  <si>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</si>
  <si>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</si>
  <si>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</si>
  <si>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</si>
  <si>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</si>
  <si>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</si>
  <si>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</si>
  <si>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</si>
  <si>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</si>
  <si>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</si>
  <si>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</si>
  <si>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</si>
  <si>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</si>
  <si>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</si>
  <si>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</si>
  <si>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</si>
  <si>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</si>
  <si>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</si>
  <si>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</si>
  <si>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</si>
  <si>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</si>
  <si>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</si>
  <si>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</si>
  <si>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</si>
  <si>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</si>
  <si>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</si>
  <si>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</si>
  <si>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</si>
  <si>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</si>
  <si>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</si>
  <si>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</si>
  <si>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</si>
  <si>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</si>
  <si>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</si>
  <si>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</si>
  <si>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</si>
  <si>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</si>
  <si>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</si>
  <si>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</si>
  <si>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</si>
  <si>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</si>
  <si>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</si>
  <si>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</si>
  <si>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</si>
  <si>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</si>
  <si>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</si>
  <si>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</si>
  <si>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</si>
  <si>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</si>
  <si>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</si>
  <si>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</si>
  <si>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</si>
  <si>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</si>
  <si>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</si>
  <si>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</si>
  <si>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</si>
  <si>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</si>
  <si>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</si>
  <si>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</si>
  <si>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</si>
  <si>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</si>
  <si>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</si>
  <si>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</si>
  <si>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</si>
  <si>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</si>
  <si>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</si>
  <si>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</si>
  <si>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</si>
  <si>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</si>
  <si>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</si>
  <si>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</si>
  <si>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</si>
  <si>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</si>
  <si>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</si>
  <si>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</si>
  <si>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</si>
  <si>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</si>
  <si>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</si>
  <si>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</si>
  <si>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</si>
  <si>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</si>
  <si>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</si>
  <si>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</si>
  <si>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</si>
  <si>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</si>
  <si>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</si>
  <si>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</si>
  <si>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</si>
  <si>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</si>
  <si>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</si>
  <si>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</si>
  <si>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</si>
  <si>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</si>
  <si>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</si>
  <si>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</si>
  <si>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</si>
  <si>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</si>
  <si>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</si>
  <si>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</si>
  <si>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</si>
  <si>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</si>
  <si>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</si>
  <si>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</si>
  <si>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</si>
  <si>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</si>
  <si>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</si>
  <si>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</si>
  <si>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</si>
  <si>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</si>
  <si>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</si>
  <si>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</si>
  <si>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</si>
  <si>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</si>
  <si>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</si>
  <si>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</si>
  <si>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</si>
  <si>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</si>
  <si>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</si>
  <si>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</si>
  <si>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</si>
  <si>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</si>
  <si>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</si>
  <si>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</si>
  <si>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</si>
  <si>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</si>
  <si>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</si>
  <si>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</si>
  <si>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</si>
  <si>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</si>
  <si>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</si>
  <si>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</si>
  <si>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</si>
  <si>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</si>
  <si>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</si>
  <si>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</si>
  <si>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</si>
  <si>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</si>
  <si>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</si>
  <si>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</si>
  <si>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</si>
  <si>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</si>
  <si>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</si>
  <si>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</si>
  <si>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</si>
  <si>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</si>
  <si>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</si>
  <si>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</si>
  <si>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</si>
  <si>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</si>
  <si>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</si>
  <si>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</si>
  <si>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</si>
  <si>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</si>
  <si>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</si>
  <si>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</si>
  <si>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</si>
  <si>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</si>
  <si>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</si>
  <si>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</si>
  <si>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</si>
  <si>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</si>
  <si>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</si>
  <si>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</si>
  <si>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</si>
  <si>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</si>
  <si>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</si>
  <si>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</si>
  <si>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</si>
  <si>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</si>
  <si>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</si>
  <si>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</si>
  <si>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</si>
  <si>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</si>
  <si>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</si>
  <si>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</si>
  <si>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</si>
  <si>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</si>
  <si>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</si>
  <si>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</si>
  <si>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</si>
  <si>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</si>
  <si>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</si>
  <si>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</si>
  <si>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</si>
  <si>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</si>
  <si>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</si>
  <si>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</si>
  <si>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</si>
  <si>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</si>
  <si>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</si>
  <si>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</si>
  <si>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</si>
  <si>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</si>
  <si>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</si>
  <si>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</si>
  <si>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</si>
  <si>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</si>
  <si>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</si>
  <si>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</si>
  <si>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</si>
  <si>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</si>
  <si>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</si>
  <si>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</si>
  <si>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</si>
  <si>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</si>
  <si>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</si>
  <si>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</si>
  <si>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</si>
  <si>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</si>
  <si>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</si>
  <si>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</si>
  <si>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</si>
  <si>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</si>
  <si>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</si>
  <si>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</si>
  <si>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</si>
  <si>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</si>
  <si>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</si>
  <si>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</si>
  <si>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</si>
  <si>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</si>
  <si>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</si>
  <si>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</si>
  <si>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</si>
  <si>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</si>
  <si>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</si>
  <si>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</si>
  <si>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</si>
  <si>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</si>
  <si>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</si>
  <si>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</si>
  <si>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</si>
  <si>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</si>
  <si>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</si>
  <si>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</si>
  <si>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</si>
  <si>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</si>
  <si>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</si>
  <si>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</si>
  <si>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</si>
  <si>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</si>
  <si>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</si>
  <si>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</si>
  <si>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</si>
  <si>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</si>
  <si>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</si>
  <si>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</si>
  <si>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</si>
  <si>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</si>
  <si>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</si>
  <si>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</si>
  <si>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</si>
  <si>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</si>
  <si>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</si>
  <si>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</si>
  <si>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</si>
  <si>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</si>
  <si>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</si>
  <si>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</si>
  <si>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</si>
  <si>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</si>
  <si>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</si>
  <si>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</si>
  <si>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</si>
  <si>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</si>
  <si>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</si>
  <si>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</si>
  <si>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</si>
  <si>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</si>
  <si>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</si>
  <si>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</si>
  <si>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</si>
  <si>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</si>
  <si>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</si>
  <si>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</si>
  <si>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</si>
  <si>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</si>
  <si>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</si>
  <si>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</si>
  <si>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</si>
  <si>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</si>
  <si>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</si>
  <si>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</si>
  <si>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</si>
  <si>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</si>
  <si>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</si>
  <si>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</si>
  <si>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</si>
  <si>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</si>
  <si>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</si>
  <si>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</si>
  <si>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</si>
  <si>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</si>
  <si>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</si>
  <si>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</si>
  <si>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</si>
  <si>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</si>
  <si>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</si>
  <si>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</si>
  <si>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</si>
  <si>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</si>
  <si>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</si>
  <si>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</si>
  <si>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</si>
  <si>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</si>
  <si>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</si>
  <si>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</si>
  <si>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</si>
  <si>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</si>
  <si>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</si>
  <si>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</si>
  <si>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</si>
  <si>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</si>
  <si>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</si>
  <si>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</si>
  <si>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</si>
  <si>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</si>
  <si>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</si>
  <si>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</si>
  <si>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</si>
  <si>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</si>
  <si>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</si>
  <si>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</si>
  <si>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</si>
  <si>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</si>
  <si>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</si>
  <si>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</si>
  <si>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</si>
  <si>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</si>
  <si>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</si>
  <si>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</si>
  <si>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</si>
  <si>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</si>
  <si>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</si>
  <si>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</si>
  <si>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</si>
  <si>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</si>
  <si>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</si>
  <si>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</si>
  <si>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</si>
  <si>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</si>
  <si>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</si>
  <si>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</si>
  <si>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</si>
  <si>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</si>
  <si>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</si>
  <si>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</si>
  <si>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</si>
  <si>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</si>
  <si>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</si>
  <si>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</si>
  <si>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</si>
  <si>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</si>
  <si>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</si>
  <si>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</si>
  <si>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</si>
  <si>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</si>
  <si>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</si>
  <si>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</si>
  <si>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</si>
  <si>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</si>
  <si>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</si>
  <si>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</si>
  <si>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</si>
  <si>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</si>
  <si>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</si>
  <si>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</si>
  <si>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</si>
  <si>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</si>
  <si>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</si>
  <si>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</si>
  <si>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</si>
  <si>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</si>
  <si>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</si>
  <si>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</si>
  <si>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</si>
  <si>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</si>
  <si>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</si>
  <si>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</si>
  <si>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</si>
  <si>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</si>
  <si>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</si>
  <si>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</si>
  <si>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</si>
  <si>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</si>
  <si>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</si>
  <si>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</si>
  <si>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</si>
  <si>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</si>
  <si>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</si>
  <si>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</si>
  <si>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</si>
  <si>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</si>
  <si>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</si>
  <si>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</si>
  <si>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</si>
  <si>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</si>
  <si>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</si>
  <si>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</si>
  <si>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</si>
  <si>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</si>
  <si>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</si>
  <si>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</si>
  <si>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</si>
  <si>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</si>
  <si>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</si>
  <si>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</si>
  <si>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</si>
  <si>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</si>
  <si>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</si>
  <si>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</si>
  <si>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</si>
  <si>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</si>
  <si>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</si>
  <si>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</si>
  <si>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</si>
  <si>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</si>
  <si>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</si>
  <si>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</si>
  <si>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</si>
  <si>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</si>
  <si>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</si>
  <si>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</si>
  <si>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</si>
  <si>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</si>
  <si>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</si>
  <si>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</si>
  <si>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</si>
  <si>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</si>
  <si>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</si>
  <si>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</si>
  <si>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</si>
  <si>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</si>
  <si>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</si>
  <si>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</si>
  <si>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</si>
  <si>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</si>
  <si>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</si>
  <si>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</si>
  <si>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</si>
  <si>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</si>
  <si>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</si>
  <si>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</si>
  <si>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</si>
  <si>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</si>
  <si>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</si>
  <si>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</si>
  <si>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</si>
  <si>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</si>
  <si>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</si>
  <si>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</si>
  <si>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</si>
  <si>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</si>
  <si>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</si>
  <si>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</si>
  <si>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</si>
  <si>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</si>
  <si>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</si>
  <si>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</si>
  <si>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</si>
  <si>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</si>
  <si>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</si>
  <si>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</si>
  <si>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</si>
  <si>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</si>
  <si>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</si>
  <si>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</si>
  <si>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</si>
  <si>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</si>
  <si>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</si>
  <si>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</si>
  <si>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</si>
  <si>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</si>
  <si>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</si>
  <si>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</si>
  <si>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</si>
  <si>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</si>
  <si>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</si>
  <si>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</si>
  <si>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</si>
  <si>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</si>
  <si>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</si>
  <si>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</si>
  <si>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</si>
  <si>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</si>
  <si>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</si>
  <si>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</si>
  <si>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</si>
  <si>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</si>
  <si>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</si>
  <si>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</si>
  <si>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</si>
  <si>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</si>
  <si>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</si>
  <si>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</si>
  <si>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</si>
  <si>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</si>
  <si>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</si>
  <si>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</si>
  <si>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</si>
  <si>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</si>
  <si>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</si>
  <si>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</si>
  <si>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</si>
  <si>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</si>
  <si>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</si>
  <si>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</si>
  <si>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</si>
  <si>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</si>
  <si>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</si>
  <si>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</si>
  <si>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</si>
  <si>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</si>
  <si>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</si>
  <si>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</si>
  <si>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</si>
  <si>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</si>
  <si>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</si>
  <si>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</si>
  <si>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</si>
  <si>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</si>
  <si>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</si>
  <si>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</si>
  <si>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</si>
  <si>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</si>
  <si>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</si>
  <si>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</si>
  <si>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</si>
  <si>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</si>
  <si>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</si>
  <si>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</si>
  <si>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</si>
  <si>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</si>
  <si>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</si>
  <si>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</si>
  <si>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</si>
  <si>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</si>
  <si>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</si>
  <si>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</si>
  <si>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</si>
  <si>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</si>
  <si>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</si>
  <si>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</si>
  <si>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</si>
  <si>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</si>
  <si>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</si>
  <si>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</si>
  <si>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</si>
  <si>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</si>
  <si>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</si>
  <si>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</si>
  <si>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</si>
  <si>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</si>
  <si>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</si>
  <si>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</si>
  <si>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</si>
  <si>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</si>
  <si>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</si>
  <si>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</si>
  <si>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</si>
  <si>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</si>
  <si>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</si>
  <si>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</si>
  <si>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</si>
  <si>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</si>
  <si>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</si>
  <si>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</si>
  <si>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</si>
  <si>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</si>
  <si>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</si>
  <si>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</si>
  <si>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</si>
  <si>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</si>
  <si>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</si>
  <si>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</si>
  <si>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</si>
  <si>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</si>
  <si>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</si>
  <si>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</si>
  <si>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</si>
  <si>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</si>
  <si>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</si>
  <si>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</si>
  <si>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</si>
  <si>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</si>
  <si>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</si>
  <si>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</si>
  <si>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</si>
  <si>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</si>
  <si>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</si>
  <si>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</si>
  <si>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</si>
  <si>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</si>
  <si>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</si>
  <si>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</si>
  <si>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</si>
  <si>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</si>
  <si>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</si>
  <si>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</si>
  <si>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</si>
  <si>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</si>
  <si>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</si>
  <si>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</si>
  <si>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</si>
  <si>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</si>
  <si>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</si>
  <si>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</si>
  <si>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</si>
  <si>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</si>
  <si>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</si>
  <si>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</si>
  <si>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</si>
  <si>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</si>
  <si>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</si>
  <si>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</si>
  <si>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</si>
  <si>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</si>
  <si>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</si>
  <si>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</si>
  <si>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</si>
  <si>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</si>
  <si>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</si>
  <si>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</si>
  <si>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</si>
  <si>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</si>
  <si>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</si>
  <si>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</si>
  <si>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</si>
  <si>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</si>
  <si>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</si>
  <si>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</si>
  <si>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</si>
  <si>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</si>
  <si>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</si>
  <si>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</si>
  <si>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</si>
  <si>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</si>
  <si>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</si>
  <si>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</si>
  <si>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</si>
  <si>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</si>
  <si>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</si>
  <si>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</si>
  <si>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</si>
  <si>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</si>
  <si>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</si>
  <si>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</si>
  <si>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</si>
  <si>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</si>
  <si>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</si>
  <si>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</si>
  <si>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</si>
  <si>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</si>
  <si>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</si>
  <si>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</si>
  <si>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</si>
  <si>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</si>
  <si>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</si>
  <si>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</si>
  <si>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</si>
  <si>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</si>
  <si>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</si>
  <si>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</si>
  <si>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</si>
  <si>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</si>
  <si>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</si>
  <si>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</si>
  <si>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</si>
  <si>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</si>
  <si>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</si>
  <si>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</si>
  <si>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</si>
  <si>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</si>
  <si>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</si>
  <si>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</si>
  <si>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</si>
  <si>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</si>
  <si>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</si>
  <si>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</si>
  <si>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</si>
  <si>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</si>
  <si>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</si>
  <si>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</si>
  <si>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</si>
  <si>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</si>
  <si>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</si>
  <si>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</si>
  <si>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</si>
  <si>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</si>
  <si>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</si>
  <si>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</si>
  <si>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</si>
  <si>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</si>
  <si>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</si>
  <si>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</si>
  <si>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</si>
  <si>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</si>
  <si>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</si>
  <si>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</si>
  <si>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</si>
  <si>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</si>
  <si>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</si>
  <si>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</si>
  <si>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</si>
  <si>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</si>
  <si>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</si>
  <si>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</si>
  <si>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</si>
  <si>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</si>
  <si>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</si>
  <si>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</si>
  <si>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</si>
  <si>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</si>
  <si>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</si>
  <si>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</si>
  <si>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</si>
  <si>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</si>
  <si>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</si>
  <si>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</si>
  <si>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</si>
  <si>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</si>
  <si>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</si>
  <si>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</si>
  <si>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</si>
  <si>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</si>
  <si>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</si>
  <si>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</si>
  <si>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</si>
  <si>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</si>
  <si>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</si>
  <si>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</si>
  <si>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</si>
  <si>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</si>
  <si>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</si>
  <si>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</si>
  <si>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</si>
  <si>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</si>
  <si>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</si>
  <si>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</si>
  <si>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</si>
  <si>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</si>
  <si>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</si>
  <si>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</si>
  <si>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</si>
  <si>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</si>
  <si>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</si>
  <si>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</si>
  <si>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</si>
  <si>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</si>
  <si>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</si>
  <si>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</si>
  <si>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</si>
  <si>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</si>
  <si>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</si>
  <si>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</si>
  <si>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</si>
  <si>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</si>
  <si>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</si>
  <si>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</si>
  <si>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</si>
  <si>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</si>
  <si>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</si>
  <si>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</si>
  <si>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</si>
  <si>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</si>
  <si>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</si>
  <si>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</si>
  <si>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</si>
  <si>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</si>
  <si>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</si>
  <si>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</si>
  <si>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</si>
  <si>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</si>
  <si>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</si>
  <si>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</si>
  <si>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</si>
  <si>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</si>
  <si>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</si>
  <si>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</si>
  <si>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</si>
  <si>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</si>
  <si>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</si>
  <si>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</si>
  <si>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</si>
  <si>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</si>
  <si>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</si>
  <si>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</si>
  <si>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</si>
  <si>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</si>
  <si>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</si>
  <si>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</si>
  <si>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</si>
  <si>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</si>
  <si>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</si>
  <si>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</si>
  <si>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</si>
  <si>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</si>
  <si>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</si>
  <si>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</si>
  <si>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</si>
  <si>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</si>
  <si>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</si>
  <si>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</si>
  <si>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</si>
  <si>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</si>
  <si>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</si>
  <si>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</si>
  <si>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</si>
  <si>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</si>
  <si>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</si>
  <si>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</si>
  <si>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</si>
  <si>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</si>
  <si>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</si>
  <si>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</si>
  <si>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</si>
  <si>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</si>
  <si>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</si>
  <si>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</si>
  <si>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</si>
  <si>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</si>
  <si>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</si>
  <si>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</si>
  <si>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</si>
  <si>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</si>
  <si>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</si>
  <si>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</si>
  <si>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</si>
  <si>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</si>
  <si>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</si>
  <si>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</si>
  <si>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</si>
  <si>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</si>
  <si>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</si>
  <si>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</si>
  <si>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</si>
  <si>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</si>
  <si>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</si>
  <si>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</si>
  <si>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</si>
  <si>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</si>
  <si>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</si>
  <si>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</si>
  <si>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</si>
  <si>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</si>
  <si>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</si>
  <si>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</si>
  <si>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</si>
  <si>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</si>
  <si>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</si>
  <si>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</si>
  <si>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</si>
  <si>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</si>
  <si>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</si>
  <si>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</si>
  <si>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</si>
  <si>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</si>
  <si>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</si>
  <si>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</si>
  <si>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</si>
  <si>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</si>
  <si>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</si>
  <si>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</si>
  <si>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</si>
  <si>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</si>
  <si>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</si>
  <si>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</si>
  <si>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</si>
  <si>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</si>
  <si>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</si>
  <si>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</si>
  <si>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</si>
  <si>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</si>
  <si>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</si>
  <si>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</si>
  <si>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</si>
  <si>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</si>
  <si>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</si>
  <si>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</si>
  <si>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</si>
  <si>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</si>
  <si>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</si>
  <si>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</si>
  <si>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</si>
  <si>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</si>
  <si>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</si>
  <si>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</si>
  <si>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</si>
  <si>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</si>
  <si>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</si>
  <si>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</si>
  <si>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</si>
  <si>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</si>
  <si>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</si>
  <si>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</si>
  <si>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</si>
  <si>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</si>
  <si>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</si>
  <si>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</si>
  <si>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</si>
  <si>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</si>
  <si>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</si>
  <si>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</si>
  <si>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</si>
  <si>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</si>
  <si>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</si>
  <si>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</si>
  <si>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</si>
  <si>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</si>
  <si>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</si>
  <si>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</si>
  <si>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</si>
  <si>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</si>
  <si>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</si>
  <si>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</si>
  <si>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</si>
  <si>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</si>
  <si>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</si>
  <si>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</si>
  <si>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</si>
  <si>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</si>
  <si>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</si>
  <si>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</si>
  <si>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</si>
  <si>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</si>
  <si>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</si>
  <si>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</si>
  <si>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</si>
  <si>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</si>
  <si>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</si>
  <si>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</si>
  <si>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</si>
  <si>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</si>
  <si>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</si>
  <si>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</si>
  <si>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</si>
  <si>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</si>
  <si>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</si>
  <si>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</si>
  <si>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</si>
  <si>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</si>
  <si>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</si>
  <si>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</si>
  <si>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</si>
  <si>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</si>
  <si>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</si>
  <si>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</si>
  <si>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</si>
  <si>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</si>
  <si>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</si>
  <si>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</si>
  <si>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</si>
  <si>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</si>
  <si>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</si>
  <si>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</si>
  <si>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</si>
  <si>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</si>
  <si>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</si>
  <si>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</si>
  <si>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</si>
  <si>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</si>
  <si>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</si>
  <si>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</si>
  <si>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</si>
  <si>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</si>
  <si>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</si>
  <si>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</si>
  <si>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</si>
  <si>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</si>
  <si>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</si>
  <si>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</si>
  <si>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</si>
  <si>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</si>
  <si>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</si>
  <si>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</si>
  <si>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</si>
  <si>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</si>
  <si>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</si>
  <si>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</si>
  <si>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</si>
  <si>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</si>
  <si>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</si>
  <si>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</si>
  <si>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</si>
  <si>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</si>
  <si>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</si>
  <si>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</si>
  <si>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</si>
  <si>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</si>
  <si>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</si>
  <si>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</si>
  <si>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</si>
  <si>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</si>
  <si>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</si>
  <si>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</si>
  <si>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</si>
  <si>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</si>
  <si>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</si>
  <si>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</si>
  <si>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</si>
  <si>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</si>
  <si>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</si>
  <si>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</si>
  <si>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</si>
  <si>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</si>
  <si>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</si>
  <si>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</si>
  <si>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</si>
  <si>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</si>
  <si>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</si>
  <si>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</si>
  <si>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</si>
  <si>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</si>
  <si>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</si>
  <si>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</si>
  <si>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</si>
  <si>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</si>
  <si>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</si>
  <si>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</si>
  <si>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</si>
  <si>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</si>
  <si>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</si>
  <si>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</si>
  <si>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</si>
  <si>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</si>
  <si>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</si>
  <si>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</si>
  <si>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</si>
  <si>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</si>
  <si>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</si>
  <si>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</si>
  <si>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</si>
  <si>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</si>
  <si>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</si>
  <si>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</si>
  <si>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</si>
  <si>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</si>
  <si>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</si>
  <si>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</si>
  <si>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</si>
  <si>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</si>
  <si>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</si>
  <si>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</si>
  <si>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</si>
  <si>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</si>
  <si>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</si>
  <si>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</si>
  <si>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</si>
  <si>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</si>
  <si>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</si>
  <si>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</si>
  <si>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</si>
  <si>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</si>
  <si>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</si>
  <si>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</si>
  <si>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</si>
  <si>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</si>
  <si>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</si>
  <si>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</si>
  <si>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</si>
  <si>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</si>
  <si>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</si>
  <si>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</si>
  <si>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</si>
  <si>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</si>
  <si>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</si>
  <si>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</si>
  <si>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</si>
  <si>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</si>
  <si>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</si>
  <si>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</si>
  <si>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</si>
  <si>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</si>
  <si>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</si>
  <si>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</si>
  <si>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</si>
  <si>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</si>
  <si>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</si>
  <si>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</si>
  <si>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</si>
  <si>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</si>
  <si>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</si>
  <si>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</si>
  <si>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</si>
  <si>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</si>
  <si>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</si>
  <si>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</si>
  <si>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</si>
  <si>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</si>
  <si>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</si>
  <si>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</si>
  <si>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</si>
  <si>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</si>
  <si>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</si>
  <si>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</si>
  <si>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</si>
  <si>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</si>
  <si>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</si>
  <si>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</si>
  <si>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</si>
  <si>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</si>
  <si>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</si>
  <si>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</si>
  <si>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</si>
  <si>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</si>
  <si>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</si>
  <si>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</si>
  <si>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</si>
  <si>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</si>
  <si>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</si>
  <si>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</si>
  <si>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</si>
  <si>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</si>
  <si>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</si>
  <si>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</si>
  <si>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</si>
  <si>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</si>
  <si>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</si>
  <si>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</si>
  <si>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</si>
  <si>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</si>
  <si>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</si>
  <si>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</si>
  <si>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</si>
  <si>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</si>
  <si>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</si>
  <si>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</si>
  <si>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</si>
  <si>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</si>
  <si>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</si>
  <si>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</si>
  <si>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</si>
  <si>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</si>
  <si>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</si>
  <si>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</si>
  <si>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</si>
  <si>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</si>
  <si>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</si>
  <si>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</si>
  <si>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</si>
  <si>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</si>
  <si>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</si>
  <si>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</si>
  <si>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</si>
  <si>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</si>
  <si>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</si>
  <si>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</si>
  <si>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</si>
  <si>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</si>
  <si>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</si>
  <si>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</si>
  <si>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</si>
  <si>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</si>
  <si>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</si>
  <si>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</si>
  <si>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</si>
  <si>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</si>
  <si>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</si>
  <si>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</si>
  <si>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</si>
  <si>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</si>
  <si>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</si>
  <si>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</si>
  <si>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</si>
  <si>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</si>
  <si>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</si>
  <si>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</si>
  <si>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</si>
  <si>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</si>
  <si>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</si>
  <si>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</si>
  <si>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</si>
  <si>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</si>
  <si>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</si>
  <si>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</si>
  <si>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</si>
  <si>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</si>
  <si>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</si>
  <si>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</si>
  <si>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</si>
  <si>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</si>
  <si>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</si>
  <si>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</si>
  <si>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</si>
  <si>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</si>
  <si>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</si>
  <si>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</si>
  <si>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</si>
  <si>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</si>
  <si>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</si>
  <si>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</si>
  <si>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</si>
  <si>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</si>
  <si>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</si>
  <si>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</si>
  <si>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</si>
  <si>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</si>
  <si>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</si>
  <si>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</si>
  <si>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</si>
  <si>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</si>
  <si>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</si>
  <si>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</si>
  <si>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</si>
  <si>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</si>
  <si>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</si>
  <si>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</si>
  <si>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</si>
  <si>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</si>
  <si>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</si>
  <si>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</si>
  <si>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</si>
  <si>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</si>
  <si>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</si>
  <si>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</si>
  <si>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</si>
  <si>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</si>
  <si>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</si>
  <si>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</si>
  <si>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</si>
  <si>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</si>
  <si>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</si>
  <si>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</si>
  <si>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</si>
  <si>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</si>
  <si>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</si>
  <si>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</si>
  <si>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</si>
  <si>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</si>
  <si>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</si>
  <si>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</si>
  <si>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</si>
  <si>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</si>
  <si>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</si>
  <si>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</si>
  <si>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</si>
  <si>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</si>
  <si>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</si>
  <si>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</si>
  <si>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</si>
  <si>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</si>
  <si>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</si>
  <si>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</si>
  <si>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</si>
  <si>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</si>
  <si>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</si>
  <si>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</si>
  <si>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</si>
  <si>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</si>
  <si>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</si>
  <si>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</si>
  <si>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</si>
  <si>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</si>
  <si>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</si>
  <si>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</si>
  <si>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ชิฟฟ่อนสตอเบอรี่นมสด</t>
  </si>
  <si>
    <t>บูธ หน้า ม.เกษตร วันที่ 1-31  สิงหาคม  2568</t>
  </si>
  <si>
    <t>สรุปยอดขาย บูธ  หน้า ม.เกษตร วันที่ 1-31  สิงหาคม  2568</t>
  </si>
  <si>
    <t>บูธ หน้า ม.เกษตร  วันที่ 1-31  สิงหาคม  2568</t>
  </si>
  <si>
    <t>หมี่กรอบโบราณ</t>
  </si>
  <si>
    <t>ไส้เปรี้ยว</t>
  </si>
  <si>
    <t>หมดอายุ</t>
  </si>
  <si>
    <t>แถม</t>
  </si>
  <si>
    <t>ไลน์แมน</t>
  </si>
  <si>
    <t>ชิฟฟ่อนสดอเบอรี่นมสด</t>
  </si>
  <si>
    <t>แครป</t>
  </si>
  <si>
    <t>โยกไปแก้วมณี</t>
  </si>
  <si>
    <t>ค่าวุ้น 130 ค่านมจืด 48</t>
  </si>
  <si>
    <t>จัดเบรก</t>
  </si>
  <si>
    <t xml:space="preserve">ค่าชูนัทคุ๊ก </t>
  </si>
  <si>
    <t>หมออายุ</t>
  </si>
  <si>
    <t>เฮียเบิก 1</t>
  </si>
  <si>
    <t>ค่าน้ำประปา  40  ค่าวุ้น 280</t>
  </si>
  <si>
    <t>แครป 2</t>
  </si>
  <si>
    <t>แกรป</t>
  </si>
  <si>
    <t>ไลน์แน</t>
  </si>
  <si>
    <t>แกรป 2</t>
  </si>
  <si>
    <t>ไลนแมน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</si>
  <si>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</si>
  <si>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</si>
  <si>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 100 กรัม</t>
  </si>
  <si>
    <t>โยกไป คุณาววรรณ</t>
  </si>
  <si>
    <t>คืนเงินลูกค้าขนมเปรี้ยว</t>
  </si>
  <si>
    <t>ค่าน้ำต้มชงกาแฟซอง</t>
  </si>
  <si>
    <t>ทุเรียนชีสพาย 85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</si>
</sst>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0" borderId="18" xfId="0" applyNumberFormat="1" applyFont="1" applyBorder="1"/>
    <xf numFmtId="43" fontId="2" fillId="0" borderId="19" xfId="0" applyNumberFormat="1" applyFont="1" applyBorder="1"/>
    <xf numFmtId="43" fontId="2" fillId="0" borderId="1" xfId="0" applyNumberFormat="1" applyFont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P5" sqref="P5"/>
      <selection pane="bottomLeft" activeCell="P5" sqref="P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38" t="s">
        <v>1428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1422</v>
      </c>
      <c r="D243" s="83" t="s">
        <v>791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  <c r="L243" s="81">
        <v>35</v>
      </c>
    </row>
    <row r="244" spans="1:12" x14ac:dyDescent="0.2">
      <c r="A244" s="82" t="s">
        <v>918</v>
      </c>
      <c r="B244" s="82" t="s">
        <v>919</v>
      </c>
      <c r="C244" s="82" t="s">
        <v>1423</v>
      </c>
      <c r="D244" s="83" t="s">
        <v>433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  <c r="L244" s="81">
        <v>35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8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8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8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8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8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8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8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8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8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8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8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8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8" ht="23.25" x14ac:dyDescent="0.5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  <c r="P269" s="119" t="s">
        <v>1417</v>
      </c>
      <c r="Q269" s="120" t="s">
        <v>1418</v>
      </c>
      <c r="R269" s="121" t="s">
        <v>1419</v>
      </c>
    </row>
    <row r="270" spans="1:18" ht="23.25" x14ac:dyDescent="0.5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  <c r="P270" s="122"/>
      <c r="Q270" s="122"/>
      <c r="R270" s="122"/>
    </row>
    <row r="271" spans="1:18" ht="23.25" x14ac:dyDescent="0.5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  <c r="P271" s="122"/>
      <c r="Q271" s="122"/>
      <c r="R271" s="122"/>
    </row>
    <row r="272" spans="1:18" ht="23.25" x14ac:dyDescent="0.5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  <c r="P272" s="122"/>
      <c r="Q272" s="122"/>
      <c r="R272" s="122"/>
    </row>
    <row r="273" spans="1:18" ht="23.25" x14ac:dyDescent="0.5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  <c r="P273" s="123"/>
      <c r="Q273" s="123"/>
      <c r="R273" s="123"/>
    </row>
    <row r="274" spans="1:18" ht="23.25" x14ac:dyDescent="0.5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  <c r="P274" s="123"/>
      <c r="Q274" s="123"/>
      <c r="R274" s="123"/>
    </row>
    <row r="275" spans="1:18" ht="23.25" x14ac:dyDescent="0.5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  <c r="P275" s="124"/>
      <c r="Q275" s="124"/>
      <c r="R275" s="124"/>
    </row>
    <row r="276" spans="1:18" ht="23.25" x14ac:dyDescent="0.5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:18" ht="23.25" x14ac:dyDescent="0.5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  <c r="P277" s="126" t="s">
        <v>1420</v>
      </c>
      <c r="Q277" s="127">
        <f>Q276*30/100</f>
        <v>0</v>
      </c>
      <c r="R277" s="127">
        <f>R276*30/100</f>
        <v>0</v>
      </c>
    </row>
    <row r="278" spans="1:18" ht="23.25" x14ac:dyDescent="0.5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  <c r="P278" s="126" t="s">
        <v>1421</v>
      </c>
      <c r="Q278" s="127">
        <f>Q277*7/100</f>
        <v>0</v>
      </c>
      <c r="R278" s="127">
        <f>R277*7/100</f>
        <v>0</v>
      </c>
    </row>
    <row r="279" spans="1:18" ht="23.25" x14ac:dyDescent="0.5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  <c r="P279" s="128" t="s">
        <v>5</v>
      </c>
      <c r="Q279" s="129">
        <f>Q276-Q277-Q278</f>
        <v>0</v>
      </c>
      <c r="R279" s="129">
        <f>R276-R277-R278</f>
        <v>0</v>
      </c>
    </row>
    <row r="280" spans="1:18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8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8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8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8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8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8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8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8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3" spans="3:12" x14ac:dyDescent="0.2">
      <c r="C243" t="s">
        <v>1422</v>
      </c>
      <c r="D243" t="s">
        <v>791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3"/>
  <sheetViews>
    <sheetView tabSelected="1" zoomScale="70" zoomScaleNormal="70" workbookViewId="0">
      <pane xSplit="10" ySplit="4" topLeftCell="K5" activePane="bottomRight" state="frozen"/>
      <selection activeCell="P5" sqref="P5"/>
      <selection pane="topRight" activeCell="P5" sqref="P5"/>
      <selection pane="bottomLeft" activeCell="P5" sqref="P5"/>
      <selection pane="bottomRight" activeCell="V269" sqref="V26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625" style="2" customWidth="1"/>
    <col min="10" max="11" width="12.875" style="2" customWidth="1"/>
    <col min="12" max="12" width="6.8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12.3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8" t="s">
        <v>1438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92"/>
      <c r="P2" s="68"/>
      <c r="Q2" s="138" t="s">
        <v>1439</v>
      </c>
      <c r="R2" s="138"/>
      <c r="S2" s="138"/>
      <c r="T2" s="138"/>
      <c r="U2" s="138"/>
      <c r="V2" s="138"/>
      <c r="W2" s="138"/>
      <c r="X2" s="138"/>
      <c r="Y2" s="138"/>
      <c r="Z2" s="138"/>
      <c r="AA2" s="94"/>
      <c r="AB2" s="94"/>
    </row>
    <row r="3" spans="1:29" s="5" customFormat="1" ht="24.6" customHeight="1" x14ac:dyDescent="0.55000000000000004">
      <c r="A3" s="144" t="s">
        <v>1</v>
      </c>
      <c r="B3" s="144" t="s">
        <v>1353</v>
      </c>
      <c r="C3" s="144" t="s">
        <v>2</v>
      </c>
      <c r="D3" s="144" t="s">
        <v>1354</v>
      </c>
      <c r="E3" s="144" t="s">
        <v>3</v>
      </c>
      <c r="F3" s="144" t="s">
        <v>4</v>
      </c>
      <c r="G3" s="144" t="s">
        <v>5</v>
      </c>
      <c r="H3" s="77" t="s">
        <v>6</v>
      </c>
      <c r="I3" s="145" t="s">
        <v>273</v>
      </c>
      <c r="J3" s="144" t="s">
        <v>7</v>
      </c>
      <c r="K3" s="181" t="s">
        <v>8</v>
      </c>
      <c r="L3" s="181"/>
      <c r="M3" s="181"/>
      <c r="N3" s="144" t="s">
        <v>9</v>
      </c>
      <c r="O3" s="182" t="s">
        <v>274</v>
      </c>
      <c r="P3" s="184" t="s">
        <v>275</v>
      </c>
      <c r="Q3" s="141" t="s">
        <v>214</v>
      </c>
      <c r="R3" s="141" t="s">
        <v>215</v>
      </c>
      <c r="S3" s="141" t="s">
        <v>10</v>
      </c>
      <c r="T3" s="141" t="s">
        <v>216</v>
      </c>
      <c r="U3" s="141" t="s">
        <v>217</v>
      </c>
      <c r="V3" s="139" t="s">
        <v>218</v>
      </c>
      <c r="W3" s="139" t="s">
        <v>219</v>
      </c>
      <c r="X3" s="139" t="s">
        <v>220</v>
      </c>
      <c r="Y3" s="141" t="s">
        <v>221</v>
      </c>
      <c r="Z3" s="142" t="s">
        <v>222</v>
      </c>
      <c r="AA3" s="177" t="s">
        <v>1360</v>
      </c>
      <c r="AB3" s="178" t="s">
        <v>1361</v>
      </c>
    </row>
    <row r="4" spans="1:29" s="5" customFormat="1" ht="24.6" customHeight="1" x14ac:dyDescent="0.55000000000000004">
      <c r="A4" s="144"/>
      <c r="B4" s="144"/>
      <c r="C4" s="144"/>
      <c r="D4" s="144"/>
      <c r="E4" s="144"/>
      <c r="F4" s="144"/>
      <c r="G4" s="144"/>
      <c r="H4" s="77" t="s">
        <v>11</v>
      </c>
      <c r="I4" s="146"/>
      <c r="J4" s="144"/>
      <c r="K4" s="63" t="s">
        <v>12</v>
      </c>
      <c r="L4" s="42" t="s">
        <v>13</v>
      </c>
      <c r="M4" s="63" t="s">
        <v>14</v>
      </c>
      <c r="N4" s="144"/>
      <c r="O4" s="183"/>
      <c r="P4" s="185"/>
      <c r="Q4" s="141"/>
      <c r="R4" s="141"/>
      <c r="S4" s="141"/>
      <c r="T4" s="141"/>
      <c r="U4" s="141"/>
      <c r="V4" s="140"/>
      <c r="W4" s="140"/>
      <c r="X4" s="140"/>
      <c r="Y4" s="141"/>
      <c r="Z4" s="143"/>
      <c r="AA4" s="177"/>
      <c r="AB4" s="179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8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90</v>
      </c>
      <c r="G5" s="43">
        <f t="shared" ref="G5:G85" si="0">+E5+F5</f>
        <v>98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880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2750</v>
      </c>
      <c r="N5" s="19"/>
      <c r="O5" s="132">
        <v>18.97</v>
      </c>
      <c r="P5" s="79">
        <f>+K5*O5</f>
        <v>1043.3499999999999</v>
      </c>
      <c r="Q5" s="45">
        <v>1</v>
      </c>
      <c r="R5" s="46">
        <f>+'1'!N265</f>
        <v>4620</v>
      </c>
      <c r="S5" s="46">
        <f>+'1'!N270</f>
        <v>1071</v>
      </c>
      <c r="T5" s="46">
        <f>+'1'!N268</f>
        <v>0</v>
      </c>
      <c r="U5" s="67">
        <f>+'1'!N266</f>
        <v>0</v>
      </c>
      <c r="V5" s="46">
        <f>+'1'!N269</f>
        <v>0</v>
      </c>
      <c r="W5" s="46">
        <f>+'1'!N267</f>
        <v>1839</v>
      </c>
      <c r="X5" s="46">
        <f>+R5-S5-T5-U5-V5-W5</f>
        <v>1710</v>
      </c>
      <c r="Y5" s="46">
        <f>+'1'!N272</f>
        <v>1710</v>
      </c>
      <c r="Z5" s="47">
        <f>+Y5-X5</f>
        <v>0</v>
      </c>
      <c r="AA5" s="133" t="s">
        <v>1365</v>
      </c>
      <c r="AB5" s="47">
        <f>+W5+Y5</f>
        <v>3549</v>
      </c>
      <c r="AC5" s="58">
        <f>+W5+Y5+Z5</f>
        <v>3549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81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230</v>
      </c>
      <c r="G6" s="43">
        <f t="shared" si="0"/>
        <v>311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2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3077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182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17900</v>
      </c>
      <c r="N6" s="19"/>
      <c r="O6" s="132">
        <v>36.43</v>
      </c>
      <c r="P6" s="79">
        <f t="shared" ref="P6:P70" si="1">+K6*O6</f>
        <v>6630.26</v>
      </c>
      <c r="Q6" s="45">
        <v>2</v>
      </c>
      <c r="R6" s="46">
        <f>+'2'!N265</f>
        <v>3940</v>
      </c>
      <c r="S6" s="46">
        <f>+'2'!N270</f>
        <v>275</v>
      </c>
      <c r="T6" s="46">
        <f>+'2'!N268</f>
        <v>0</v>
      </c>
      <c r="U6" s="67">
        <f>+'2'!N266</f>
        <v>0</v>
      </c>
      <c r="V6" s="46">
        <f>+'2'!N269</f>
        <v>0</v>
      </c>
      <c r="W6" s="46">
        <f>+'2'!N267</f>
        <v>1645</v>
      </c>
      <c r="X6" s="46">
        <f>+R6-S6-T6-U6-V6-W6</f>
        <v>2020</v>
      </c>
      <c r="Y6" s="46">
        <f>+'2'!N272</f>
        <v>2020</v>
      </c>
      <c r="Z6" s="47">
        <f t="shared" ref="Z6:Z35" si="2">+Y6-X6</f>
        <v>0</v>
      </c>
      <c r="AA6" s="98" t="s">
        <v>1366</v>
      </c>
      <c r="AB6" s="47">
        <f t="shared" ref="AB6:AB35" si="3">+W6+Y6</f>
        <v>3665</v>
      </c>
      <c r="AC6" s="58">
        <f t="shared" ref="AC6:AC31" si="4">+W6+Y6+Z6</f>
        <v>3665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1"/>
        <v>0</v>
      </c>
      <c r="Q7" s="45">
        <v>3</v>
      </c>
      <c r="R7" s="46">
        <f>+'3'!N265</f>
        <v>3925</v>
      </c>
      <c r="S7" s="46">
        <f>+'3'!N270</f>
        <v>845</v>
      </c>
      <c r="T7" s="46">
        <f>+'3'!N268</f>
        <v>0</v>
      </c>
      <c r="U7" s="67">
        <f>+'3'!N266</f>
        <v>0</v>
      </c>
      <c r="V7" s="46">
        <f>+'3'!N269</f>
        <v>0</v>
      </c>
      <c r="W7" s="46">
        <f>+'3'!N267</f>
        <v>1855</v>
      </c>
      <c r="X7" s="46">
        <f>+R7-S7-T7-U7-V7-W7</f>
        <v>1225</v>
      </c>
      <c r="Y7" s="46">
        <f>+'3'!N272</f>
        <v>1225</v>
      </c>
      <c r="Z7" s="47">
        <f>+Y7-X7</f>
        <v>0</v>
      </c>
      <c r="AA7" s="98" t="s">
        <v>1367</v>
      </c>
      <c r="AB7" s="47">
        <f>+W7+Y7</f>
        <v>3080</v>
      </c>
      <c r="AC7" s="58">
        <f t="shared" si="4"/>
        <v>3080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1"/>
        <v>0</v>
      </c>
      <c r="Q8" s="45">
        <v>4</v>
      </c>
      <c r="R8" s="46">
        <f>+'4'!N265</f>
        <v>1790</v>
      </c>
      <c r="S8" s="46">
        <f>+'4'!N270</f>
        <v>420</v>
      </c>
      <c r="T8" s="46">
        <f>+'4'!N268</f>
        <v>0</v>
      </c>
      <c r="U8" s="67">
        <f>+'4'!N266</f>
        <v>0</v>
      </c>
      <c r="V8" s="46">
        <f>+'4'!N269</f>
        <v>0</v>
      </c>
      <c r="W8" s="46">
        <f>+'4'!N267</f>
        <v>1080</v>
      </c>
      <c r="X8" s="46">
        <f>+R8-S8-T8-U8-V8-W8</f>
        <v>290</v>
      </c>
      <c r="Y8" s="46">
        <f>+'4'!N272</f>
        <v>290</v>
      </c>
      <c r="Z8" s="47">
        <f t="shared" si="2"/>
        <v>0</v>
      </c>
      <c r="AA8" s="133" t="s">
        <v>1368</v>
      </c>
      <c r="AB8" s="47">
        <f t="shared" si="3"/>
        <v>1370</v>
      </c>
      <c r="AC8" s="58">
        <f t="shared" si="4"/>
        <v>1370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1"/>
        <v>0</v>
      </c>
      <c r="Q9" s="45">
        <v>5</v>
      </c>
      <c r="R9" s="46">
        <f>+'5'!N265</f>
        <v>5495</v>
      </c>
      <c r="S9" s="46">
        <f>+'5'!N270</f>
        <v>1935</v>
      </c>
      <c r="T9" s="46">
        <f>+'5'!N268</f>
        <v>0</v>
      </c>
      <c r="U9" s="67">
        <f>+'2'!N269</f>
        <v>0</v>
      </c>
      <c r="V9" s="46">
        <f>+'5'!N269</f>
        <v>0</v>
      </c>
      <c r="W9" s="46">
        <f>+'5'!N267</f>
        <v>2560</v>
      </c>
      <c r="X9" s="46">
        <f t="shared" ref="X9:X34" si="5">+R9-S9-T9-U9-V9-W9</f>
        <v>1000</v>
      </c>
      <c r="Y9" s="46">
        <f>+'5'!N272</f>
        <v>1000</v>
      </c>
      <c r="Z9" s="47">
        <f t="shared" si="2"/>
        <v>0</v>
      </c>
      <c r="AA9" s="133" t="s">
        <v>1362</v>
      </c>
      <c r="AB9" s="47">
        <f t="shared" si="3"/>
        <v>3560</v>
      </c>
      <c r="AC9" s="58">
        <f t="shared" si="4"/>
        <v>3560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1"/>
        <v>0</v>
      </c>
      <c r="Q10" s="45">
        <v>6</v>
      </c>
      <c r="R10" s="46">
        <f>+'6'!N265</f>
        <v>2340</v>
      </c>
      <c r="S10" s="46">
        <f>+'6'!N270</f>
        <v>565</v>
      </c>
      <c r="T10" s="46">
        <f>+'6'!N268</f>
        <v>0</v>
      </c>
      <c r="U10" s="67">
        <f>+'6'!N266</f>
        <v>0</v>
      </c>
      <c r="V10" s="46">
        <f>+'6'!N269</f>
        <v>0</v>
      </c>
      <c r="W10" s="46">
        <f>+'6'!N267</f>
        <v>995</v>
      </c>
      <c r="X10" s="46">
        <f t="shared" si="5"/>
        <v>780</v>
      </c>
      <c r="Y10" s="46">
        <f>+'6'!N272</f>
        <v>780</v>
      </c>
      <c r="Z10" s="47">
        <f t="shared" si="2"/>
        <v>0</v>
      </c>
      <c r="AA10" s="133" t="s">
        <v>1363</v>
      </c>
      <c r="AB10" s="47">
        <f t="shared" si="3"/>
        <v>1775</v>
      </c>
      <c r="AC10" s="58">
        <f t="shared" si="4"/>
        <v>1775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3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143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850</v>
      </c>
      <c r="N11" s="19"/>
      <c r="O11" s="132">
        <v>19.36</v>
      </c>
      <c r="P11" s="79">
        <f t="shared" si="1"/>
        <v>329.12</v>
      </c>
      <c r="Q11" s="45">
        <v>7</v>
      </c>
      <c r="R11" s="46">
        <f>+'7'!N265</f>
        <v>3380</v>
      </c>
      <c r="S11" s="46">
        <f>+'7'!N270</f>
        <v>352</v>
      </c>
      <c r="T11" s="46">
        <f>+'7'!N268</f>
        <v>0</v>
      </c>
      <c r="U11" s="67">
        <f>+'7'!N266</f>
        <v>0</v>
      </c>
      <c r="V11" s="46">
        <f>+'7'!N269</f>
        <v>0</v>
      </c>
      <c r="W11" s="46">
        <f>+'7'!N267</f>
        <v>835</v>
      </c>
      <c r="X11" s="46">
        <f t="shared" si="5"/>
        <v>2193</v>
      </c>
      <c r="Y11" s="46">
        <f>+'7'!N272</f>
        <v>2193</v>
      </c>
      <c r="Z11" s="47">
        <f t="shared" si="2"/>
        <v>0</v>
      </c>
      <c r="AA11" s="133" t="s">
        <v>1364</v>
      </c>
      <c r="AB11" s="47">
        <f t="shared" si="3"/>
        <v>3028</v>
      </c>
      <c r="AC11" s="58">
        <f t="shared" si="4"/>
        <v>3028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1"/>
        <v>0</v>
      </c>
      <c r="Q12" s="45">
        <v>8</v>
      </c>
      <c r="R12" s="46">
        <f>+'8'!N265</f>
        <v>5010</v>
      </c>
      <c r="S12" s="46">
        <f>+'8'!N270</f>
        <v>1055</v>
      </c>
      <c r="T12" s="46">
        <f>+'8'!N268</f>
        <v>0</v>
      </c>
      <c r="U12" s="67">
        <f>+'8'!N266</f>
        <v>0</v>
      </c>
      <c r="V12" s="46">
        <f>+'8'!N269</f>
        <v>5</v>
      </c>
      <c r="W12" s="46">
        <f>+'8'!N267</f>
        <v>2240</v>
      </c>
      <c r="X12" s="46">
        <f t="shared" si="5"/>
        <v>1710</v>
      </c>
      <c r="Y12" s="46">
        <f>+'8'!N272</f>
        <v>1710</v>
      </c>
      <c r="Z12" s="47">
        <f t="shared" si="2"/>
        <v>0</v>
      </c>
      <c r="AA12" s="133" t="s">
        <v>1365</v>
      </c>
      <c r="AB12" s="47">
        <f t="shared" si="3"/>
        <v>3950</v>
      </c>
      <c r="AC12" s="58">
        <f t="shared" si="4"/>
        <v>3950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2">
        <v>19.82</v>
      </c>
      <c r="P13" s="79">
        <f t="shared" si="1"/>
        <v>0</v>
      </c>
      <c r="Q13" s="45">
        <v>9</v>
      </c>
      <c r="R13" s="46">
        <f>+'9'!N265</f>
        <v>4570</v>
      </c>
      <c r="S13" s="46">
        <f>+'9'!N270</f>
        <v>235</v>
      </c>
      <c r="T13" s="46">
        <f>+'9'!N268</f>
        <v>0</v>
      </c>
      <c r="U13" s="67">
        <f>+'9'!N266</f>
        <v>0</v>
      </c>
      <c r="V13" s="46">
        <f>+'9'!N269</f>
        <v>0</v>
      </c>
      <c r="W13" s="46">
        <f>+'9'!N267</f>
        <v>2865</v>
      </c>
      <c r="X13" s="46">
        <f>+R13-S13-T13-U13-V13-W13</f>
        <v>1470</v>
      </c>
      <c r="Y13" s="46">
        <f>+'9'!N272</f>
        <v>1470</v>
      </c>
      <c r="Z13" s="47">
        <f t="shared" si="2"/>
        <v>0</v>
      </c>
      <c r="AA13" s="98" t="s">
        <v>1366</v>
      </c>
      <c r="AB13" s="47">
        <f t="shared" si="3"/>
        <v>4335</v>
      </c>
      <c r="AC13" s="58">
        <f t="shared" si="4"/>
        <v>4335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2">
        <v>19.41</v>
      </c>
      <c r="P14" s="79">
        <f t="shared" si="1"/>
        <v>0</v>
      </c>
      <c r="Q14" s="45">
        <v>10</v>
      </c>
      <c r="R14" s="46">
        <f>+'10'!N265</f>
        <v>3805</v>
      </c>
      <c r="S14" s="46">
        <f>+'10'!N270</f>
        <v>420</v>
      </c>
      <c r="T14" s="46">
        <f>+'10'!N268</f>
        <v>0</v>
      </c>
      <c r="U14" s="67">
        <f>+'10'!N266</f>
        <v>0</v>
      </c>
      <c r="V14" s="46">
        <f>+'10'!N269</f>
        <v>0</v>
      </c>
      <c r="W14" s="46">
        <f>+'10'!N267</f>
        <v>2235</v>
      </c>
      <c r="X14" s="46">
        <f t="shared" si="5"/>
        <v>1150</v>
      </c>
      <c r="Y14" s="46">
        <f>+'10'!N272</f>
        <v>1150</v>
      </c>
      <c r="Z14" s="47">
        <f t="shared" si="2"/>
        <v>0</v>
      </c>
      <c r="AA14" s="98" t="s">
        <v>1367</v>
      </c>
      <c r="AB14" s="47">
        <f t="shared" si="3"/>
        <v>3385</v>
      </c>
      <c r="AC14" s="58">
        <f t="shared" si="4"/>
        <v>3385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2">
        <v>22.41</v>
      </c>
      <c r="P15" s="79">
        <f t="shared" si="1"/>
        <v>0</v>
      </c>
      <c r="Q15" s="45">
        <v>11</v>
      </c>
      <c r="R15" s="46">
        <f>+'11'!N265</f>
        <v>6335</v>
      </c>
      <c r="S15" s="46">
        <f>+'11'!N270</f>
        <v>625</v>
      </c>
      <c r="T15" s="46">
        <f>+'11'!N268</f>
        <v>0</v>
      </c>
      <c r="U15" s="67">
        <f>+'11'!N266</f>
        <v>0</v>
      </c>
      <c r="V15" s="46">
        <f>+'11'!N269</f>
        <v>178</v>
      </c>
      <c r="W15" s="46">
        <f>+'11'!N267</f>
        <v>2245</v>
      </c>
      <c r="X15" s="46">
        <f t="shared" si="5"/>
        <v>3287</v>
      </c>
      <c r="Y15" s="46">
        <f>+'11'!N272</f>
        <v>3287</v>
      </c>
      <c r="Z15" s="47">
        <f t="shared" si="2"/>
        <v>0</v>
      </c>
      <c r="AA15" s="133" t="s">
        <v>1368</v>
      </c>
      <c r="AB15" s="47">
        <f t="shared" si="3"/>
        <v>5532</v>
      </c>
      <c r="AC15" s="58">
        <f t="shared" si="4"/>
        <v>5532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1"/>
        <v>0</v>
      </c>
      <c r="Q16" s="45">
        <v>12</v>
      </c>
      <c r="R16" s="46">
        <f>+'12'!N265</f>
        <v>3905</v>
      </c>
      <c r="S16" s="46">
        <f>+'12'!N270</f>
        <v>465</v>
      </c>
      <c r="T16" s="46">
        <f>+'12'!N268</f>
        <v>0</v>
      </c>
      <c r="U16" s="67">
        <f>+'12'!N266</f>
        <v>0</v>
      </c>
      <c r="V16" s="46">
        <f>+'12'!N269</f>
        <v>420</v>
      </c>
      <c r="W16" s="46">
        <f>+'12'!N267</f>
        <v>2765</v>
      </c>
      <c r="X16" s="46">
        <f t="shared" si="5"/>
        <v>255</v>
      </c>
      <c r="Y16" s="46">
        <f>+'12'!N272</f>
        <v>255</v>
      </c>
      <c r="Z16" s="47">
        <f t="shared" si="2"/>
        <v>0</v>
      </c>
      <c r="AA16" s="133" t="s">
        <v>1362</v>
      </c>
      <c r="AB16" s="47">
        <f t="shared" si="3"/>
        <v>3020</v>
      </c>
      <c r="AC16" s="58">
        <f t="shared" si="4"/>
        <v>3020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2">
        <v>4</v>
      </c>
      <c r="P17" s="79">
        <f t="shared" si="1"/>
        <v>0</v>
      </c>
      <c r="Q17" s="45">
        <v>13</v>
      </c>
      <c r="R17" s="46">
        <f>+'13'!N265</f>
        <v>1250</v>
      </c>
      <c r="S17" s="46">
        <f>+'13'!N270</f>
        <v>80</v>
      </c>
      <c r="T17" s="46">
        <f>+'13'!N268</f>
        <v>0</v>
      </c>
      <c r="U17" s="67">
        <f>+'13'!N266</f>
        <v>0</v>
      </c>
      <c r="V17" s="46">
        <f>+'13'!N269</f>
        <v>0</v>
      </c>
      <c r="W17" s="46">
        <f>+'13'!N267</f>
        <v>920</v>
      </c>
      <c r="X17" s="46">
        <f>+R17-S17-T17-U17-V17-W17</f>
        <v>250</v>
      </c>
      <c r="Y17" s="46">
        <f>+'13'!N272</f>
        <v>250</v>
      </c>
      <c r="Z17" s="47">
        <f t="shared" si="2"/>
        <v>0</v>
      </c>
      <c r="AA17" s="133" t="s">
        <v>1363</v>
      </c>
      <c r="AB17" s="47">
        <f t="shared" si="3"/>
        <v>1170</v>
      </c>
      <c r="AC17" s="58">
        <f t="shared" si="4"/>
        <v>1170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3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18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88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750</v>
      </c>
      <c r="N18" s="19"/>
      <c r="O18" s="132">
        <v>19.12</v>
      </c>
      <c r="P18" s="79">
        <f t="shared" si="1"/>
        <v>286.8</v>
      </c>
      <c r="Q18" s="45">
        <v>14</v>
      </c>
      <c r="R18" s="46">
        <f>+'14'!N265</f>
        <v>2725</v>
      </c>
      <c r="S18" s="46">
        <f>+'14'!N270</f>
        <v>582</v>
      </c>
      <c r="T18" s="46">
        <f>+'14'!N268</f>
        <v>0</v>
      </c>
      <c r="U18" s="67">
        <f>+'14'!N266</f>
        <v>0</v>
      </c>
      <c r="V18" s="46">
        <f>+'14'!N269</f>
        <v>0</v>
      </c>
      <c r="W18" s="46">
        <f>+'14'!N267</f>
        <v>1538</v>
      </c>
      <c r="X18" s="46">
        <f t="shared" si="5"/>
        <v>605</v>
      </c>
      <c r="Y18" s="46">
        <f>+'14'!N272</f>
        <v>605</v>
      </c>
      <c r="Z18" s="47">
        <f t="shared" si="2"/>
        <v>0</v>
      </c>
      <c r="AA18" s="133" t="s">
        <v>1364</v>
      </c>
      <c r="AB18" s="99">
        <f t="shared" si="3"/>
        <v>2143</v>
      </c>
      <c r="AC18" s="58">
        <f t="shared" si="4"/>
        <v>2143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2">
        <v>20.37</v>
      </c>
      <c r="P19" s="79">
        <f t="shared" si="1"/>
        <v>0</v>
      </c>
      <c r="Q19" s="45">
        <v>15</v>
      </c>
      <c r="R19" s="46">
        <f>+'15'!N265</f>
        <v>2080</v>
      </c>
      <c r="S19" s="46">
        <f>+'15'!N270</f>
        <v>395</v>
      </c>
      <c r="T19" s="46">
        <f>+'15'!N268</f>
        <v>0</v>
      </c>
      <c r="U19" s="67">
        <f>+'15'!N266</f>
        <v>0</v>
      </c>
      <c r="V19" s="46">
        <f>+'15'!N269</f>
        <v>0</v>
      </c>
      <c r="W19" s="46">
        <f>+'15'!N267</f>
        <v>1330</v>
      </c>
      <c r="X19" s="46">
        <f t="shared" si="5"/>
        <v>355</v>
      </c>
      <c r="Y19" s="46">
        <f>+'15'!N272</f>
        <v>355</v>
      </c>
      <c r="Z19" s="47">
        <f t="shared" si="2"/>
        <v>0</v>
      </c>
      <c r="AA19" s="133" t="s">
        <v>1365</v>
      </c>
      <c r="AB19" s="47">
        <f t="shared" si="3"/>
        <v>1685</v>
      </c>
      <c r="AC19" s="58">
        <f t="shared" si="4"/>
        <v>1685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0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18</v>
      </c>
      <c r="G20" s="43">
        <f t="shared" si="0"/>
        <v>18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62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1170</v>
      </c>
      <c r="N20" s="19"/>
      <c r="O20" s="90">
        <v>22.25</v>
      </c>
      <c r="P20" s="79">
        <f t="shared" si="1"/>
        <v>400.5</v>
      </c>
      <c r="Q20" s="45">
        <v>16</v>
      </c>
      <c r="R20" s="46">
        <f>+'16'!N265</f>
        <v>1705</v>
      </c>
      <c r="S20" s="46">
        <f>+'16'!N270</f>
        <v>168</v>
      </c>
      <c r="T20" s="46">
        <f>+'16'!N268</f>
        <v>0</v>
      </c>
      <c r="U20" s="67">
        <f>+'16'!N266</f>
        <v>0</v>
      </c>
      <c r="V20" s="46">
        <f>+'16'!N269</f>
        <v>0</v>
      </c>
      <c r="W20" s="46">
        <f>+'16'!N267</f>
        <v>820</v>
      </c>
      <c r="X20" s="46">
        <f t="shared" si="5"/>
        <v>717</v>
      </c>
      <c r="Y20" s="46">
        <f>+'16'!N272</f>
        <v>717</v>
      </c>
      <c r="Z20" s="47">
        <f t="shared" si="2"/>
        <v>0</v>
      </c>
      <c r="AA20" s="98" t="s">
        <v>1366</v>
      </c>
      <c r="AB20" s="47">
        <f t="shared" si="3"/>
        <v>1537</v>
      </c>
      <c r="AC20" s="58">
        <f t="shared" si="4"/>
        <v>1537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0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15</v>
      </c>
      <c r="G21" s="43">
        <f t="shared" si="0"/>
        <v>15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65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1275</v>
      </c>
      <c r="N21" s="19"/>
      <c r="O21" s="90">
        <v>22.85</v>
      </c>
      <c r="P21" s="79">
        <f t="shared" si="1"/>
        <v>342.75</v>
      </c>
      <c r="Q21" s="45">
        <v>17</v>
      </c>
      <c r="R21" s="46">
        <f>+'17'!N265</f>
        <v>2655</v>
      </c>
      <c r="S21" s="46">
        <f>+'17'!N270</f>
        <v>615</v>
      </c>
      <c r="T21" s="46">
        <f>+'17'!N268</f>
        <v>0</v>
      </c>
      <c r="U21" s="67">
        <f>+'17'!N266</f>
        <v>0</v>
      </c>
      <c r="V21" s="46">
        <f>+'17'!N269</f>
        <v>0</v>
      </c>
      <c r="W21" s="46">
        <f>+'17'!N267</f>
        <v>1495</v>
      </c>
      <c r="X21" s="46">
        <f t="shared" si="5"/>
        <v>545</v>
      </c>
      <c r="Y21" s="46">
        <f>+'17'!N272</f>
        <v>545</v>
      </c>
      <c r="Z21" s="47">
        <f t="shared" si="2"/>
        <v>0</v>
      </c>
      <c r="AA21" s="98" t="s">
        <v>1367</v>
      </c>
      <c r="AB21" s="47">
        <f t="shared" si="3"/>
        <v>2040</v>
      </c>
      <c r="AC21" s="58">
        <f t="shared" si="4"/>
        <v>2040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13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100</v>
      </c>
      <c r="G22" s="43">
        <f t="shared" si="0"/>
        <v>113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762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8600</v>
      </c>
      <c r="N22" s="19"/>
      <c r="O22" s="132">
        <v>27.98</v>
      </c>
      <c r="P22" s="79">
        <f t="shared" si="1"/>
        <v>2434.2600000000002</v>
      </c>
      <c r="Q22" s="45">
        <v>18</v>
      </c>
      <c r="R22" s="46">
        <f>+'18'!N265</f>
        <v>1590</v>
      </c>
      <c r="S22" s="46">
        <f>+'18'!N270</f>
        <v>180</v>
      </c>
      <c r="T22" s="46">
        <f>+'18'!N268</f>
        <v>0</v>
      </c>
      <c r="U22" s="67">
        <f>+'18'!N266</f>
        <v>0</v>
      </c>
      <c r="V22" s="46">
        <f>+'18'!N269</f>
        <v>320</v>
      </c>
      <c r="W22" s="46">
        <f>+'18'!N267</f>
        <v>690</v>
      </c>
      <c r="X22" s="46">
        <f t="shared" si="5"/>
        <v>400</v>
      </c>
      <c r="Y22" s="46">
        <f>+'18'!N272</f>
        <v>400</v>
      </c>
      <c r="Z22" s="47">
        <f t="shared" si="2"/>
        <v>0</v>
      </c>
      <c r="AA22" s="133" t="s">
        <v>1368</v>
      </c>
      <c r="AB22" s="47">
        <f t="shared" si="3"/>
        <v>1090</v>
      </c>
      <c r="AC22" s="58">
        <f t="shared" si="4"/>
        <v>1090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2">
        <v>29.74</v>
      </c>
      <c r="P23" s="79">
        <f t="shared" si="1"/>
        <v>0</v>
      </c>
      <c r="Q23" s="45">
        <v>19</v>
      </c>
      <c r="R23" s="46">
        <f>+'19'!N265</f>
        <v>3955</v>
      </c>
      <c r="S23" s="46">
        <f>+'19'!N270</f>
        <v>975</v>
      </c>
      <c r="T23" s="46">
        <f>+'19'!N268</f>
        <v>0</v>
      </c>
      <c r="U23" s="67">
        <f>+'19'!N266</f>
        <v>0</v>
      </c>
      <c r="V23" s="46">
        <f>+'19'!N269</f>
        <v>0</v>
      </c>
      <c r="W23" s="46">
        <f>+'19'!N267</f>
        <v>845</v>
      </c>
      <c r="X23" s="46">
        <f>+'19'!N272</f>
        <v>2135</v>
      </c>
      <c r="Y23" s="46">
        <f>+'19'!N272</f>
        <v>2135</v>
      </c>
      <c r="Z23" s="47">
        <f t="shared" si="2"/>
        <v>0</v>
      </c>
      <c r="AA23" s="133" t="s">
        <v>1362</v>
      </c>
      <c r="AB23" s="47">
        <f t="shared" si="3"/>
        <v>2980</v>
      </c>
      <c r="AC23" s="58">
        <f t="shared" si="4"/>
        <v>2980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7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25</v>
      </c>
      <c r="G24" s="43">
        <f t="shared" si="0"/>
        <v>32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423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2300</v>
      </c>
      <c r="N24" s="19"/>
      <c r="O24" s="132">
        <v>38.659999999999997</v>
      </c>
      <c r="P24" s="79">
        <f t="shared" si="1"/>
        <v>889.18</v>
      </c>
      <c r="Q24" s="45">
        <v>20</v>
      </c>
      <c r="R24" s="46">
        <f>+'20'!N266</f>
        <v>1975</v>
      </c>
      <c r="S24" s="46">
        <f>+'20'!N271</f>
        <v>580</v>
      </c>
      <c r="T24" s="46">
        <f>+'20'!N269</f>
        <v>0</v>
      </c>
      <c r="U24" s="67">
        <f>+'20'!N267</f>
        <v>0</v>
      </c>
      <c r="V24" s="46">
        <f>+'20'!N270</f>
        <v>0</v>
      </c>
      <c r="W24" s="46">
        <f>+'20'!N268</f>
        <v>1165</v>
      </c>
      <c r="X24" s="46">
        <f t="shared" si="5"/>
        <v>230</v>
      </c>
      <c r="Y24" s="46">
        <f>+'20'!N273</f>
        <v>230</v>
      </c>
      <c r="Z24" s="47">
        <f t="shared" si="2"/>
        <v>0</v>
      </c>
      <c r="AA24" s="133" t="s">
        <v>1363</v>
      </c>
      <c r="AB24" s="47">
        <f t="shared" si="3"/>
        <v>1395</v>
      </c>
      <c r="AC24" s="58">
        <f t="shared" si="4"/>
        <v>1395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1"/>
        <v>0</v>
      </c>
      <c r="Q25" s="45">
        <v>21</v>
      </c>
      <c r="R25" s="46">
        <f>+'21'!N265</f>
        <v>1365</v>
      </c>
      <c r="S25" s="46">
        <f>+'21'!N270</f>
        <v>365</v>
      </c>
      <c r="T25" s="46">
        <f>+'21'!N268</f>
        <v>0</v>
      </c>
      <c r="U25" s="67">
        <f>+'21'!N266</f>
        <v>0</v>
      </c>
      <c r="V25" s="46">
        <f>+'21'!N269</f>
        <v>0</v>
      </c>
      <c r="W25" s="46">
        <f>+'21'!N267</f>
        <v>220</v>
      </c>
      <c r="X25" s="46">
        <f>+'21'!N272</f>
        <v>780</v>
      </c>
      <c r="Y25" s="46">
        <f>+'21'!N272</f>
        <v>780</v>
      </c>
      <c r="Z25" s="47">
        <f t="shared" si="2"/>
        <v>0</v>
      </c>
      <c r="AA25" s="133" t="s">
        <v>1364</v>
      </c>
      <c r="AB25" s="47">
        <f t="shared" si="3"/>
        <v>1000</v>
      </c>
      <c r="AC25" s="58">
        <f t="shared" si="4"/>
        <v>1000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5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3">
        <f t="shared" si="0"/>
        <v>7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61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7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700</v>
      </c>
      <c r="N26" s="19"/>
      <c r="O26" s="132">
        <v>32.97</v>
      </c>
      <c r="P26" s="79">
        <f t="shared" si="1"/>
        <v>230.79</v>
      </c>
      <c r="Q26" s="45">
        <v>22</v>
      </c>
      <c r="R26" s="46">
        <f>+'22'!N265</f>
        <v>4335</v>
      </c>
      <c r="S26" s="46">
        <f>+'22'!N270</f>
        <v>785</v>
      </c>
      <c r="T26" s="46">
        <f>+'22'!N268</f>
        <v>0</v>
      </c>
      <c r="U26" s="67">
        <f>+'22'!N266</f>
        <v>0</v>
      </c>
      <c r="V26" s="46">
        <f>+'22'!N269</f>
        <v>0</v>
      </c>
      <c r="W26" s="46">
        <f>+'22'!N267</f>
        <v>2690</v>
      </c>
      <c r="X26" s="46">
        <f>+'22'!N272</f>
        <v>860</v>
      </c>
      <c r="Y26" s="46">
        <f>+'22'!N272</f>
        <v>860</v>
      </c>
      <c r="Z26" s="47">
        <f t="shared" si="2"/>
        <v>0</v>
      </c>
      <c r="AA26" s="133" t="s">
        <v>1365</v>
      </c>
      <c r="AB26" s="47">
        <f t="shared" si="3"/>
        <v>3550</v>
      </c>
      <c r="AC26" s="58">
        <f t="shared" si="4"/>
        <v>3550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2">
        <v>30.83</v>
      </c>
      <c r="P27" s="79">
        <f t="shared" si="1"/>
        <v>0</v>
      </c>
      <c r="Q27" s="45">
        <v>23</v>
      </c>
      <c r="R27" s="46">
        <f>+'23'!N265</f>
        <v>1930</v>
      </c>
      <c r="S27" s="46">
        <f>+'23'!N270</f>
        <v>225</v>
      </c>
      <c r="T27" s="46">
        <f>+'23'!N268</f>
        <v>0</v>
      </c>
      <c r="U27" s="67">
        <f>+'23'!N266</f>
        <v>0</v>
      </c>
      <c r="V27" s="46">
        <f>+'23'!N269</f>
        <v>0</v>
      </c>
      <c r="W27" s="46">
        <f>+'23'!N267</f>
        <v>1040</v>
      </c>
      <c r="X27" s="46">
        <f>+'23'!N272</f>
        <v>665</v>
      </c>
      <c r="Y27" s="46">
        <f>+'23'!N272</f>
        <v>665</v>
      </c>
      <c r="Z27" s="47">
        <f>+Y27-X27</f>
        <v>0</v>
      </c>
      <c r="AA27" s="98" t="s">
        <v>1366</v>
      </c>
      <c r="AB27" s="47">
        <f t="shared" si="3"/>
        <v>1705</v>
      </c>
      <c r="AC27" s="58">
        <f t="shared" si="4"/>
        <v>1705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2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</v>
      </c>
      <c r="G28" s="43">
        <f t="shared" si="0"/>
        <v>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32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800</v>
      </c>
      <c r="N28" s="19"/>
      <c r="O28" s="132">
        <v>30.86</v>
      </c>
      <c r="P28" s="79">
        <f t="shared" si="1"/>
        <v>246.88</v>
      </c>
      <c r="Q28" s="45">
        <v>24</v>
      </c>
      <c r="R28" s="46">
        <f>+'24'!N265</f>
        <v>1155</v>
      </c>
      <c r="S28" s="46">
        <f>+'24'!N270</f>
        <v>185</v>
      </c>
      <c r="T28" s="46">
        <f>+'24'!N268</f>
        <v>0</v>
      </c>
      <c r="U28" s="67">
        <f>+'24'!N266</f>
        <v>0</v>
      </c>
      <c r="V28" s="46">
        <f>+'24'!N269</f>
        <v>0</v>
      </c>
      <c r="W28" s="46">
        <f>+'24'!N267</f>
        <v>420</v>
      </c>
      <c r="X28" s="46">
        <f>+'24'!N272</f>
        <v>550</v>
      </c>
      <c r="Y28" s="46">
        <f>+'24'!N272</f>
        <v>550</v>
      </c>
      <c r="Z28" s="47">
        <f t="shared" si="2"/>
        <v>0</v>
      </c>
      <c r="AA28" s="98" t="s">
        <v>1367</v>
      </c>
      <c r="AB28" s="47">
        <f t="shared" si="3"/>
        <v>970</v>
      </c>
      <c r="AC28" s="58">
        <f t="shared" si="4"/>
        <v>970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2">
        <v>27.24</v>
      </c>
      <c r="P29" s="79">
        <f t="shared" si="1"/>
        <v>0</v>
      </c>
      <c r="Q29" s="45">
        <v>25</v>
      </c>
      <c r="R29" s="46">
        <f>+'25'!N265</f>
        <v>2470</v>
      </c>
      <c r="S29" s="46">
        <f>+'25'!N270</f>
        <v>225</v>
      </c>
      <c r="T29" s="46">
        <f>+'25'!N268</f>
        <v>0</v>
      </c>
      <c r="U29" s="67">
        <f>+'25'!N266</f>
        <v>0</v>
      </c>
      <c r="V29" s="46">
        <f>+'25'!N269</f>
        <v>0</v>
      </c>
      <c r="W29" s="46">
        <f>+'25'!N267</f>
        <v>1505</v>
      </c>
      <c r="X29" s="46">
        <f>+'25'!N272</f>
        <v>740</v>
      </c>
      <c r="Y29" s="46">
        <f>+'25'!N272</f>
        <v>740</v>
      </c>
      <c r="Z29" s="47">
        <f t="shared" si="2"/>
        <v>0</v>
      </c>
      <c r="AA29" s="133" t="s">
        <v>1368</v>
      </c>
      <c r="AB29" s="47">
        <f t="shared" si="3"/>
        <v>2245</v>
      </c>
      <c r="AC29" s="58">
        <f t="shared" si="4"/>
        <v>2245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2">
        <v>32.47</v>
      </c>
      <c r="P30" s="79">
        <f t="shared" si="1"/>
        <v>0</v>
      </c>
      <c r="Q30" s="45">
        <v>26</v>
      </c>
      <c r="R30" s="46">
        <f>+'26'!N265</f>
        <v>2345</v>
      </c>
      <c r="S30" s="46">
        <f>+'26'!N270</f>
        <v>440</v>
      </c>
      <c r="T30" s="46">
        <f>+'26'!N268</f>
        <v>0</v>
      </c>
      <c r="U30" s="67">
        <f>+'26'!N266</f>
        <v>0</v>
      </c>
      <c r="V30" s="46">
        <f>+'26'!N269</f>
        <v>0</v>
      </c>
      <c r="W30" s="46">
        <f>+'26'!N267</f>
        <v>1045</v>
      </c>
      <c r="X30" s="46">
        <f>+'26'!N272</f>
        <v>860</v>
      </c>
      <c r="Y30" s="46">
        <f>+'26'!N272</f>
        <v>860</v>
      </c>
      <c r="Z30" s="47">
        <f t="shared" si="2"/>
        <v>0</v>
      </c>
      <c r="AA30" s="133" t="s">
        <v>1362</v>
      </c>
      <c r="AB30" s="47">
        <f t="shared" si="3"/>
        <v>1905</v>
      </c>
      <c r="AC30" s="58">
        <f t="shared" si="4"/>
        <v>1905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9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90</v>
      </c>
      <c r="G31" s="43">
        <f t="shared" si="0"/>
        <v>99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503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84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8400</v>
      </c>
      <c r="N31" s="19"/>
      <c r="O31" s="132">
        <v>34.64</v>
      </c>
      <c r="P31" s="79">
        <f t="shared" si="1"/>
        <v>2909.76</v>
      </c>
      <c r="Q31" s="45">
        <v>27</v>
      </c>
      <c r="R31" s="46">
        <f>+'27'!N265</f>
        <v>2275</v>
      </c>
      <c r="S31" s="46">
        <f>+'27'!N270</f>
        <v>380</v>
      </c>
      <c r="T31" s="46">
        <f>+'27'!N268</f>
        <v>0</v>
      </c>
      <c r="U31" s="67">
        <f>+'27'!N266</f>
        <v>0</v>
      </c>
      <c r="V31" s="46">
        <f>+'27'!N269</f>
        <v>0</v>
      </c>
      <c r="W31" s="46">
        <f>+'27'!N267</f>
        <v>1020</v>
      </c>
      <c r="X31" s="46">
        <f t="shared" si="5"/>
        <v>875</v>
      </c>
      <c r="Y31" s="46">
        <f>+'27'!N272</f>
        <v>875</v>
      </c>
      <c r="Z31" s="47">
        <f t="shared" si="2"/>
        <v>0</v>
      </c>
      <c r="AA31" s="133" t="s">
        <v>1363</v>
      </c>
      <c r="AB31" s="47">
        <f t="shared" si="3"/>
        <v>1895</v>
      </c>
      <c r="AC31" s="58">
        <f t="shared" si="4"/>
        <v>1895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5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33</v>
      </c>
      <c r="G32" s="43">
        <f t="shared" si="0"/>
        <v>38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144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4030</v>
      </c>
      <c r="N32" s="19"/>
      <c r="O32" s="90">
        <v>46.37</v>
      </c>
      <c r="P32" s="79">
        <f t="shared" si="1"/>
        <v>1437.47</v>
      </c>
      <c r="Q32" s="45">
        <v>28</v>
      </c>
      <c r="R32" s="46">
        <f>+'28'!N265</f>
        <v>4527</v>
      </c>
      <c r="S32" s="46">
        <f>+'28'!N270</f>
        <v>1045</v>
      </c>
      <c r="T32" s="46">
        <f>+'28'!N268</f>
        <v>0</v>
      </c>
      <c r="U32" s="67">
        <f>+'28'!N266</f>
        <v>0</v>
      </c>
      <c r="V32" s="46">
        <f>+'28'!N269</f>
        <v>0</v>
      </c>
      <c r="W32" s="46">
        <f>+'28'!N267</f>
        <v>1807</v>
      </c>
      <c r="X32" s="46">
        <f t="shared" si="5"/>
        <v>1675</v>
      </c>
      <c r="Y32" s="46">
        <f>+'28'!N272</f>
        <v>1675</v>
      </c>
      <c r="Z32" s="47">
        <f t="shared" si="2"/>
        <v>0</v>
      </c>
      <c r="AA32" s="133" t="s">
        <v>1364</v>
      </c>
      <c r="AB32" s="47">
        <f t="shared" si="3"/>
        <v>3482</v>
      </c>
      <c r="AC32" s="58">
        <f>+W32+Y32+Z32</f>
        <v>3482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30</v>
      </c>
      <c r="G33" s="43">
        <f t="shared" si="0"/>
        <v>35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64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29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3770</v>
      </c>
      <c r="N33" s="19"/>
      <c r="O33" s="90">
        <v>38.9</v>
      </c>
      <c r="P33" s="79">
        <f t="shared" si="1"/>
        <v>1128.0999999999999</v>
      </c>
      <c r="Q33" s="45">
        <v>29</v>
      </c>
      <c r="R33" s="46">
        <f>+'29'!N265</f>
        <v>4437</v>
      </c>
      <c r="S33" s="46">
        <f>+'29'!N270</f>
        <v>862</v>
      </c>
      <c r="T33" s="46">
        <f>+'29'!N268</f>
        <v>0</v>
      </c>
      <c r="U33" s="67">
        <f>+'29'!N266</f>
        <v>0</v>
      </c>
      <c r="V33" s="46">
        <f>+'29'!N269</f>
        <v>315</v>
      </c>
      <c r="W33" s="46">
        <f>+'29'!N267</f>
        <v>1867</v>
      </c>
      <c r="X33" s="46">
        <f>+R33-S33-T33-U33-V33-W33</f>
        <v>1393</v>
      </c>
      <c r="Y33" s="46">
        <f>+'29'!N272</f>
        <v>1393</v>
      </c>
      <c r="Z33" s="47">
        <f>+Y33-X33</f>
        <v>0</v>
      </c>
      <c r="AA33" s="133" t="s">
        <v>1365</v>
      </c>
      <c r="AB33" s="47">
        <f t="shared" si="3"/>
        <v>3260</v>
      </c>
      <c r="AC33" s="58">
        <f>+W33+Y33+Z33</f>
        <v>3260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8</v>
      </c>
      <c r="G34" s="43">
        <f t="shared" si="0"/>
        <v>8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117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260</v>
      </c>
      <c r="N34" s="19"/>
      <c r="O34" s="90">
        <v>38.07</v>
      </c>
      <c r="P34" s="79">
        <f t="shared" si="1"/>
        <v>76.14</v>
      </c>
      <c r="Q34" s="45">
        <v>30</v>
      </c>
      <c r="R34" s="46">
        <f>+'30'!N265</f>
        <v>6782</v>
      </c>
      <c r="S34" s="46">
        <f>+'30'!N270</f>
        <v>972</v>
      </c>
      <c r="T34" s="46">
        <f>+'30'!N268</f>
        <v>0</v>
      </c>
      <c r="U34" s="67">
        <f>+'30'!N266</f>
        <v>0</v>
      </c>
      <c r="V34" s="46">
        <f>+'30'!N269</f>
        <v>6</v>
      </c>
      <c r="W34" s="46">
        <f>+'30'!N267</f>
        <v>4177</v>
      </c>
      <c r="X34" s="46">
        <f t="shared" si="5"/>
        <v>1627</v>
      </c>
      <c r="Y34" s="46">
        <f>+'30'!N272</f>
        <v>1627</v>
      </c>
      <c r="Z34" s="47">
        <f t="shared" si="2"/>
        <v>0</v>
      </c>
      <c r="AA34" s="98" t="s">
        <v>1366</v>
      </c>
      <c r="AB34" s="47">
        <f t="shared" si="3"/>
        <v>5804</v>
      </c>
      <c r="AC34" s="58">
        <f>+W34+Y34+Z34</f>
        <v>5804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1"/>
        <v>0</v>
      </c>
      <c r="Q35" s="45">
        <v>31</v>
      </c>
      <c r="R35" s="46">
        <f>+'31.'!N265</f>
        <v>4255</v>
      </c>
      <c r="S35" s="46">
        <f>+'31.'!N270</f>
        <v>625</v>
      </c>
      <c r="T35" s="46">
        <f>+'31.'!N268</f>
        <v>0</v>
      </c>
      <c r="U35" s="67">
        <f>+'31.'!N266</f>
        <v>0</v>
      </c>
      <c r="V35" s="46">
        <f>+'31.'!N269</f>
        <v>0</v>
      </c>
      <c r="W35" s="46">
        <f>+'31.'!N267</f>
        <v>2510</v>
      </c>
      <c r="X35" s="46">
        <f>+R35-S35-T35-U35-V35-W35</f>
        <v>1120</v>
      </c>
      <c r="Y35" s="46">
        <f>+'31.'!N272</f>
        <v>1120</v>
      </c>
      <c r="Z35" s="47">
        <f t="shared" si="2"/>
        <v>0</v>
      </c>
      <c r="AA35" s="98" t="s">
        <v>1367</v>
      </c>
      <c r="AB35" s="47">
        <f t="shared" si="3"/>
        <v>3630</v>
      </c>
      <c r="AC35" s="58">
        <f>+W35+Y35+Z35</f>
        <v>3630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1"/>
        <v>0</v>
      </c>
      <c r="Q36" s="45"/>
      <c r="R36" s="48">
        <f t="shared" ref="R36:AA36" si="6">SUM(R5:R35)</f>
        <v>102926</v>
      </c>
      <c r="S36" s="48">
        <f t="shared" si="6"/>
        <v>17947</v>
      </c>
      <c r="T36" s="48">
        <f t="shared" si="6"/>
        <v>0</v>
      </c>
      <c r="U36" s="48">
        <f t="shared" si="6"/>
        <v>0</v>
      </c>
      <c r="V36" s="48">
        <f t="shared" si="6"/>
        <v>1244</v>
      </c>
      <c r="W36" s="48">
        <f t="shared" si="6"/>
        <v>50263</v>
      </c>
      <c r="X36" s="48">
        <f t="shared" si="6"/>
        <v>33472</v>
      </c>
      <c r="Y36" s="48">
        <f t="shared" si="6"/>
        <v>33472</v>
      </c>
      <c r="Z36" s="48">
        <f t="shared" si="6"/>
        <v>0</v>
      </c>
      <c r="AA36" s="48">
        <f t="shared" si="6"/>
        <v>0</v>
      </c>
      <c r="AB36" s="48">
        <f>SUM(AB5:AB35)</f>
        <v>83735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22</v>
      </c>
      <c r="G37" s="43">
        <f t="shared" si="0"/>
        <v>22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92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1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38</v>
      </c>
      <c r="G39" s="43">
        <f t="shared" si="0"/>
        <v>39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485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1100</v>
      </c>
      <c r="N39" s="19"/>
      <c r="O39" s="90">
        <v>27.84</v>
      </c>
      <c r="P39" s="79">
        <f t="shared" si="1"/>
        <v>640.32000000000005</v>
      </c>
      <c r="Q39" s="5"/>
      <c r="R39" s="180" t="s">
        <v>1424</v>
      </c>
      <c r="S39" s="5" t="s">
        <v>1357</v>
      </c>
      <c r="T39" s="96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1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37</v>
      </c>
      <c r="G40" s="43">
        <f t="shared" si="0"/>
        <v>38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425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1050</v>
      </c>
      <c r="N40" s="19"/>
      <c r="O40" s="90">
        <v>27.12</v>
      </c>
      <c r="P40" s="79">
        <f t="shared" si="1"/>
        <v>596.64</v>
      </c>
      <c r="Q40" s="5"/>
      <c r="R40" s="180"/>
      <c r="S40" s="5"/>
      <c r="T40" s="96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1"/>
        <v>0</v>
      </c>
      <c r="Q41" s="5"/>
      <c r="R41" s="5"/>
      <c r="S41" s="5"/>
      <c r="T41" s="96" t="s">
        <v>1359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1"/>
        <v>0</v>
      </c>
      <c r="Q43" s="5"/>
      <c r="R43" s="5" t="s">
        <v>1425</v>
      </c>
      <c r="S43" s="130">
        <f>+Y36</f>
        <v>33472</v>
      </c>
      <c r="T43" s="131" t="s">
        <v>1426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1"/>
        <v>0</v>
      </c>
      <c r="Q44" s="5"/>
      <c r="R44" s="96" t="s">
        <v>1427</v>
      </c>
      <c r="S44" s="130"/>
      <c r="T44" s="131" t="s">
        <v>1426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7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 t="shared" si="0"/>
        <v>13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138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400</v>
      </c>
      <c r="N46" s="19"/>
      <c r="O46" s="132">
        <v>17.78</v>
      </c>
      <c r="P46" s="79">
        <f t="shared" si="1"/>
        <v>142.24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7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 t="shared" si="0"/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190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132">
        <v>17.989999999999998</v>
      </c>
      <c r="P47" s="79">
        <f t="shared" si="1"/>
        <v>161.91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4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 t="shared" si="0"/>
        <v>14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134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32">
        <v>18.32</v>
      </c>
      <c r="P48" s="79">
        <f t="shared" si="1"/>
        <v>164.88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7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</v>
      </c>
      <c r="G49" s="43">
        <f t="shared" si="0"/>
        <v>13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157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32">
        <v>20.059999999999999</v>
      </c>
      <c r="P49" s="79">
        <f t="shared" si="1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6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9</v>
      </c>
      <c r="G50" s="43">
        <f t="shared" si="0"/>
        <v>15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143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150</v>
      </c>
      <c r="N50" s="19"/>
      <c r="O50" s="132">
        <v>20.32</v>
      </c>
      <c r="P50" s="79">
        <f t="shared" si="1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2">
        <v>16.760000000000002</v>
      </c>
      <c r="P51" s="79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2">
        <v>18.12</v>
      </c>
      <c r="P52" s="79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8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10</v>
      </c>
      <c r="G53" s="43">
        <f t="shared" si="0"/>
        <v>18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157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700</v>
      </c>
      <c r="N53" s="19"/>
      <c r="O53" s="132">
        <v>16.37</v>
      </c>
      <c r="P53" s="79">
        <f t="shared" si="1"/>
        <v>229.18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2">
        <v>16.5</v>
      </c>
      <c r="P54" s="79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2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4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57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32">
        <v>25.99</v>
      </c>
      <c r="P55" s="79">
        <f t="shared" si="1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32">
        <v>28.31</v>
      </c>
      <c r="P56" s="79">
        <f t="shared" si="1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2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92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720</v>
      </c>
      <c r="N57" s="19"/>
      <c r="O57" s="132">
        <v>31.29</v>
      </c>
      <c r="P57" s="79">
        <f t="shared" si="1"/>
        <v>187.74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2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62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32">
        <v>31.07</v>
      </c>
      <c r="P58" s="79">
        <f t="shared" si="1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2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47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4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32">
        <v>29.83</v>
      </c>
      <c r="P59" s="79">
        <f t="shared" si="1"/>
        <v>119.32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2">
        <v>27.06</v>
      </c>
      <c r="P60" s="79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2">
        <v>28.25</v>
      </c>
      <c r="P61" s="79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2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11</v>
      </c>
      <c r="G62" s="43">
        <f t="shared" si="0"/>
        <v>13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2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141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132">
        <v>26.69</v>
      </c>
      <c r="P62" s="79">
        <f t="shared" si="1"/>
        <v>160.14000000000001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1466</v>
      </c>
      <c r="D63" s="10" t="s">
        <v>433</v>
      </c>
      <c r="E63" s="64">
        <f>+'30'!J63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10</v>
      </c>
      <c r="G63" s="46">
        <f t="shared" ref="G63" si="7">E63+F63</f>
        <v>10</v>
      </c>
      <c r="H63" s="78">
        <v>0</v>
      </c>
      <c r="I63" s="76">
        <v>0</v>
      </c>
      <c r="J63" s="46">
        <f t="shared" ref="J63" si="8">+G63-H63-K63-I63</f>
        <v>8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2</v>
      </c>
      <c r="L63" s="15">
        <v>45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78</v>
      </c>
      <c r="N63" s="19"/>
      <c r="O63" s="132"/>
      <c r="P63" s="79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3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9</v>
      </c>
      <c r="G64" s="43">
        <f t="shared" si="0"/>
        <v>12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107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555</v>
      </c>
      <c r="N64" s="19"/>
      <c r="O64" s="90">
        <v>23.69</v>
      </c>
      <c r="P64" s="79">
        <f t="shared" si="1"/>
        <v>260.59000000000003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3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11</v>
      </c>
      <c r="G65" s="43">
        <f t="shared" si="0"/>
        <v>14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64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1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3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112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90">
        <v>23.12</v>
      </c>
      <c r="P66" s="79">
        <f t="shared" si="1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9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9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9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2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25</v>
      </c>
      <c r="G74" s="43">
        <f t="shared" si="0"/>
        <v>27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2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311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90">
        <v>17.09</v>
      </c>
      <c r="P74" s="79">
        <f t="shared" si="9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9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1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15</v>
      </c>
      <c r="G77" s="43">
        <f t="shared" si="0"/>
        <v>16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2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34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90">
        <v>25.15</v>
      </c>
      <c r="P77" s="79">
        <f t="shared" si="9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9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9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5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13</v>
      </c>
      <c r="G80" s="43">
        <f t="shared" si="0"/>
        <v>18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134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825</v>
      </c>
      <c r="N80" s="19"/>
      <c r="O80" s="90">
        <v>14.35</v>
      </c>
      <c r="P80" s="79">
        <f t="shared" si="9"/>
        <v>215.25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3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10</v>
      </c>
      <c r="G81" s="43">
        <f t="shared" si="0"/>
        <v>13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93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9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495</v>
      </c>
      <c r="N81" s="19"/>
      <c r="O81" s="90">
        <v>11.58</v>
      </c>
      <c r="P81" s="79">
        <f t="shared" si="9"/>
        <v>104.22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9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9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9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0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0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0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0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0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3</v>
      </c>
      <c r="G91" s="43">
        <f t="shared" si="10"/>
        <v>3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9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3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95</v>
      </c>
      <c r="N91" s="19"/>
      <c r="O91" s="90">
        <v>30.25</v>
      </c>
      <c r="P91" s="79">
        <f t="shared" si="9"/>
        <v>90.75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0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9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2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3</v>
      </c>
      <c r="G93" s="43">
        <f t="shared" si="10"/>
        <v>5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5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17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9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0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9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0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9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0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9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0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9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0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9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0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1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0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1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0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1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0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1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0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1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0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1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0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1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0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9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0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9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0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9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0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9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5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51</v>
      </c>
      <c r="G110" s="43">
        <f t="shared" si="10"/>
        <v>56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241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51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6120</v>
      </c>
      <c r="N110" s="19"/>
      <c r="O110" s="90"/>
      <c r="P110" s="79">
        <f t="shared" si="9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11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34</v>
      </c>
      <c r="G111" s="43">
        <f t="shared" si="10"/>
        <v>45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1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584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25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6250</v>
      </c>
      <c r="N111" s="19"/>
      <c r="O111" s="90"/>
      <c r="P111" s="79">
        <f t="shared" si="9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5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13</v>
      </c>
      <c r="G112" s="43">
        <f t="shared" si="10"/>
        <v>18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209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32">
        <v>34.25</v>
      </c>
      <c r="P112" s="79">
        <f t="shared" si="9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12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0"/>
        <v>22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128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715</v>
      </c>
      <c r="N113" s="19"/>
      <c r="O113" s="132">
        <v>22.55</v>
      </c>
      <c r="P113" s="79">
        <f t="shared" si="9"/>
        <v>293.15000000000003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0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2">
        <v>96.46</v>
      </c>
      <c r="P114" s="79">
        <f t="shared" si="9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18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</v>
      </c>
      <c r="G115" s="43">
        <f t="shared" si="10"/>
        <v>23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502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540</v>
      </c>
      <c r="N115" s="19"/>
      <c r="O115" s="90">
        <v>23.61</v>
      </c>
      <c r="P115" s="79">
        <f t="shared" si="9"/>
        <v>259.70999999999998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9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0"/>
        <v>14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266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90">
        <v>13.03</v>
      </c>
      <c r="P116" s="79">
        <f t="shared" si="9"/>
        <v>130.29999999999998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2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0"/>
        <v>12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1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127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550</v>
      </c>
      <c r="N117" s="19"/>
      <c r="O117" s="90">
        <v>11.91</v>
      </c>
      <c r="P117" s="79">
        <f t="shared" si="9"/>
        <v>119.1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0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9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0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9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7</v>
      </c>
      <c r="G120" s="43">
        <f t="shared" si="10"/>
        <v>7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14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4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140</v>
      </c>
      <c r="N120" s="19"/>
      <c r="O120" s="90">
        <v>30</v>
      </c>
      <c r="P120" s="79">
        <f t="shared" si="9"/>
        <v>120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0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9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0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9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12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6</v>
      </c>
      <c r="G123" s="43">
        <f t="shared" si="10"/>
        <v>18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4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144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14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520</v>
      </c>
      <c r="N123" s="19"/>
      <c r="O123" s="90">
        <v>30</v>
      </c>
      <c r="P123" s="79">
        <f t="shared" si="9"/>
        <v>420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0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11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5</v>
      </c>
      <c r="G125" s="43">
        <f t="shared" si="10"/>
        <v>16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164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13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600</v>
      </c>
      <c r="N125" s="19"/>
      <c r="O125" s="90">
        <v>33</v>
      </c>
      <c r="P125" s="79">
        <f t="shared" si="9"/>
        <v>429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0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9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0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9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0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9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0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9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0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9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7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30</v>
      </c>
      <c r="G131" s="43">
        <f t="shared" si="10"/>
        <v>37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2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164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1600</v>
      </c>
      <c r="N131" s="19"/>
      <c r="O131" s="90">
        <v>9.91</v>
      </c>
      <c r="P131" s="79">
        <f t="shared" si="9"/>
        <v>327.03000000000003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3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20</v>
      </c>
      <c r="G132" s="43">
        <f t="shared" si="10"/>
        <v>23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2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82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18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1080</v>
      </c>
      <c r="N132" s="19"/>
      <c r="O132" s="90">
        <v>16.690000000000001</v>
      </c>
      <c r="P132" s="79">
        <f t="shared" si="9"/>
        <v>300.42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3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21</v>
      </c>
      <c r="G133" s="43">
        <f t="shared" si="10"/>
        <v>24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2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72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900</v>
      </c>
      <c r="N133" s="19"/>
      <c r="O133" s="90">
        <v>24.21</v>
      </c>
      <c r="P133" s="79">
        <f t="shared" si="9"/>
        <v>484.20000000000005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0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9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0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9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0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9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0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0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9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0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9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0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9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0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9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0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9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0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9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0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9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0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9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0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9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0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9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0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9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0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9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2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9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2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9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2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9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2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3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3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20</v>
      </c>
      <c r="G154" s="43">
        <f t="shared" si="12"/>
        <v>23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73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575</v>
      </c>
      <c r="N154" s="19"/>
      <c r="O154" s="90">
        <v>16.16</v>
      </c>
      <c r="P154" s="79">
        <f t="shared" si="13"/>
        <v>371.68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2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3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2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3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2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3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2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3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2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3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2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3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2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3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2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3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2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2">
        <v>12.14</v>
      </c>
      <c r="P163" s="79">
        <f t="shared" si="13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2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3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2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3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2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3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2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3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2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3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2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3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2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3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2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3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2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3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2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2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14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12"/>
        <v>34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303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27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1250</v>
      </c>
      <c r="N175" s="19"/>
      <c r="O175" s="132">
        <v>23.02</v>
      </c>
      <c r="P175" s="79">
        <f t="shared" si="13"/>
        <v>621.54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2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2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3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2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2"/>
        <v>12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268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4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165</v>
      </c>
      <c r="N178" s="19"/>
      <c r="O178" s="90">
        <v>38</v>
      </c>
      <c r="P178" s="79">
        <f t="shared" si="13"/>
        <v>152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2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3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18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40</v>
      </c>
      <c r="G180" s="43">
        <f t="shared" si="12"/>
        <v>58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569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1330</v>
      </c>
      <c r="N180" s="19"/>
      <c r="O180" s="90"/>
      <c r="P180" s="79">
        <f t="shared" si="13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2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3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2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3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2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3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2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3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4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2"/>
        <v>14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305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7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560</v>
      </c>
      <c r="N185" s="19"/>
      <c r="O185" s="90">
        <v>63</v>
      </c>
      <c r="P185" s="79">
        <f t="shared" si="13"/>
        <v>441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2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2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2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2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2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17</v>
      </c>
      <c r="G190" s="43">
        <f t="shared" si="12"/>
        <v>19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209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6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305</v>
      </c>
      <c r="N190" s="19"/>
      <c r="O190" s="90"/>
      <c r="P190" s="79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2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3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2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3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13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25</v>
      </c>
      <c r="G193" s="43">
        <f t="shared" si="12"/>
        <v>38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405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1260</v>
      </c>
      <c r="N193" s="19"/>
      <c r="O193" s="90">
        <v>38</v>
      </c>
      <c r="P193" s="79">
        <f t="shared" si="13"/>
        <v>798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15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35</v>
      </c>
      <c r="G194" s="43">
        <f t="shared" si="12"/>
        <v>50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406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33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3720</v>
      </c>
      <c r="N194" s="19"/>
      <c r="O194" s="90">
        <v>73</v>
      </c>
      <c r="P194" s="79">
        <f t="shared" si="13"/>
        <v>2409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7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12"/>
        <v>17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153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600</v>
      </c>
      <c r="N195" s="19"/>
      <c r="O195" s="90">
        <v>38</v>
      </c>
      <c r="P195" s="79">
        <f t="shared" si="13"/>
        <v>380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4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12"/>
        <v>14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155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7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840</v>
      </c>
      <c r="N196" s="19"/>
      <c r="O196" s="90">
        <v>73</v>
      </c>
      <c r="P196" s="79">
        <f t="shared" si="13"/>
        <v>511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2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3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16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10</v>
      </c>
      <c r="G198" s="43">
        <f t="shared" si="12"/>
        <v>26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8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4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200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1800</v>
      </c>
      <c r="N198" s="19"/>
      <c r="O198" s="90">
        <v>64.38</v>
      </c>
      <c r="P198" s="79">
        <f t="shared" si="13"/>
        <v>772.56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2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3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2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3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2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3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1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2"/>
        <v>1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1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1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90</v>
      </c>
      <c r="N202" s="19"/>
      <c r="O202" s="90">
        <v>60</v>
      </c>
      <c r="P202" s="79">
        <f t="shared" si="13"/>
        <v>60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5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2"/>
        <v>5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135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90</v>
      </c>
      <c r="N203" s="19"/>
      <c r="O203" s="90">
        <v>60</v>
      </c>
      <c r="P203" s="79">
        <f t="shared" si="13"/>
        <v>60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5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2"/>
        <v>5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124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2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180</v>
      </c>
      <c r="N204" s="19"/>
      <c r="O204" s="90">
        <v>60</v>
      </c>
      <c r="P204" s="79">
        <f t="shared" si="13"/>
        <v>120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11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2"/>
        <v>11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239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5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275</v>
      </c>
      <c r="N205" s="19"/>
      <c r="O205" s="90">
        <v>40</v>
      </c>
      <c r="P205" s="79">
        <f t="shared" si="13"/>
        <v>200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2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3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2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4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</v>
      </c>
      <c r="G208" s="43">
        <f t="shared" si="12"/>
        <v>6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31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6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300</v>
      </c>
      <c r="N208" s="19"/>
      <c r="O208" s="90">
        <v>33</v>
      </c>
      <c r="P208" s="79">
        <f t="shared" si="13"/>
        <v>198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3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9</v>
      </c>
      <c r="G209" s="43">
        <f t="shared" si="12"/>
        <v>12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43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1200</v>
      </c>
      <c r="N209" s="19"/>
      <c r="O209" s="90">
        <v>83</v>
      </c>
      <c r="P209" s="79">
        <f t="shared" si="13"/>
        <v>830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10</v>
      </c>
      <c r="G210" s="43">
        <f t="shared" si="12"/>
        <v>10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1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10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360</v>
      </c>
      <c r="N210" s="19"/>
      <c r="O210" s="90">
        <v>15</v>
      </c>
      <c r="P210" s="79">
        <f t="shared" si="13"/>
        <v>150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12</v>
      </c>
      <c r="G211" s="43">
        <f t="shared" si="12"/>
        <v>12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12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480</v>
      </c>
      <c r="N211" s="19"/>
      <c r="O211" s="90">
        <v>15</v>
      </c>
      <c r="P211" s="79">
        <f t="shared" si="13"/>
        <v>180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</v>
      </c>
      <c r="G212" s="43">
        <f t="shared" si="12"/>
        <v>1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90">
        <v>15</v>
      </c>
      <c r="P212" s="79">
        <f t="shared" si="13"/>
        <v>15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3</v>
      </c>
      <c r="G213" s="43">
        <f t="shared" si="12"/>
        <v>3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3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120</v>
      </c>
      <c r="N213" s="19"/>
      <c r="O213" s="90">
        <v>15</v>
      </c>
      <c r="P213" s="79">
        <f t="shared" si="13"/>
        <v>45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4</v>
      </c>
      <c r="G214" s="43">
        <f t="shared" ref="G214:G261" si="14">+E214+F214</f>
        <v>4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4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160</v>
      </c>
      <c r="N214" s="19"/>
      <c r="O214" s="90">
        <v>15</v>
      </c>
      <c r="P214" s="79">
        <f t="shared" si="13"/>
        <v>60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4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3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154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4"/>
        <v>154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4698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4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3"/>
        <v>36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60</v>
      </c>
      <c r="G217" s="43">
        <f t="shared" si="14"/>
        <v>60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1098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24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230</v>
      </c>
      <c r="N217" s="19"/>
      <c r="O217" s="90"/>
      <c r="P217" s="79">
        <f t="shared" si="13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3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40</v>
      </c>
      <c r="G218" s="43">
        <f t="shared" si="14"/>
        <v>43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545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31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620</v>
      </c>
      <c r="N218" s="19"/>
      <c r="O218" s="90">
        <v>16.670000000000002</v>
      </c>
      <c r="P218" s="79">
        <f t="shared" si="13"/>
        <v>516.7700000000001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14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3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14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3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14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3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14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3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14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3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219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14"/>
        <v>219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6713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4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3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14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0" si="15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14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15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4</v>
      </c>
      <c r="G227" s="43">
        <f t="shared" si="14"/>
        <v>4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4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100</v>
      </c>
      <c r="N227" s="19"/>
      <c r="O227" s="90">
        <v>20.36</v>
      </c>
      <c r="P227" s="79">
        <f t="shared" si="15"/>
        <v>81.44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14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15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14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15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14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15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14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15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14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15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14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15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14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15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14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16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14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16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14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16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14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1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14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16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14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16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14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16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+ยกมา!J242</f>
        <v>0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14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16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791</v>
      </c>
      <c r="E243" s="46">
        <f>+ยกมา!J243</f>
        <v>0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5</v>
      </c>
      <c r="G243" s="43">
        <f t="shared" si="14"/>
        <v>5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5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175</v>
      </c>
      <c r="N243" s="19"/>
      <c r="O243" s="90"/>
      <c r="P243" s="79">
        <f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433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14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>+K244*O244</f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1429</v>
      </c>
      <c r="D245" s="10" t="s">
        <v>433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14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>+K245*O245</f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1430</v>
      </c>
      <c r="D246" s="10" t="s">
        <v>433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14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55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>+K246*O246</f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14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16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1432</v>
      </c>
      <c r="D248" s="10" t="s">
        <v>433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14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49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15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14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15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14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15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14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50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15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46">
        <f>+ยกมา!J252</f>
        <v>0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14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15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1100044</v>
      </c>
      <c r="C253" s="19" t="s">
        <v>1441</v>
      </c>
      <c r="D253" s="10" t="s">
        <v>433</v>
      </c>
      <c r="E253" s="46">
        <f>+ยกมา!J253</f>
        <v>6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</v>
      </c>
      <c r="G253" s="43">
        <f t="shared" si="14"/>
        <v>16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71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10</v>
      </c>
      <c r="L253" s="20">
        <v>35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350</v>
      </c>
      <c r="N253" s="19"/>
      <c r="O253" s="90"/>
      <c r="P253" s="79">
        <f t="shared" si="15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1007019</v>
      </c>
      <c r="C254" s="19" t="s">
        <v>1446</v>
      </c>
      <c r="D254" s="10" t="s">
        <v>433</v>
      </c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</v>
      </c>
      <c r="G254" s="43">
        <f t="shared" si="14"/>
        <v>1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</v>
      </c>
      <c r="L254" s="20">
        <v>40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25</v>
      </c>
      <c r="N254" s="19"/>
      <c r="O254" s="90"/>
      <c r="P254" s="79">
        <f t="shared" si="15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20049130</v>
      </c>
      <c r="C255" s="19" t="s">
        <v>714</v>
      </c>
      <c r="D255" s="10" t="s">
        <v>433</v>
      </c>
      <c r="E255" s="64">
        <f>+'27'!J255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6">
        <f t="shared" ref="G255:G258" si="17">E255+F255</f>
        <v>3</v>
      </c>
      <c r="H255" s="78">
        <v>0</v>
      </c>
      <c r="I255" s="76">
        <v>0</v>
      </c>
      <c r="J255" s="46">
        <f t="shared" ref="J255:J258" si="18">+G255-H255-K255-I255</f>
        <v>1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2</v>
      </c>
      <c r="L255" s="20">
        <v>35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70</v>
      </c>
      <c r="N255" s="19"/>
      <c r="O255" s="90"/>
      <c r="P255" s="79">
        <f t="shared" si="15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20051101</v>
      </c>
      <c r="C256" s="19" t="s">
        <v>1460</v>
      </c>
      <c r="D256" s="10" t="s">
        <v>433</v>
      </c>
      <c r="E256" s="64">
        <f>+'27'!J256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6">
        <f t="shared" si="17"/>
        <v>3</v>
      </c>
      <c r="H256" s="78">
        <v>0</v>
      </c>
      <c r="I256" s="76">
        <v>0</v>
      </c>
      <c r="J256" s="46">
        <f t="shared" si="18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3</v>
      </c>
      <c r="L256" s="20">
        <v>35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105</v>
      </c>
      <c r="N256" s="19"/>
      <c r="O256" s="90"/>
      <c r="P256" s="79">
        <f t="shared" si="15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20059796</v>
      </c>
      <c r="C257" s="19" t="s">
        <v>1461</v>
      </c>
      <c r="D257" s="10" t="s">
        <v>433</v>
      </c>
      <c r="E257" s="64">
        <f>+'27'!J257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13</v>
      </c>
      <c r="G257" s="46">
        <f t="shared" si="17"/>
        <v>13</v>
      </c>
      <c r="H257" s="78">
        <v>0</v>
      </c>
      <c r="I257" s="76">
        <v>0</v>
      </c>
      <c r="J257" s="46">
        <f t="shared" si="18"/>
        <v>9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4</v>
      </c>
      <c r="L257" s="20">
        <v>22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88</v>
      </c>
      <c r="N257" s="19"/>
      <c r="O257" s="90"/>
      <c r="P257" s="79">
        <f t="shared" si="15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20060974</v>
      </c>
      <c r="C258" s="19" t="s">
        <v>1462</v>
      </c>
      <c r="D258" s="10" t="s">
        <v>433</v>
      </c>
      <c r="E258" s="64">
        <f>+'27'!J258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3</v>
      </c>
      <c r="G258" s="46">
        <f t="shared" si="17"/>
        <v>3</v>
      </c>
      <c r="H258" s="78">
        <v>0</v>
      </c>
      <c r="I258" s="76">
        <v>0</v>
      </c>
      <c r="J258" s="46">
        <f t="shared" si="18"/>
        <v>2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</v>
      </c>
      <c r="L258" s="20">
        <v>35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35</v>
      </c>
      <c r="N258" s="19"/>
      <c r="O258" s="90"/>
      <c r="P258" s="79">
        <f t="shared" si="15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/>
      <c r="C259" s="19"/>
      <c r="D259" s="10"/>
      <c r="E259" s="46">
        <f>+ยกมา!J259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14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>+ยกมา!J259+'1'!J259+'2'!J259+'3'!J259+'4'!J259+'5'!J259+'6'!J259+'7'!J259+'8'!J259+'9'!J259+'10'!J259+'11'!J259+'12'!J259+'13'!J259+'14'!J259+'15'!J259+'16'!J259+'17'!J259+'18'!K259+'19'!J259+'20'!J259+'21'!J259+'22'!J259+'23'!J259+'24'!J259+'25'!J259+'26'!J259+'27'!J259+'28'!J259+'29'!J259+'30'!J259+'31.'!J259</f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15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ยกมา!F260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14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>+ยกมา!J260+'1'!J260+'2'!J260+'3'!J260+'4'!J260+'5'!J260+'6'!J260+'7'!J260+'8'!J260+'9'!J260+'10'!J260+'11'!J260+'12'!J260+'13'!J260+'14'!J260+'15'!J260+'16'!J260+'17'!J260+'18'!K260+'19'!J260+'20'!J260+'21'!J260+'22'!J260+'23'!J260+'24'!J260+'25'!J260+'26'!J260+'27'!J260+'28'!J260+'29'!J260+'30'!J260+'31.'!J260</f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15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ยกมา!F261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14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>+ยกมา!J261+'1'!J261+'2'!J261+'3'!J261+'4'!J261+'5'!J261+'6'!J261+'7'!J261+'8'!J261+'9'!J261+'10'!J261+'11'!J261+'12'!J261+'13'!J261+'14'!J261+'15'!J261+'16'!J261+'17'!J261+'18'!K261+'19'!J261+'20'!J261+'21'!J261+'22'!J261+'23'!J261+'24'!J261+'25'!J261+'26'!J261+'27'!J261+'28'!J261+'29'!J261+'30'!J261+'31.'!J261</f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+ยกมา!J265</f>
        <v>0</v>
      </c>
      <c r="F262" s="44">
        <f>+ยกมา!F262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>+E262+F262</f>
        <v>0</v>
      </c>
      <c r="H262" s="78">
        <f>+'1'!H254+'2'!H254+'3'!H254+'4'!H254+'5'!H254+'6'!H257+'7'!H257+'8'!H257+'9'!H254+'10'!H254+'11'!H254+'12'!H254+'13'!H257+'14'!H257+'15'!H257+'16'!H257+'17'!H254+'18'!H257+'19'!H254+'20'!H258+'21'!H257+'22'!H257+'23'!H257+'24'!H257+'25'!H257+'26'!H257+'27'!H254+'28'!H254+'29'!H257+'30'!H257+'31.'!H254</f>
        <v>0</v>
      </c>
      <c r="I262" s="76">
        <f>+'1'!I254+'2'!I254+'3'!I254+'4'!I254+'5'!I254+'6'!I257+'7'!I257+'8'!I257+'9'!I254+'10'!I254+'11'!I254+'12'!I254+'13'!I257+'14'!I257+'15'!I257+'16'!I257+'17'!I254+'18'!I257+'19'!I254+'20'!I258+'21'!I257+'22'!I257+'23'!I257+'24'!I257+'25'!I257+'26'!I257+'27'!I254+'28'!I254+'29'!I257+'30'!I257+'31.'!I254</f>
        <v>0</v>
      </c>
      <c r="J262" s="43">
        <f>+ยกมา!J262+'1'!J262+'2'!J262+'3'!J262+'4'!J262+'5'!J262+'6'!J262+'7'!J262+'8'!J262+'9'!J262+'10'!J262+'11'!J262+'12'!J262+'13'!J262+'14'!J262+'15'!J262+'16'!J262+'17'!J262+'18'!K262+'19'!J262+'20'!J262+'21'!J262+'22'!J262+'23'!J262+'24'!J262+'25'!J262+'26'!J262+'27'!J262+'28'!J262+'29'!J262+'30'!J262+'31.'!J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265+'2'!M265+'3'!M265+'4'!M265+'5'!M265+'6'!M265+'7'!M265+'8'!M265+'9'!M265+'10'!M265+'11'!M265+'12'!M265+'13'!M265+'14'!M265+'15'!M265+'16'!M265+'17'!M265+'18'!M265+'19'!M265+'20'!M266+'21'!M265+'22'!M265+'23'!M265+'24'!M265+'25'!M265+'26'!M265+'27'!M265+'28'!M265+'29'!M265+'30'!M265+'31.'!M265</f>
        <v>0</v>
      </c>
      <c r="N262" s="19"/>
      <c r="O262" s="90"/>
      <c r="P262" s="79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s="49" customFormat="1" ht="25.5" customHeight="1" x14ac:dyDescent="0.55000000000000004">
      <c r="A263" s="160" t="s">
        <v>223</v>
      </c>
      <c r="B263" s="161"/>
      <c r="C263" s="161"/>
      <c r="D263" s="162"/>
      <c r="E263" s="166" t="s">
        <v>239</v>
      </c>
      <c r="F263" s="167"/>
      <c r="G263" s="163" t="s">
        <v>224</v>
      </c>
      <c r="H263" s="164"/>
      <c r="I263" s="165"/>
      <c r="J263" s="168" t="s">
        <v>225</v>
      </c>
      <c r="K263" s="168"/>
      <c r="L263" s="168"/>
      <c r="M263" s="51">
        <f>SUM(M5:M262)</f>
        <v>102926</v>
      </c>
      <c r="N263" s="52" t="s">
        <v>219</v>
      </c>
      <c r="O263" s="2"/>
      <c r="P263" s="2"/>
      <c r="Q263" s="50"/>
      <c r="R263" s="58"/>
      <c r="S263" s="5"/>
      <c r="T263" s="5"/>
      <c r="U263" s="5"/>
      <c r="V263" s="5"/>
      <c r="W263" s="5"/>
      <c r="X263" s="5"/>
      <c r="Y263" s="5"/>
      <c r="Z263" s="2"/>
      <c r="AA263" s="2"/>
      <c r="AB263" s="2"/>
      <c r="AC263" s="50"/>
    </row>
    <row r="264" spans="1:29" s="50" customFormat="1" ht="24.75" customHeight="1" x14ac:dyDescent="0.55000000000000004">
      <c r="A264" s="169" t="s">
        <v>226</v>
      </c>
      <c r="B264" s="170"/>
      <c r="C264" s="175">
        <f>+M266</f>
        <v>102926</v>
      </c>
      <c r="D264" s="176"/>
      <c r="E264" s="53" t="s">
        <v>227</v>
      </c>
      <c r="F264" s="54">
        <f>+M263</f>
        <v>102926</v>
      </c>
      <c r="G264" s="55" t="s">
        <v>217</v>
      </c>
      <c r="H264" s="157">
        <f>SUM(U36)</f>
        <v>0</v>
      </c>
      <c r="I264" s="158"/>
      <c r="J264" s="150"/>
      <c r="K264" s="150"/>
      <c r="L264" s="150"/>
      <c r="M264" s="57"/>
      <c r="N264" s="57">
        <f>+W36</f>
        <v>50263</v>
      </c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169"/>
      <c r="B265" s="170"/>
      <c r="C265" s="175"/>
      <c r="D265" s="176"/>
      <c r="E265" s="53" t="s">
        <v>228</v>
      </c>
      <c r="F265" s="54">
        <f>N266</f>
        <v>17947</v>
      </c>
      <c r="G265" s="55"/>
      <c r="H265" s="157">
        <v>0</v>
      </c>
      <c r="I265" s="158"/>
      <c r="J265" s="150" t="s">
        <v>229</v>
      </c>
      <c r="K265" s="150"/>
      <c r="L265" s="150"/>
      <c r="M265" s="57">
        <f>-T36</f>
        <v>0</v>
      </c>
      <c r="N265" s="57" t="s">
        <v>228</v>
      </c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171" t="s">
        <v>10</v>
      </c>
      <c r="B266" s="172"/>
      <c r="C266" s="175">
        <f>+F265</f>
        <v>17947</v>
      </c>
      <c r="D266" s="176"/>
      <c r="E266" s="53"/>
      <c r="F266" s="54"/>
      <c r="G266" s="55" t="s">
        <v>230</v>
      </c>
      <c r="H266" s="157">
        <f>+V36</f>
        <v>1244</v>
      </c>
      <c r="I266" s="158"/>
      <c r="J266" s="151" t="s">
        <v>231</v>
      </c>
      <c r="K266" s="152"/>
      <c r="L266" s="153"/>
      <c r="M266" s="57">
        <f>+M263-M264</f>
        <v>102926</v>
      </c>
      <c r="N266" s="59">
        <f>+S36</f>
        <v>17947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73" t="s">
        <v>232</v>
      </c>
      <c r="B267" s="174"/>
      <c r="C267" s="175">
        <f>+C264-C266</f>
        <v>84979</v>
      </c>
      <c r="D267" s="176"/>
      <c r="E267" s="53" t="s">
        <v>232</v>
      </c>
      <c r="F267" s="54">
        <f>+F264-F265</f>
        <v>84979</v>
      </c>
      <c r="G267" s="55" t="s">
        <v>233</v>
      </c>
      <c r="H267" s="157">
        <f>SUM(H264:H266)</f>
        <v>1244</v>
      </c>
      <c r="I267" s="158"/>
      <c r="J267" s="150" t="s">
        <v>206</v>
      </c>
      <c r="K267" s="150"/>
      <c r="L267" s="150"/>
      <c r="M267" s="57">
        <f>H267</f>
        <v>1244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60"/>
      <c r="B268" s="117"/>
      <c r="C268" s="60"/>
      <c r="D268" s="60"/>
      <c r="E268" s="53" t="s">
        <v>234</v>
      </c>
      <c r="F268" s="54">
        <v>100000</v>
      </c>
      <c r="J268" s="154" t="s">
        <v>208</v>
      </c>
      <c r="K268" s="155"/>
      <c r="L268" s="156"/>
      <c r="M268" s="57">
        <f>M266-M267-N264-N266</f>
        <v>33472</v>
      </c>
      <c r="N268" s="56"/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60"/>
      <c r="B269" s="117"/>
      <c r="C269" s="60"/>
      <c r="D269" s="60"/>
      <c r="E269" s="53" t="s">
        <v>235</v>
      </c>
      <c r="F269" s="54">
        <f>F267-F268</f>
        <v>-15021</v>
      </c>
      <c r="J269" s="154" t="s">
        <v>209</v>
      </c>
      <c r="K269" s="155"/>
      <c r="L269" s="156"/>
      <c r="M269" s="57">
        <f>+Y36</f>
        <v>33472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  <c r="AC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236</v>
      </c>
      <c r="F270" s="54">
        <v>0</v>
      </c>
      <c r="J270" s="154" t="s">
        <v>210</v>
      </c>
      <c r="K270" s="155"/>
      <c r="L270" s="156"/>
      <c r="M270" s="57">
        <v>0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  <c r="AC270" s="2"/>
    </row>
    <row r="271" spans="1:29" ht="24.75" customHeight="1" thickBot="1" x14ac:dyDescent="0.6">
      <c r="A271" s="60"/>
      <c r="B271" s="117"/>
      <c r="C271" s="60"/>
      <c r="D271" s="60"/>
      <c r="E271" s="100" t="s">
        <v>1369</v>
      </c>
      <c r="F271" s="101">
        <v>0</v>
      </c>
      <c r="J271" s="159" t="s">
        <v>211</v>
      </c>
      <c r="K271" s="159"/>
      <c r="L271" s="159"/>
      <c r="M271" s="61">
        <f>+M269-M268</f>
        <v>0</v>
      </c>
      <c r="N271" s="66"/>
    </row>
    <row r="272" spans="1:29" ht="24.75" customHeight="1" thickBot="1" x14ac:dyDescent="0.6">
      <c r="H272" s="147" t="s">
        <v>237</v>
      </c>
      <c r="I272" s="148"/>
      <c r="J272" s="148"/>
      <c r="K272" s="148"/>
      <c r="L272" s="148"/>
      <c r="M272" s="148"/>
      <c r="N272" s="149"/>
    </row>
    <row r="273" spans="6:6" x14ac:dyDescent="0.55000000000000004">
      <c r="F273" s="23"/>
    </row>
  </sheetData>
  <autoFilter ref="A4:AC272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3:D263"/>
    <mergeCell ref="G263:I263"/>
    <mergeCell ref="J270:L270"/>
    <mergeCell ref="E263:F263"/>
    <mergeCell ref="J263:L263"/>
    <mergeCell ref="A264:B264"/>
    <mergeCell ref="A266:B266"/>
    <mergeCell ref="A267:B267"/>
    <mergeCell ref="C264:D264"/>
    <mergeCell ref="C265:D265"/>
    <mergeCell ref="C266:D266"/>
    <mergeCell ref="C267:D267"/>
    <mergeCell ref="A265:B265"/>
    <mergeCell ref="H272:N272"/>
    <mergeCell ref="J264:L264"/>
    <mergeCell ref="J265:L265"/>
    <mergeCell ref="J266:L266"/>
    <mergeCell ref="J267:L267"/>
    <mergeCell ref="J268:L268"/>
    <mergeCell ref="J269:L269"/>
    <mergeCell ref="H267:I267"/>
    <mergeCell ref="H264:I264"/>
    <mergeCell ref="H265:I265"/>
    <mergeCell ref="H266:I266"/>
    <mergeCell ref="J271:L271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9"/>
  <sheetViews>
    <sheetView zoomScale="80" zoomScaleNormal="80" workbookViewId="0">
      <pane xSplit="10" ySplit="4" topLeftCell="K248" activePane="bottomRight" state="frozen"/>
      <selection activeCell="P5" sqref="P5"/>
      <selection pane="topRight" activeCell="P5" sqref="P5"/>
      <selection pane="bottomLeft" activeCell="P5" sqref="P5"/>
      <selection pane="bottomRight" activeCell="I258" sqref="I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8</v>
      </c>
      <c r="F5" s="71"/>
      <c r="G5" s="46">
        <f>E5+F5</f>
        <v>8</v>
      </c>
      <c r="H5" s="78">
        <v>0</v>
      </c>
      <c r="I5" s="76">
        <v>0</v>
      </c>
      <c r="J5" s="46">
        <f>+G5-H5-K5-I5</f>
        <v>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 t="shared" ref="P5:P80" si="0"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81</v>
      </c>
      <c r="F6" s="71"/>
      <c r="G6" s="46">
        <f t="shared" ref="G6:G26" si="1">E6+F6</f>
        <v>81</v>
      </c>
      <c r="H6" s="78">
        <v>0</v>
      </c>
      <c r="I6" s="76">
        <v>0</v>
      </c>
      <c r="J6" s="46">
        <f t="shared" ref="J6:J26" si="2">+G6-H6-K6-I6</f>
        <v>81</v>
      </c>
      <c r="K6" s="72"/>
      <c r="L6" s="20">
        <v>100</v>
      </c>
      <c r="M6" s="65">
        <f t="shared" ref="M6:M80" si="3">+L6*K6</f>
        <v>0</v>
      </c>
      <c r="N6" s="17" t="s">
        <v>16</v>
      </c>
      <c r="O6" s="18"/>
      <c r="P6" s="23">
        <f t="shared" si="0"/>
        <v>0</v>
      </c>
      <c r="Q6" s="13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1"/>
        <v>0</v>
      </c>
      <c r="H7" s="78">
        <v>0</v>
      </c>
      <c r="I7" s="76">
        <v>0</v>
      </c>
      <c r="J7" s="46">
        <f t="shared" si="2"/>
        <v>0</v>
      </c>
      <c r="K7" s="72"/>
      <c r="L7" s="20">
        <v>50</v>
      </c>
      <c r="M7" s="65">
        <f t="shared" si="3"/>
        <v>0</v>
      </c>
      <c r="N7" s="17" t="s">
        <v>16</v>
      </c>
      <c r="O7" s="18"/>
      <c r="P7" s="23">
        <f t="shared" si="0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1"/>
        <v>0</v>
      </c>
      <c r="H8" s="78">
        <v>0</v>
      </c>
      <c r="I8" s="76">
        <v>0</v>
      </c>
      <c r="J8" s="46">
        <f t="shared" si="2"/>
        <v>0</v>
      </c>
      <c r="K8" s="72"/>
      <c r="L8" s="20">
        <v>100</v>
      </c>
      <c r="M8" s="65">
        <f t="shared" si="3"/>
        <v>0</v>
      </c>
      <c r="N8" s="17" t="s">
        <v>16</v>
      </c>
      <c r="O8" s="18"/>
      <c r="P8" s="23">
        <f t="shared" si="0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1"/>
        <v>0</v>
      </c>
      <c r="H9" s="78">
        <v>0</v>
      </c>
      <c r="I9" s="76">
        <v>0</v>
      </c>
      <c r="J9" s="46">
        <f t="shared" si="2"/>
        <v>0</v>
      </c>
      <c r="K9" s="72"/>
      <c r="L9" s="20">
        <v>10</v>
      </c>
      <c r="M9" s="65">
        <f t="shared" si="3"/>
        <v>0</v>
      </c>
      <c r="N9" s="17" t="s">
        <v>16</v>
      </c>
      <c r="O9" s="18"/>
      <c r="P9" s="23">
        <f t="shared" si="0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1"/>
        <v>0</v>
      </c>
      <c r="H10" s="78">
        <v>0</v>
      </c>
      <c r="I10" s="76">
        <v>0</v>
      </c>
      <c r="J10" s="46">
        <f t="shared" si="2"/>
        <v>0</v>
      </c>
      <c r="K10" s="72"/>
      <c r="L10" s="20">
        <v>15</v>
      </c>
      <c r="M10" s="65">
        <f t="shared" si="3"/>
        <v>0</v>
      </c>
      <c r="N10" s="17" t="s">
        <v>16</v>
      </c>
      <c r="O10" s="18"/>
      <c r="P10" s="23">
        <f t="shared" si="0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3</v>
      </c>
      <c r="F11" s="71"/>
      <c r="G11" s="46">
        <f t="shared" si="1"/>
        <v>3</v>
      </c>
      <c r="H11" s="78">
        <v>0</v>
      </c>
      <c r="I11" s="76">
        <v>0</v>
      </c>
      <c r="J11" s="46">
        <f t="shared" si="2"/>
        <v>3</v>
      </c>
      <c r="K11" s="72"/>
      <c r="L11" s="20">
        <v>50</v>
      </c>
      <c r="M11" s="65">
        <f t="shared" si="3"/>
        <v>0</v>
      </c>
      <c r="N11" s="17" t="s">
        <v>16</v>
      </c>
      <c r="O11" s="18"/>
      <c r="P11" s="23">
        <f t="shared" si="0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1"/>
        <v>0</v>
      </c>
      <c r="H12" s="78">
        <v>0</v>
      </c>
      <c r="I12" s="76">
        <v>0</v>
      </c>
      <c r="J12" s="46">
        <f t="shared" si="2"/>
        <v>0</v>
      </c>
      <c r="K12" s="72"/>
      <c r="L12" s="20">
        <v>50</v>
      </c>
      <c r="M12" s="65">
        <f t="shared" si="3"/>
        <v>0</v>
      </c>
      <c r="N12" s="17" t="s">
        <v>16</v>
      </c>
      <c r="O12" s="18"/>
      <c r="P12" s="23">
        <f t="shared" si="0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1"/>
        <v>0</v>
      </c>
      <c r="H13" s="78">
        <v>0</v>
      </c>
      <c r="I13" s="76">
        <v>0</v>
      </c>
      <c r="J13" s="46">
        <f t="shared" si="2"/>
        <v>0</v>
      </c>
      <c r="K13" s="72"/>
      <c r="L13" s="20">
        <v>50</v>
      </c>
      <c r="M13" s="65">
        <f t="shared" si="3"/>
        <v>0</v>
      </c>
      <c r="N13" s="17" t="s">
        <v>16</v>
      </c>
      <c r="O13" s="18"/>
      <c r="P13" s="23">
        <f t="shared" si="0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1"/>
        <v>0</v>
      </c>
      <c r="H14" s="78">
        <v>0</v>
      </c>
      <c r="I14" s="76">
        <v>0</v>
      </c>
      <c r="J14" s="46">
        <f t="shared" si="2"/>
        <v>0</v>
      </c>
      <c r="K14" s="72"/>
      <c r="L14" s="20">
        <v>50</v>
      </c>
      <c r="M14" s="65">
        <f t="shared" si="3"/>
        <v>0</v>
      </c>
      <c r="N14" s="17" t="s">
        <v>16</v>
      </c>
      <c r="O14" s="18"/>
      <c r="P14" s="23">
        <f t="shared" si="0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1"/>
        <v>0</v>
      </c>
      <c r="H15" s="78">
        <v>0</v>
      </c>
      <c r="I15" s="76">
        <v>0</v>
      </c>
      <c r="J15" s="46">
        <f t="shared" si="2"/>
        <v>0</v>
      </c>
      <c r="K15" s="72"/>
      <c r="L15" s="20">
        <v>50</v>
      </c>
      <c r="M15" s="65">
        <f t="shared" si="3"/>
        <v>0</v>
      </c>
      <c r="N15" s="17" t="s">
        <v>16</v>
      </c>
      <c r="O15" s="18"/>
      <c r="P15" s="23">
        <f t="shared" si="0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1"/>
        <v>0</v>
      </c>
      <c r="H16" s="78">
        <v>0</v>
      </c>
      <c r="I16" s="76">
        <v>0</v>
      </c>
      <c r="J16" s="46">
        <f t="shared" si="2"/>
        <v>0</v>
      </c>
      <c r="K16" s="72"/>
      <c r="L16" s="20">
        <v>50</v>
      </c>
      <c r="M16" s="65">
        <f t="shared" si="3"/>
        <v>0</v>
      </c>
      <c r="N16" s="17" t="s">
        <v>16</v>
      </c>
      <c r="O16" s="18"/>
      <c r="P16" s="23">
        <f t="shared" si="0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1"/>
        <v>0</v>
      </c>
      <c r="H17" s="78">
        <v>0</v>
      </c>
      <c r="I17" s="76">
        <v>0</v>
      </c>
      <c r="J17" s="46">
        <f t="shared" si="2"/>
        <v>0</v>
      </c>
      <c r="K17" s="72"/>
      <c r="L17" s="20">
        <v>50</v>
      </c>
      <c r="M17" s="65">
        <f t="shared" si="3"/>
        <v>0</v>
      </c>
      <c r="N17" s="17" t="s">
        <v>16</v>
      </c>
      <c r="O17" s="18"/>
      <c r="P17" s="23">
        <f t="shared" si="0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v>3</v>
      </c>
      <c r="F18" s="71"/>
      <c r="G18" s="46">
        <f t="shared" si="1"/>
        <v>3</v>
      </c>
      <c r="H18" s="78">
        <v>0</v>
      </c>
      <c r="I18" s="76">
        <v>0</v>
      </c>
      <c r="J18" s="46">
        <f t="shared" si="2"/>
        <v>3</v>
      </c>
      <c r="K18" s="72"/>
      <c r="L18" s="20">
        <v>50</v>
      </c>
      <c r="M18" s="65">
        <f t="shared" si="3"/>
        <v>0</v>
      </c>
      <c r="N18" s="17" t="s">
        <v>16</v>
      </c>
      <c r="O18" s="18"/>
      <c r="P18" s="23">
        <f t="shared" si="0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1"/>
        <v>0</v>
      </c>
      <c r="H19" s="78">
        <v>0</v>
      </c>
      <c r="I19" s="76">
        <v>0</v>
      </c>
      <c r="J19" s="46">
        <f t="shared" si="2"/>
        <v>0</v>
      </c>
      <c r="K19" s="72"/>
      <c r="L19" s="20">
        <v>50</v>
      </c>
      <c r="M19" s="65">
        <f t="shared" si="3"/>
        <v>0</v>
      </c>
      <c r="N19" s="17" t="s">
        <v>16</v>
      </c>
      <c r="O19" s="18"/>
      <c r="P19" s="23">
        <f t="shared" si="0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1"/>
        <v>0</v>
      </c>
      <c r="H20" s="78">
        <v>0</v>
      </c>
      <c r="I20" s="76">
        <v>0</v>
      </c>
      <c r="J20" s="46">
        <f t="shared" si="2"/>
        <v>0</v>
      </c>
      <c r="K20" s="72"/>
      <c r="L20" s="20">
        <v>65</v>
      </c>
      <c r="M20" s="65">
        <f t="shared" si="3"/>
        <v>0</v>
      </c>
      <c r="N20" s="17" t="s">
        <v>16</v>
      </c>
      <c r="O20" s="18"/>
      <c r="P20" s="23">
        <f t="shared" si="0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1"/>
        <v>0</v>
      </c>
      <c r="H21" s="78">
        <v>0</v>
      </c>
      <c r="I21" s="76">
        <v>0</v>
      </c>
      <c r="J21" s="46">
        <f t="shared" si="2"/>
        <v>0</v>
      </c>
      <c r="K21" s="72"/>
      <c r="L21" s="20">
        <v>85</v>
      </c>
      <c r="M21" s="65">
        <f t="shared" si="3"/>
        <v>0</v>
      </c>
      <c r="N21" s="17" t="s">
        <v>16</v>
      </c>
      <c r="O21" s="18"/>
      <c r="P21" s="23">
        <f t="shared" si="0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13</v>
      </c>
      <c r="F22" s="71"/>
      <c r="G22" s="46">
        <f t="shared" si="1"/>
        <v>13</v>
      </c>
      <c r="H22" s="78">
        <v>0</v>
      </c>
      <c r="I22" s="76">
        <v>0</v>
      </c>
      <c r="J22" s="46">
        <f t="shared" si="2"/>
        <v>13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0"/>
        <v>0</v>
      </c>
      <c r="Q22" s="13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1"/>
        <v>0</v>
      </c>
      <c r="H23" s="78">
        <v>0</v>
      </c>
      <c r="I23" s="76">
        <v>0</v>
      </c>
      <c r="J23" s="46">
        <f t="shared" si="2"/>
        <v>0</v>
      </c>
      <c r="K23" s="72"/>
      <c r="L23" s="20">
        <v>100</v>
      </c>
      <c r="M23" s="65">
        <f t="shared" si="3"/>
        <v>0</v>
      </c>
      <c r="N23" s="17" t="s">
        <v>16</v>
      </c>
      <c r="O23" s="18"/>
      <c r="P23" s="23">
        <f t="shared" si="0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7</v>
      </c>
      <c r="F24" s="71"/>
      <c r="G24" s="46">
        <f t="shared" si="1"/>
        <v>7</v>
      </c>
      <c r="H24" s="78">
        <v>0</v>
      </c>
      <c r="I24" s="76">
        <v>0</v>
      </c>
      <c r="J24" s="46">
        <f t="shared" si="2"/>
        <v>7</v>
      </c>
      <c r="K24" s="72"/>
      <c r="L24" s="20">
        <v>100</v>
      </c>
      <c r="M24" s="65">
        <f t="shared" si="3"/>
        <v>0</v>
      </c>
      <c r="N24" s="17" t="s">
        <v>16</v>
      </c>
      <c r="O24" s="18"/>
      <c r="P24" s="23">
        <f t="shared" si="0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1"/>
        <v>0</v>
      </c>
      <c r="H25" s="78">
        <v>0</v>
      </c>
      <c r="I25" s="76">
        <v>0</v>
      </c>
      <c r="J25" s="46">
        <f t="shared" si="2"/>
        <v>0</v>
      </c>
      <c r="K25" s="72"/>
      <c r="L25" s="20">
        <v>100</v>
      </c>
      <c r="M25" s="65">
        <f t="shared" si="3"/>
        <v>0</v>
      </c>
      <c r="N25" s="17" t="s">
        <v>16</v>
      </c>
      <c r="O25" s="18"/>
      <c r="P25" s="23">
        <f t="shared" si="0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v>5</v>
      </c>
      <c r="F26" s="71"/>
      <c r="G26" s="46">
        <f t="shared" si="1"/>
        <v>5</v>
      </c>
      <c r="H26" s="78">
        <v>0</v>
      </c>
      <c r="I26" s="76">
        <v>0</v>
      </c>
      <c r="J26" s="46">
        <f t="shared" si="2"/>
        <v>5</v>
      </c>
      <c r="K26" s="72"/>
      <c r="L26" s="20">
        <v>100</v>
      </c>
      <c r="M26" s="65">
        <f t="shared" si="3"/>
        <v>0</v>
      </c>
      <c r="N26" s="17" t="s">
        <v>16</v>
      </c>
      <c r="O26" s="18"/>
      <c r="P26" s="23">
        <f t="shared" si="0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20">
        <v>100</v>
      </c>
      <c r="M27" s="65">
        <f t="shared" si="3"/>
        <v>0</v>
      </c>
      <c r="N27" s="17" t="s">
        <v>16</v>
      </c>
      <c r="O27" s="18"/>
      <c r="P27" s="23">
        <f t="shared" si="0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20">
        <v>100</v>
      </c>
      <c r="M28" s="65">
        <f t="shared" si="3"/>
        <v>0</v>
      </c>
      <c r="N28" s="17" t="s">
        <v>16</v>
      </c>
      <c r="O28" s="18"/>
      <c r="P28" s="23">
        <f t="shared" si="0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20">
        <v>100</v>
      </c>
      <c r="M29" s="65">
        <f t="shared" si="3"/>
        <v>0</v>
      </c>
      <c r="N29" s="17" t="s">
        <v>16</v>
      </c>
      <c r="O29" s="18"/>
      <c r="P29" s="23">
        <f t="shared" si="0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20">
        <v>100</v>
      </c>
      <c r="M30" s="65">
        <f t="shared" si="3"/>
        <v>0</v>
      </c>
      <c r="N30" s="17" t="s">
        <v>16</v>
      </c>
      <c r="O30" s="18"/>
      <c r="P30" s="23">
        <f t="shared" si="0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20">
        <v>100</v>
      </c>
      <c r="M31" s="65">
        <f t="shared" si="3"/>
        <v>0</v>
      </c>
      <c r="N31" s="17" t="s">
        <v>16</v>
      </c>
      <c r="O31" s="18"/>
      <c r="P31" s="23">
        <f t="shared" si="0"/>
        <v>0</v>
      </c>
      <c r="Q31" s="13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20">
        <v>130</v>
      </c>
      <c r="M32" s="65">
        <f t="shared" si="3"/>
        <v>0</v>
      </c>
      <c r="N32" s="17" t="s">
        <v>16</v>
      </c>
      <c r="O32" s="18"/>
      <c r="P32" s="23">
        <f t="shared" si="0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20">
        <v>130</v>
      </c>
      <c r="M33" s="65">
        <f t="shared" si="3"/>
        <v>0</v>
      </c>
      <c r="N33" s="17" t="s">
        <v>16</v>
      </c>
      <c r="O33" s="18"/>
      <c r="P33" s="23">
        <f t="shared" si="0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20">
        <v>130</v>
      </c>
      <c r="M34" s="65">
        <f t="shared" si="3"/>
        <v>0</v>
      </c>
      <c r="N34" s="17" t="s">
        <v>16</v>
      </c>
      <c r="O34" s="18"/>
      <c r="P34" s="23">
        <f t="shared" si="0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20">
        <v>130</v>
      </c>
      <c r="M35" s="65">
        <f t="shared" si="3"/>
        <v>0</v>
      </c>
      <c r="N35" s="17" t="s">
        <v>16</v>
      </c>
      <c r="O35" s="18"/>
      <c r="P35" s="23">
        <f t="shared" si="0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20">
        <v>35</v>
      </c>
      <c r="M36" s="65">
        <f t="shared" si="3"/>
        <v>0</v>
      </c>
      <c r="N36" s="17" t="s">
        <v>16</v>
      </c>
      <c r="O36" s="18"/>
      <c r="P36" s="23">
        <f t="shared" si="0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20">
        <v>35</v>
      </c>
      <c r="M37" s="65">
        <f t="shared" si="3"/>
        <v>0</v>
      </c>
      <c r="N37" s="17" t="s">
        <v>16</v>
      </c>
      <c r="O37" s="18"/>
      <c r="P37" s="23">
        <f t="shared" si="0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20">
        <v>50</v>
      </c>
      <c r="M39" s="65">
        <f t="shared" si="3"/>
        <v>0</v>
      </c>
      <c r="N39" s="17" t="s">
        <v>16</v>
      </c>
      <c r="O39" s="18"/>
      <c r="P39" s="23">
        <f t="shared" si="0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20">
        <v>50</v>
      </c>
      <c r="M40" s="65">
        <f t="shared" si="3"/>
        <v>0</v>
      </c>
      <c r="N40" s="17" t="s">
        <v>16</v>
      </c>
      <c r="O40" s="18"/>
      <c r="P40" s="23">
        <f t="shared" si="0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20">
        <v>50</v>
      </c>
      <c r="M41" s="65">
        <f t="shared" si="3"/>
        <v>0</v>
      </c>
      <c r="N41" s="17" t="s">
        <v>16</v>
      </c>
      <c r="O41" s="18"/>
      <c r="P41" s="23">
        <f t="shared" si="0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3"/>
        <v>0</v>
      </c>
      <c r="N42" s="17" t="s">
        <v>16</v>
      </c>
      <c r="O42" s="18"/>
      <c r="P42" s="23">
        <f t="shared" si="0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3"/>
        <v>0</v>
      </c>
      <c r="N44" s="17" t="s">
        <v>16</v>
      </c>
      <c r="O44" s="18"/>
      <c r="P44" s="23">
        <f t="shared" si="0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20">
        <v>35</v>
      </c>
      <c r="M45" s="65">
        <f t="shared" si="3"/>
        <v>0</v>
      </c>
      <c r="N45" s="17" t="s">
        <v>16</v>
      </c>
      <c r="O45" s="18"/>
      <c r="P45" s="23">
        <f t="shared" si="0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20">
        <v>50</v>
      </c>
      <c r="M46" s="65">
        <f t="shared" si="3"/>
        <v>0</v>
      </c>
      <c r="N46" s="17" t="s">
        <v>16</v>
      </c>
      <c r="O46" s="18"/>
      <c r="P46" s="23">
        <f t="shared" si="0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20">
        <v>50</v>
      </c>
      <c r="M47" s="65">
        <f t="shared" si="3"/>
        <v>0</v>
      </c>
      <c r="N47" s="17" t="s">
        <v>16</v>
      </c>
      <c r="O47" s="18"/>
      <c r="P47" s="23">
        <f t="shared" si="0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4</v>
      </c>
      <c r="F48" s="71"/>
      <c r="G48" s="46">
        <f t="shared" si="5"/>
        <v>4</v>
      </c>
      <c r="H48" s="78">
        <v>0</v>
      </c>
      <c r="I48" s="76"/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7</v>
      </c>
      <c r="F49" s="71"/>
      <c r="G49" s="46">
        <f t="shared" si="5"/>
        <v>7</v>
      </c>
      <c r="H49" s="78">
        <v>0</v>
      </c>
      <c r="I49" s="76"/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6</v>
      </c>
      <c r="F50" s="71"/>
      <c r="G50" s="46">
        <f t="shared" si="5"/>
        <v>6</v>
      </c>
      <c r="H50" s="78">
        <v>0</v>
      </c>
      <c r="I50" s="76"/>
      <c r="J50" s="46">
        <f t="shared" si="6"/>
        <v>6</v>
      </c>
      <c r="K50" s="72"/>
      <c r="L50" s="20">
        <v>50</v>
      </c>
      <c r="M50" s="65">
        <f t="shared" si="3"/>
        <v>0</v>
      </c>
      <c r="N50" s="17" t="s">
        <v>16</v>
      </c>
      <c r="O50" s="18"/>
      <c r="P50" s="23">
        <f t="shared" si="0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20">
        <v>50</v>
      </c>
      <c r="M54" s="65">
        <f t="shared" si="3"/>
        <v>0</v>
      </c>
      <c r="N54" s="17" t="s">
        <v>16</v>
      </c>
      <c r="O54" s="18"/>
      <c r="P54" s="23">
        <f t="shared" si="0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20">
        <v>120</v>
      </c>
      <c r="M57" s="65">
        <f t="shared" si="3"/>
        <v>0</v>
      </c>
      <c r="N57" s="17" t="s">
        <v>16</v>
      </c>
      <c r="O57" s="18"/>
      <c r="P57" s="23">
        <f t="shared" si="0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20">
        <v>120</v>
      </c>
      <c r="M58" s="65">
        <f t="shared" si="3"/>
        <v>0</v>
      </c>
      <c r="N58" s="17" t="s">
        <v>16</v>
      </c>
      <c r="O58" s="18"/>
      <c r="P58" s="23">
        <f t="shared" si="0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20">
        <v>120</v>
      </c>
      <c r="M59" s="65">
        <f t="shared" si="3"/>
        <v>0</v>
      </c>
      <c r="N59" s="17" t="s">
        <v>16</v>
      </c>
      <c r="O59" s="18"/>
      <c r="P59" s="23">
        <f t="shared" si="0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20">
        <v>120</v>
      </c>
      <c r="M60" s="65">
        <f t="shared" si="3"/>
        <v>0</v>
      </c>
      <c r="N60" s="17" t="s">
        <v>16</v>
      </c>
      <c r="O60" s="18"/>
      <c r="P60" s="23">
        <f t="shared" si="0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20">
        <v>120</v>
      </c>
      <c r="M61" s="65">
        <f t="shared" si="3"/>
        <v>0</v>
      </c>
      <c r="N61" s="17" t="s">
        <v>16</v>
      </c>
      <c r="O61" s="18"/>
      <c r="P61" s="23">
        <f t="shared" si="0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20">
        <v>120</v>
      </c>
      <c r="M62" s="65">
        <f t="shared" si="3"/>
        <v>0</v>
      </c>
      <c r="N62" s="17" t="s">
        <v>16</v>
      </c>
      <c r="O62" s="18"/>
      <c r="P62" s="23">
        <f t="shared" si="0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20">
        <v>120</v>
      </c>
      <c r="M63" s="65">
        <f t="shared" si="3"/>
        <v>0</v>
      </c>
      <c r="N63" s="17" t="s">
        <v>16</v>
      </c>
      <c r="O63" s="18"/>
      <c r="P63" s="23">
        <f t="shared" si="0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20">
        <v>50</v>
      </c>
      <c r="M64" s="65">
        <f t="shared" si="3"/>
        <v>0</v>
      </c>
      <c r="N64" s="17" t="s">
        <v>16</v>
      </c>
      <c r="O64" s="18"/>
      <c r="P64" s="23">
        <f t="shared" si="0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20">
        <v>50</v>
      </c>
      <c r="M65" s="65">
        <f t="shared" si="3"/>
        <v>0</v>
      </c>
      <c r="N65" s="17" t="s">
        <v>16</v>
      </c>
      <c r="O65" s="18"/>
      <c r="P65" s="23">
        <f t="shared" si="0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20">
        <v>50</v>
      </c>
      <c r="M66" s="65">
        <f t="shared" si="3"/>
        <v>0</v>
      </c>
      <c r="N66" s="17" t="s">
        <v>16</v>
      </c>
      <c r="O66" s="18"/>
      <c r="P66" s="23">
        <f t="shared" si="0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20">
        <v>70</v>
      </c>
      <c r="M67" s="65">
        <f t="shared" si="3"/>
        <v>0</v>
      </c>
      <c r="N67" s="17" t="s">
        <v>16</v>
      </c>
      <c r="O67" s="18"/>
      <c r="P67" s="23">
        <f t="shared" si="0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20">
        <v>80</v>
      </c>
      <c r="M68" s="65">
        <f t="shared" si="3"/>
        <v>0</v>
      </c>
      <c r="N68" s="17" t="s">
        <v>16</v>
      </c>
      <c r="O68" s="18"/>
      <c r="P68" s="23">
        <f t="shared" si="0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20">
        <v>150</v>
      </c>
      <c r="M69" s="65">
        <f t="shared" si="3"/>
        <v>0</v>
      </c>
      <c r="N69" s="17" t="s">
        <v>16</v>
      </c>
      <c r="O69" s="18"/>
      <c r="P69" s="23">
        <f t="shared" si="0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20">
        <v>150</v>
      </c>
      <c r="M70" s="65">
        <f t="shared" si="3"/>
        <v>0</v>
      </c>
      <c r="N70" s="17" t="s">
        <v>16</v>
      </c>
      <c r="O70" s="18"/>
      <c r="P70" s="23">
        <f t="shared" si="0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20">
        <v>150</v>
      </c>
      <c r="M71" s="65">
        <f t="shared" si="3"/>
        <v>0</v>
      </c>
      <c r="N71" s="17" t="s">
        <v>16</v>
      </c>
      <c r="O71" s="18"/>
      <c r="P71" s="23">
        <f t="shared" si="0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0">
        <v>50</v>
      </c>
      <c r="M72" s="65">
        <f t="shared" si="3"/>
        <v>0</v>
      </c>
      <c r="N72" s="17" t="s">
        <v>16</v>
      </c>
      <c r="O72" s="18"/>
      <c r="P72" s="23">
        <f t="shared" si="0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0">
        <v>120</v>
      </c>
      <c r="M73" s="65">
        <f t="shared" si="3"/>
        <v>0</v>
      </c>
      <c r="N73" s="17" t="s">
        <v>16</v>
      </c>
      <c r="O73" s="18"/>
      <c r="P73" s="23">
        <f t="shared" si="0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0">
        <v>50</v>
      </c>
      <c r="M74" s="65">
        <f t="shared" si="3"/>
        <v>0</v>
      </c>
      <c r="N74" s="17" t="s">
        <v>16</v>
      </c>
      <c r="O74" s="18"/>
      <c r="P74" s="23">
        <f t="shared" si="0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0">
        <v>120</v>
      </c>
      <c r="M75" s="65">
        <f t="shared" si="3"/>
        <v>0</v>
      </c>
      <c r="N75" s="17" t="s">
        <v>16</v>
      </c>
      <c r="O75" s="18"/>
      <c r="P75" s="23">
        <f t="shared" si="0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0">
        <v>50</v>
      </c>
      <c r="M77" s="65">
        <f t="shared" si="3"/>
        <v>0</v>
      </c>
      <c r="N77" s="17" t="s">
        <v>16</v>
      </c>
      <c r="O77" s="18"/>
      <c r="P77" s="23">
        <f t="shared" si="0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20">
        <v>45</v>
      </c>
      <c r="M78" s="65">
        <f t="shared" si="3"/>
        <v>0</v>
      </c>
      <c r="N78" s="17" t="s">
        <v>16</v>
      </c>
      <c r="O78" s="18"/>
      <c r="P78" s="23">
        <f t="shared" si="0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0">
        <v>35</v>
      </c>
      <c r="M79" s="65">
        <f t="shared" si="3"/>
        <v>0</v>
      </c>
      <c r="N79" s="17" t="s">
        <v>16</v>
      </c>
      <c r="O79" s="18"/>
      <c r="P79" s="23">
        <f t="shared" si="0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20">
        <v>55</v>
      </c>
      <c r="M80" s="65">
        <f t="shared" si="3"/>
        <v>0</v>
      </c>
      <c r="N80" s="17" t="s">
        <v>16</v>
      </c>
      <c r="O80" s="18"/>
      <c r="P80" s="23">
        <f t="shared" si="0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0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0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>SUM(M87-O87)</f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>SUM(M88-O88)</f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0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0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0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ref="P99:P105" si="16">SUM(M99-O99)</f>
        <v>0</v>
      </c>
      <c r="Q99" s="118">
        <v>20.350000000000001</v>
      </c>
      <c r="R99" s="43">
        <f t="shared" ref="R99:R105" si="17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6"/>
        <v>0</v>
      </c>
      <c r="Q100" s="118"/>
      <c r="R100" s="43">
        <f t="shared" si="17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6"/>
        <v>0</v>
      </c>
      <c r="Q101" s="118"/>
      <c r="R101" s="43">
        <f t="shared" si="1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6"/>
        <v>0</v>
      </c>
      <c r="Q102" s="118"/>
      <c r="R102" s="43">
        <f t="shared" si="17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6"/>
        <v>0</v>
      </c>
      <c r="Q103" s="90"/>
      <c r="R103" s="43">
        <f t="shared" si="17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6"/>
        <v>0</v>
      </c>
      <c r="Q104" s="90"/>
      <c r="R104" s="43">
        <f t="shared" si="17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6"/>
        <v>0</v>
      </c>
      <c r="Q105" s="90"/>
      <c r="R105" s="43">
        <f t="shared" si="1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v>5</v>
      </c>
      <c r="F110" s="71"/>
      <c r="G110" s="46">
        <f t="shared" si="13"/>
        <v>5</v>
      </c>
      <c r="H110" s="78">
        <v>0</v>
      </c>
      <c r="I110" s="76">
        <v>0</v>
      </c>
      <c r="J110" s="46">
        <f t="shared" si="14"/>
        <v>5</v>
      </c>
      <c r="K110" s="72"/>
      <c r="L110" s="20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v>11</v>
      </c>
      <c r="F111" s="71"/>
      <c r="G111" s="46">
        <f t="shared" si="13"/>
        <v>11</v>
      </c>
      <c r="H111" s="78">
        <v>0</v>
      </c>
      <c r="I111" s="76">
        <v>0</v>
      </c>
      <c r="J111" s="46">
        <f t="shared" si="1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5</v>
      </c>
      <c r="F112" s="71"/>
      <c r="G112" s="46">
        <f t="shared" si="13"/>
        <v>5</v>
      </c>
      <c r="H112" s="78">
        <v>0</v>
      </c>
      <c r="I112" s="76">
        <v>0</v>
      </c>
      <c r="J112" s="46">
        <f t="shared" si="1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12</v>
      </c>
      <c r="F113" s="71"/>
      <c r="G113" s="46">
        <f t="shared" si="13"/>
        <v>12</v>
      </c>
      <c r="H113" s="78">
        <v>0</v>
      </c>
      <c r="I113" s="76">
        <v>0</v>
      </c>
      <c r="J113" s="46">
        <f t="shared" si="1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18</v>
      </c>
      <c r="F115" s="71"/>
      <c r="G115" s="46">
        <f t="shared" si="13"/>
        <v>18</v>
      </c>
      <c r="H115" s="78">
        <v>0</v>
      </c>
      <c r="I115" s="76">
        <v>0</v>
      </c>
      <c r="J115" s="46">
        <f t="shared" si="14"/>
        <v>18</v>
      </c>
      <c r="K115" s="72"/>
      <c r="L115" s="20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9</v>
      </c>
      <c r="F116" s="71"/>
      <c r="G116" s="46">
        <f t="shared" si="13"/>
        <v>9</v>
      </c>
      <c r="H116" s="78">
        <v>0</v>
      </c>
      <c r="I116" s="76">
        <v>0</v>
      </c>
      <c r="J116" s="46">
        <f t="shared" si="14"/>
        <v>9</v>
      </c>
      <c r="K116" s="72"/>
      <c r="L116" s="20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2</v>
      </c>
      <c r="F117" s="71"/>
      <c r="G117" s="46">
        <f t="shared" si="13"/>
        <v>2</v>
      </c>
      <c r="H117" s="78">
        <v>0</v>
      </c>
      <c r="I117" s="76">
        <v>0</v>
      </c>
      <c r="J117" s="46">
        <f t="shared" si="14"/>
        <v>2</v>
      </c>
      <c r="K117" s="72"/>
      <c r="L117" s="20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20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0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0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v>12</v>
      </c>
      <c r="F123" s="71"/>
      <c r="G123" s="46">
        <f t="shared" si="13"/>
        <v>12</v>
      </c>
      <c r="H123" s="78">
        <v>0</v>
      </c>
      <c r="I123" s="76">
        <v>0</v>
      </c>
      <c r="J123" s="46">
        <f t="shared" si="14"/>
        <v>12</v>
      </c>
      <c r="K123" s="72"/>
      <c r="L123" s="20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11</v>
      </c>
      <c r="F125" s="71"/>
      <c r="G125" s="46">
        <f t="shared" si="13"/>
        <v>11</v>
      </c>
      <c r="H125" s="78">
        <v>0</v>
      </c>
      <c r="I125" s="76">
        <v>0</v>
      </c>
      <c r="J125" s="46">
        <f t="shared" si="14"/>
        <v>11</v>
      </c>
      <c r="K125" s="72"/>
      <c r="L125" s="20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0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0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0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0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7</v>
      </c>
      <c r="F131" s="71"/>
      <c r="G131" s="46">
        <f t="shared" si="13"/>
        <v>7</v>
      </c>
      <c r="H131" s="78">
        <v>0</v>
      </c>
      <c r="I131" s="76">
        <v>0</v>
      </c>
      <c r="J131" s="46">
        <f t="shared" si="14"/>
        <v>7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v>3</v>
      </c>
      <c r="F132" s="71"/>
      <c r="G132" s="46">
        <f t="shared" si="13"/>
        <v>3</v>
      </c>
      <c r="H132" s="78">
        <v>0</v>
      </c>
      <c r="I132" s="76">
        <v>0</v>
      </c>
      <c r="J132" s="46">
        <f t="shared" si="14"/>
        <v>3</v>
      </c>
      <c r="K132" s="72"/>
      <c r="L132" s="20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3</v>
      </c>
      <c r="F133" s="71"/>
      <c r="G133" s="46">
        <f t="shared" si="13"/>
        <v>3</v>
      </c>
      <c r="H133" s="78">
        <v>0</v>
      </c>
      <c r="I133" s="76">
        <v>0</v>
      </c>
      <c r="J133" s="46">
        <f t="shared" si="1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0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0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v>3</v>
      </c>
      <c r="F154" s="71"/>
      <c r="G154" s="46">
        <f t="shared" si="13"/>
        <v>3</v>
      </c>
      <c r="H154" s="78">
        <v>0</v>
      </c>
      <c r="I154" s="76">
        <v>0</v>
      </c>
      <c r="J154" s="46">
        <f t="shared" si="1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0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0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14</v>
      </c>
      <c r="F175" s="71"/>
      <c r="G175" s="46">
        <f t="shared" si="18"/>
        <v>14</v>
      </c>
      <c r="H175" s="78">
        <v>0</v>
      </c>
      <c r="I175" s="76">
        <v>0</v>
      </c>
      <c r="J175" s="46">
        <f t="shared" si="19"/>
        <v>14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/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61" si="20">+L177*K177</f>
        <v>0</v>
      </c>
      <c r="N177" s="17" t="s">
        <v>16</v>
      </c>
      <c r="O177" s="18"/>
      <c r="P177" s="23">
        <f t="shared" ref="P177:P261" si="21">SUM(M177-O177)</f>
        <v>0</v>
      </c>
      <c r="Q177" s="90"/>
      <c r="R177" s="43">
        <f t="shared" ref="R177:R261" si="2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v>2</v>
      </c>
      <c r="F178" s="71"/>
      <c r="G178" s="46">
        <f t="shared" si="18"/>
        <v>2</v>
      </c>
      <c r="H178" s="78">
        <v>0</v>
      </c>
      <c r="I178" s="76">
        <v>0</v>
      </c>
      <c r="J178" s="46">
        <f t="shared" si="19"/>
        <v>2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2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21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18</v>
      </c>
      <c r="F180" s="71"/>
      <c r="G180" s="46">
        <f t="shared" si="18"/>
        <v>18</v>
      </c>
      <c r="H180" s="78">
        <v>0</v>
      </c>
      <c r="I180" s="76">
        <v>0</v>
      </c>
      <c r="J180" s="46">
        <f t="shared" si="19"/>
        <v>18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v>4</v>
      </c>
      <c r="F185" s="71"/>
      <c r="G185" s="46">
        <f t="shared" si="18"/>
        <v>4</v>
      </c>
      <c r="H185" s="78">
        <v>0</v>
      </c>
      <c r="I185" s="76">
        <v>0</v>
      </c>
      <c r="J185" s="46">
        <f t="shared" si="19"/>
        <v>4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>+L186*K186</f>
        <v>0</v>
      </c>
      <c r="N186" s="17" t="s">
        <v>16</v>
      </c>
      <c r="O186" s="18"/>
      <c r="P186" s="23">
        <f>SUM(M186-O186)</f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v>2</v>
      </c>
      <c r="F190" s="71"/>
      <c r="G190" s="46">
        <f t="shared" si="18"/>
        <v>2</v>
      </c>
      <c r="H190" s="78">
        <v>0</v>
      </c>
      <c r="I190" s="76">
        <v>0</v>
      </c>
      <c r="J190" s="46">
        <f t="shared" si="19"/>
        <v>2</v>
      </c>
      <c r="K190" s="72"/>
      <c r="L190" s="20">
        <v>80</v>
      </c>
      <c r="M190" s="65">
        <f>+L190*K190</f>
        <v>0</v>
      </c>
      <c r="N190" s="17" t="s">
        <v>16</v>
      </c>
      <c r="O190" s="18"/>
      <c r="P190" s="23">
        <f>SUM(M190-O190)</f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v>13</v>
      </c>
      <c r="F193" s="71"/>
      <c r="G193" s="46">
        <f t="shared" si="18"/>
        <v>13</v>
      </c>
      <c r="H193" s="78">
        <v>0</v>
      </c>
      <c r="I193" s="76">
        <v>0</v>
      </c>
      <c r="J193" s="46">
        <f t="shared" si="19"/>
        <v>13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15</v>
      </c>
      <c r="F194" s="71"/>
      <c r="G194" s="46">
        <f t="shared" si="18"/>
        <v>15</v>
      </c>
      <c r="H194" s="78">
        <v>0</v>
      </c>
      <c r="I194" s="76">
        <v>0</v>
      </c>
      <c r="J194" s="46">
        <f t="shared" si="19"/>
        <v>15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v>7</v>
      </c>
      <c r="F195" s="71"/>
      <c r="G195" s="46">
        <f t="shared" si="18"/>
        <v>7</v>
      </c>
      <c r="H195" s="78">
        <v>0</v>
      </c>
      <c r="I195" s="76">
        <v>0</v>
      </c>
      <c r="J195" s="46">
        <f t="shared" si="19"/>
        <v>7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v>4</v>
      </c>
      <c r="F196" s="71"/>
      <c r="G196" s="46">
        <f t="shared" si="18"/>
        <v>4</v>
      </c>
      <c r="H196" s="78">
        <v>0</v>
      </c>
      <c r="I196" s="76">
        <v>0</v>
      </c>
      <c r="J196" s="46">
        <f t="shared" si="19"/>
        <v>4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v>16</v>
      </c>
      <c r="F198" s="71"/>
      <c r="G198" s="46">
        <f t="shared" si="18"/>
        <v>16</v>
      </c>
      <c r="H198" s="78">
        <v>0</v>
      </c>
      <c r="I198" s="76">
        <v>0</v>
      </c>
      <c r="J198" s="46">
        <f t="shared" si="19"/>
        <v>16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v>1</v>
      </c>
      <c r="F202" s="71"/>
      <c r="G202" s="46">
        <f t="shared" si="18"/>
        <v>1</v>
      </c>
      <c r="H202" s="78">
        <v>0</v>
      </c>
      <c r="I202" s="76">
        <v>0</v>
      </c>
      <c r="J202" s="46">
        <f t="shared" si="19"/>
        <v>1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v>5</v>
      </c>
      <c r="F203" s="71"/>
      <c r="G203" s="46">
        <f t="shared" si="18"/>
        <v>5</v>
      </c>
      <c r="H203" s="78">
        <v>0</v>
      </c>
      <c r="I203" s="76">
        <v>0</v>
      </c>
      <c r="J203" s="46">
        <f t="shared" si="19"/>
        <v>5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v>5</v>
      </c>
      <c r="F204" s="71"/>
      <c r="G204" s="46">
        <f t="shared" si="18"/>
        <v>5</v>
      </c>
      <c r="H204" s="78">
        <v>0</v>
      </c>
      <c r="I204" s="76">
        <v>0</v>
      </c>
      <c r="J204" s="46">
        <f t="shared" si="19"/>
        <v>5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11</v>
      </c>
      <c r="F205" s="71"/>
      <c r="G205" s="46">
        <f t="shared" si="18"/>
        <v>11</v>
      </c>
      <c r="H205" s="78">
        <v>0</v>
      </c>
      <c r="I205" s="76">
        <v>0</v>
      </c>
      <c r="J205" s="46">
        <f t="shared" si="19"/>
        <v>11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v>4</v>
      </c>
      <c r="F208" s="71"/>
      <c r="G208" s="46">
        <f t="shared" si="18"/>
        <v>4</v>
      </c>
      <c r="H208" s="78">
        <v>0</v>
      </c>
      <c r="I208" s="76">
        <v>0</v>
      </c>
      <c r="J208" s="46">
        <f t="shared" si="19"/>
        <v>4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v>3</v>
      </c>
      <c r="F209" s="71"/>
      <c r="G209" s="46">
        <f t="shared" si="18"/>
        <v>3</v>
      </c>
      <c r="H209" s="78">
        <v>0</v>
      </c>
      <c r="I209" s="76">
        <v>0</v>
      </c>
      <c r="J209" s="46">
        <f t="shared" si="19"/>
        <v>3</v>
      </c>
      <c r="K209" s="72"/>
      <c r="L209" s="20">
        <v>120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154</v>
      </c>
      <c r="F216" s="71"/>
      <c r="G216" s="46">
        <f t="shared" si="18"/>
        <v>154</v>
      </c>
      <c r="H216" s="78">
        <v>0</v>
      </c>
      <c r="I216" s="76">
        <v>0</v>
      </c>
      <c r="J216" s="46">
        <f t="shared" si="19"/>
        <v>154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18"/>
        <v>0</v>
      </c>
      <c r="H217" s="78">
        <v>0</v>
      </c>
      <c r="I217" s="76">
        <v>0</v>
      </c>
      <c r="J217" s="46">
        <f t="shared" si="19"/>
        <v>0</v>
      </c>
      <c r="K217" s="72"/>
      <c r="L217" s="20">
        <v>10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v>3</v>
      </c>
      <c r="F218" s="71"/>
      <c r="G218" s="46">
        <f t="shared" si="18"/>
        <v>3</v>
      </c>
      <c r="H218" s="78">
        <v>0</v>
      </c>
      <c r="I218" s="76">
        <v>0</v>
      </c>
      <c r="J218" s="46">
        <f t="shared" si="19"/>
        <v>3</v>
      </c>
      <c r="K218" s="72"/>
      <c r="L218" s="20">
        <v>20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v>219</v>
      </c>
      <c r="F224" s="71"/>
      <c r="G224" s="46">
        <f t="shared" si="18"/>
        <v>219</v>
      </c>
      <c r="H224" s="78">
        <v>0</v>
      </c>
      <c r="I224" s="76">
        <v>0</v>
      </c>
      <c r="J224" s="46">
        <f t="shared" si="19"/>
        <v>219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61" si="23">E235+F235</f>
        <v>0</v>
      </c>
      <c r="H235" s="78">
        <v>0</v>
      </c>
      <c r="I235" s="76">
        <v>0</v>
      </c>
      <c r="J235" s="46">
        <f t="shared" ref="J235:J261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47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>SUM(M245-O245)</f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>SUM(M246-O246)</f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49</v>
      </c>
      <c r="M248" s="65">
        <f t="shared" si="20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20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/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/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50</v>
      </c>
      <c r="M251" s="65">
        <f t="shared" si="20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/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35</v>
      </c>
      <c r="M252" s="65">
        <f t="shared" si="20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2"/>
        <v>0</v>
      </c>
    </row>
    <row r="253" spans="1:18" ht="25.5" x14ac:dyDescent="0.55000000000000004">
      <c r="A253" s="10">
        <v>249</v>
      </c>
      <c r="B253" s="10">
        <v>1100044</v>
      </c>
      <c r="C253" s="19" t="s">
        <v>1441</v>
      </c>
      <c r="D253" s="10" t="s">
        <v>433</v>
      </c>
      <c r="E253" s="64">
        <v>6</v>
      </c>
      <c r="F253" s="71"/>
      <c r="G253" s="46">
        <f t="shared" si="23"/>
        <v>6</v>
      </c>
      <c r="H253" s="78">
        <v>0</v>
      </c>
      <c r="I253" s="76">
        <v>0</v>
      </c>
      <c r="J253" s="46">
        <f t="shared" si="24"/>
        <v>6</v>
      </c>
      <c r="K253" s="72"/>
      <c r="L253" s="20">
        <v>35</v>
      </c>
      <c r="M253" s="65">
        <f t="shared" si="20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/>
      <c r="M254" s="65">
        <f t="shared" si="20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/>
      <c r="M255" s="65">
        <f t="shared" si="20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2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/>
      <c r="M256" s="65">
        <f t="shared" si="20"/>
        <v>0</v>
      </c>
      <c r="N256" s="17"/>
      <c r="O256" s="18"/>
      <c r="P256" s="23">
        <f t="shared" si="21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/>
      <c r="M257" s="65">
        <f t="shared" si="20"/>
        <v>0</v>
      </c>
      <c r="N257" s="17"/>
      <c r="O257" s="18"/>
      <c r="P257" s="23">
        <f t="shared" si="21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/>
      <c r="M258" s="65">
        <f t="shared" si="20"/>
        <v>0</v>
      </c>
      <c r="N258" s="17"/>
      <c r="O258" s="18"/>
      <c r="P258" s="23">
        <f t="shared" si="21"/>
        <v>0</v>
      </c>
      <c r="Q258" s="90"/>
      <c r="R258" s="43"/>
    </row>
    <row r="259" spans="1:19" ht="25.5" x14ac:dyDescent="0.55000000000000004">
      <c r="A259" s="10">
        <v>252</v>
      </c>
      <c r="B259" s="10"/>
      <c r="C259" s="19"/>
      <c r="D259" s="10"/>
      <c r="E259" s="64"/>
      <c r="F259" s="71"/>
      <c r="G259" s="46">
        <f t="shared" si="23"/>
        <v>0</v>
      </c>
      <c r="H259" s="78">
        <v>0</v>
      </c>
      <c r="I259" s="76">
        <v>0</v>
      </c>
      <c r="J259" s="46">
        <f t="shared" si="24"/>
        <v>0</v>
      </c>
      <c r="K259" s="72"/>
      <c r="L259" s="20"/>
      <c r="M259" s="65">
        <f t="shared" si="20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2"/>
        <v>0</v>
      </c>
    </row>
    <row r="260" spans="1:19" ht="25.5" x14ac:dyDescent="0.55000000000000004">
      <c r="A260" s="10">
        <v>253</v>
      </c>
      <c r="B260" s="10"/>
      <c r="C260" s="19"/>
      <c r="D260" s="10"/>
      <c r="E260" s="64"/>
      <c r="F260" s="71"/>
      <c r="G260" s="46">
        <f t="shared" si="23"/>
        <v>0</v>
      </c>
      <c r="H260" s="78">
        <v>0</v>
      </c>
      <c r="I260" s="76">
        <v>0</v>
      </c>
      <c r="J260" s="46">
        <f t="shared" si="24"/>
        <v>0</v>
      </c>
      <c r="K260" s="72"/>
      <c r="L260" s="20"/>
      <c r="M260" s="65">
        <f t="shared" si="20"/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19" ht="25.5" x14ac:dyDescent="0.55000000000000004">
      <c r="A261" s="10">
        <v>254</v>
      </c>
      <c r="B261" s="10"/>
      <c r="C261" s="19"/>
      <c r="D261" s="10"/>
      <c r="E261" s="64"/>
      <c r="F261" s="71"/>
      <c r="G261" s="46">
        <f t="shared" si="23"/>
        <v>0</v>
      </c>
      <c r="H261" s="78">
        <v>0</v>
      </c>
      <c r="I261" s="76">
        <v>0</v>
      </c>
      <c r="J261" s="46">
        <f t="shared" si="24"/>
        <v>0</v>
      </c>
      <c r="K261" s="72"/>
      <c r="L261" s="20"/>
      <c r="M261" s="65">
        <f t="shared" si="20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2"/>
        <v>0</v>
      </c>
    </row>
    <row r="262" spans="1:19" ht="24" customHeight="1" x14ac:dyDescent="0.55000000000000004">
      <c r="A262" s="10">
        <v>255</v>
      </c>
      <c r="B262" s="10"/>
      <c r="C262" s="19"/>
      <c r="D262" s="10"/>
      <c r="E262" s="64"/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19" ht="25.5" x14ac:dyDescent="0.55000000000000004">
      <c r="A263" s="1"/>
      <c r="E263" s="24"/>
      <c r="F263" s="25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0</v>
      </c>
      <c r="S263" s="75"/>
    </row>
    <row r="264" spans="1:19" ht="25.5" customHeight="1" x14ac:dyDescent="0.5">
      <c r="A264" s="1"/>
      <c r="E264" s="24"/>
      <c r="F264" s="25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31"/>
      <c r="G265" s="31"/>
      <c r="J265" s="31"/>
      <c r="K265" s="32"/>
      <c r="L265" s="95" t="s">
        <v>202</v>
      </c>
      <c r="M265" s="95"/>
      <c r="N265" s="33">
        <f>SUM(M5:M264)</f>
        <v>0</v>
      </c>
    </row>
    <row r="266" spans="1:19" ht="25.5" x14ac:dyDescent="0.55000000000000004">
      <c r="A266" s="1"/>
      <c r="E266" s="3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204</v>
      </c>
      <c r="M267" s="35"/>
      <c r="N267" s="36">
        <f>SUM(O267:AF267)</f>
        <v>0</v>
      </c>
    </row>
    <row r="268" spans="1:19" ht="25.5" x14ac:dyDescent="0.55000000000000004">
      <c r="A268" s="1"/>
      <c r="E268" s="3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3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31"/>
      <c r="G270" s="31"/>
      <c r="J270" s="31"/>
      <c r="L270" s="34" t="s">
        <v>207</v>
      </c>
      <c r="M270" s="35"/>
      <c r="N270" s="37">
        <f>SUM(O5:O263)</f>
        <v>0</v>
      </c>
    </row>
    <row r="271" spans="1:19" ht="25.5" x14ac:dyDescent="0.55000000000000004">
      <c r="A271" s="1"/>
      <c r="E271" s="31"/>
      <c r="G271" s="31"/>
      <c r="J271" s="31"/>
      <c r="L271" s="34" t="s">
        <v>208</v>
      </c>
      <c r="M271" s="35"/>
      <c r="N271" s="33">
        <f>N265-N266-N267-N269-N270</f>
        <v>0</v>
      </c>
    </row>
    <row r="272" spans="1:19" ht="25.5" x14ac:dyDescent="0.55000000000000004">
      <c r="A272" s="1"/>
      <c r="E272" s="31"/>
      <c r="G272" s="31"/>
      <c r="J272" s="31"/>
      <c r="L272" s="34" t="s">
        <v>209</v>
      </c>
      <c r="M272" s="35"/>
      <c r="N272" s="37"/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3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349"/>
  <sheetViews>
    <sheetView zoomScale="80" zoomScaleNormal="80" workbookViewId="0">
      <pane xSplit="10" ySplit="4" topLeftCell="L263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82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83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81</v>
      </c>
      <c r="F6" s="71">
        <v>20</v>
      </c>
      <c r="G6" s="46">
        <f t="shared" si="0"/>
        <v>101</v>
      </c>
      <c r="H6" s="78">
        <v>0</v>
      </c>
      <c r="I6" s="76">
        <v>0</v>
      </c>
      <c r="J6" s="46">
        <f t="shared" si="1"/>
        <v>93</v>
      </c>
      <c r="K6" s="72">
        <v>8</v>
      </c>
      <c r="L6" s="15">
        <v>100</v>
      </c>
      <c r="M6" s="65">
        <f t="shared" ref="M6:M80" si="3">+L6*K6</f>
        <v>800</v>
      </c>
      <c r="N6" s="17" t="s">
        <v>16</v>
      </c>
      <c r="O6" s="18">
        <v>300</v>
      </c>
      <c r="P6" s="137">
        <f t="shared" si="2"/>
        <v>500</v>
      </c>
      <c r="Q6" s="13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>
        <f>+ยกมา!K7</f>
        <v>0</v>
      </c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>
        <f>+ยกมา!K8</f>
        <v>0</v>
      </c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>
        <f>+ยกมา!K9</f>
        <v>0</v>
      </c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>
        <f>+ยกมา!K10</f>
        <v>0</v>
      </c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>
        <f>+ยกมา!K12</f>
        <v>0</v>
      </c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>
        <f>+ยกมา!K13</f>
        <v>0</v>
      </c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>
        <f>+ยกมา!K14</f>
        <v>0</v>
      </c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>
        <f>+ยกมา!K15</f>
        <v>0</v>
      </c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>
        <f>+ยกมา!K16</f>
        <v>0</v>
      </c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>
        <f>+ยกมา!K18</f>
        <v>0</v>
      </c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>
        <f>+ยกมา!K19</f>
        <v>0</v>
      </c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0</v>
      </c>
      <c r="F20" s="71">
        <v>3</v>
      </c>
      <c r="G20" s="46">
        <f t="shared" si="0"/>
        <v>3</v>
      </c>
      <c r="H20" s="78"/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>
        <f>+ยกมา!K21</f>
        <v>0</v>
      </c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13</v>
      </c>
      <c r="F22" s="71">
        <v>10</v>
      </c>
      <c r="G22" s="46">
        <f t="shared" si="0"/>
        <v>23</v>
      </c>
      <c r="H22" s="78">
        <v>0</v>
      </c>
      <c r="I22" s="76">
        <v>0</v>
      </c>
      <c r="J22" s="46">
        <f t="shared" si="1"/>
        <v>18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80</v>
      </c>
      <c r="P22" s="137">
        <f t="shared" si="2"/>
        <v>420</v>
      </c>
      <c r="Q22" s="13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>
        <f>+ยกมา!K23</f>
        <v>0</v>
      </c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>
        <f>+ยกมา!K25</f>
        <v>0</v>
      </c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2</v>
      </c>
      <c r="K26" s="72">
        <v>3</v>
      </c>
      <c r="L26" s="15">
        <v>100</v>
      </c>
      <c r="M26" s="65">
        <f t="shared" si="3"/>
        <v>300</v>
      </c>
      <c r="N26" s="17" t="s">
        <v>16</v>
      </c>
      <c r="O26" s="18">
        <v>100</v>
      </c>
      <c r="P26" s="137">
        <f t="shared" si="2"/>
        <v>200</v>
      </c>
      <c r="Q26" s="132">
        <v>32.97</v>
      </c>
      <c r="R26" s="43">
        <f t="shared" si="4"/>
        <v>98.91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>
        <f>+ยกมา!K27</f>
        <v>0</v>
      </c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>
        <f>+ยกมา!K29</f>
        <v>0</v>
      </c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>
        <f>+ยกมา!K30</f>
        <v>0</v>
      </c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7">
        <f t="shared" si="2"/>
        <v>300</v>
      </c>
      <c r="Q31" s="13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5</v>
      </c>
      <c r="F32" s="71">
        <v>5</v>
      </c>
      <c r="G32" s="46">
        <f t="shared" si="5"/>
        <v>10</v>
      </c>
      <c r="H32" s="78">
        <v>0</v>
      </c>
      <c r="I32" s="76">
        <v>0</v>
      </c>
      <c r="J32" s="46">
        <f t="shared" si="6"/>
        <v>7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37">
        <f t="shared" si="2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5</v>
      </c>
      <c r="F33" s="71">
        <v>5</v>
      </c>
      <c r="G33" s="46">
        <f t="shared" si="5"/>
        <v>10</v>
      </c>
      <c r="H33" s="78">
        <v>0</v>
      </c>
      <c r="I33" s="76">
        <v>0</v>
      </c>
      <c r="J33" s="46">
        <f t="shared" si="6"/>
        <v>8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7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>
        <f>+ยกมา!K34</f>
        <v>0</v>
      </c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>
        <f>+ยกมา!K36</f>
        <v>0</v>
      </c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>
        <f>+ยกมา!K37</f>
        <v>0</v>
      </c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>
        <f>+ยกมา!K38</f>
        <v>0</v>
      </c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/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7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>
        <f>+ยกมา!K41</f>
        <v>0</v>
      </c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>
        <f>+ยกมา!K42</f>
        <v>0</v>
      </c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>
        <f>+ยกมา!K43</f>
        <v>0</v>
      </c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>
        <f>+ยกมา!K44</f>
        <v>0</v>
      </c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>
        <f>+ยกมา!K45</f>
        <v>0</v>
      </c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>
        <f>+ยกมา!K46</f>
        <v>0</v>
      </c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4</v>
      </c>
      <c r="F48" s="71"/>
      <c r="G48" s="46">
        <f t="shared" si="5"/>
        <v>4</v>
      </c>
      <c r="H48" s="78">
        <v>0</v>
      </c>
      <c r="I48" s="76"/>
      <c r="J48" s="46">
        <f t="shared" si="6"/>
        <v>4</v>
      </c>
      <c r="K48" s="72"/>
      <c r="L48" s="20">
        <v>50</v>
      </c>
      <c r="M48" s="65">
        <f>+L48*K48</f>
        <v>0</v>
      </c>
      <c r="N48" s="17"/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7</v>
      </c>
      <c r="F49" s="71"/>
      <c r="G49" s="46">
        <f t="shared" si="5"/>
        <v>7</v>
      </c>
      <c r="H49" s="78">
        <v>0</v>
      </c>
      <c r="I49" s="76"/>
      <c r="J49" s="46">
        <f t="shared" si="6"/>
        <v>7</v>
      </c>
      <c r="K49" s="72"/>
      <c r="L49" s="20">
        <v>50</v>
      </c>
      <c r="M49" s="65">
        <f>+L49*K49</f>
        <v>0</v>
      </c>
      <c r="N49" s="17"/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/>
      <c r="J50" s="46">
        <f t="shared" si="6"/>
        <v>6</v>
      </c>
      <c r="K50" s="72"/>
      <c r="L50" s="15">
        <v>50</v>
      </c>
      <c r="M50" s="65">
        <f t="shared" si="3"/>
        <v>0</v>
      </c>
      <c r="N50" s="17"/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>
        <f>+ยกมา!K52</f>
        <v>0</v>
      </c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37">
        <f t="shared" si="2"/>
        <v>100</v>
      </c>
      <c r="Q53" s="13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>
        <f>+ยกมา!K54</f>
        <v>0</v>
      </c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>
        <f>+ยกมา!K56</f>
        <v>0</v>
      </c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>
        <f>+ยกมา!K57</f>
        <v>0</v>
      </c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>
        <f>+ยกมา!K58</f>
        <v>0</v>
      </c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/>
      <c r="P59" s="137">
        <f t="shared" si="2"/>
        <v>120</v>
      </c>
      <c r="Q59" s="13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>
        <f>+ยกมา!K60</f>
        <v>0</v>
      </c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>
        <f>+ยกมา!K61</f>
        <v>0</v>
      </c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>
        <f>+ยกมา!K62</f>
        <v>0</v>
      </c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>
        <f>+ยกมา!K63</f>
        <v>0</v>
      </c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>
        <f>+ยกมา!K64</f>
        <v>0</v>
      </c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3</v>
      </c>
      <c r="F65" s="71"/>
      <c r="G65" s="46">
        <f t="shared" si="5"/>
        <v>3</v>
      </c>
      <c r="H65" s="78"/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3"/>
        <v>100</v>
      </c>
      <c r="N65" s="17"/>
      <c r="O65" s="18"/>
      <c r="P65" s="137">
        <f t="shared" si="2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>
        <f>+ยกมา!K68</f>
        <v>0</v>
      </c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>
        <f>+ยกมา!K69</f>
        <v>0</v>
      </c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>
        <f>+ยกมา!K70</f>
        <v>0</v>
      </c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>
        <f>+ยกมา!K71</f>
        <v>0</v>
      </c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>
        <f>+ยกมา!K72</f>
        <v>0</v>
      </c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>
        <f>+ยกมา!K73</f>
        <v>0</v>
      </c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7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>
        <f>+ยกมา!K75</f>
        <v>0</v>
      </c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>
        <f>+ยกมา!K76</f>
        <v>0</v>
      </c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1</v>
      </c>
      <c r="F77" s="71"/>
      <c r="G77" s="46">
        <f t="shared" si="5"/>
        <v>1</v>
      </c>
      <c r="H77" s="78">
        <v>1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1442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0</v>
      </c>
      <c r="K80" s="72">
        <v>5</v>
      </c>
      <c r="L80" s="15">
        <v>55</v>
      </c>
      <c r="M80" s="65">
        <f t="shared" si="3"/>
        <v>275</v>
      </c>
      <c r="N80" s="17" t="s">
        <v>16</v>
      </c>
      <c r="O80" s="18">
        <v>135</v>
      </c>
      <c r="P80" s="137">
        <f t="shared" si="7"/>
        <v>140</v>
      </c>
      <c r="Q80" s="90">
        <v>14.35</v>
      </c>
      <c r="R80" s="43">
        <f t="shared" si="4"/>
        <v>71.75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0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81</v>
      </c>
      <c r="P81" s="137">
        <f t="shared" si="7"/>
        <v>84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>
        <f>+ยกมา!K82</f>
        <v>0</v>
      </c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>
        <f>+ยกมา!K83</f>
        <v>0</v>
      </c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>
        <f>+ยกมา!K84</f>
        <v>0</v>
      </c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>
        <f>+ยกมา!K85</f>
        <v>0</v>
      </c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>
        <f>+ยกมา!K86</f>
        <v>0</v>
      </c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>
        <f>+ยกมา!K87</f>
        <v>0</v>
      </c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>
        <f>+ยกมา!K88</f>
        <v>0</v>
      </c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>
        <f>+ยกมา!K89</f>
        <v>0</v>
      </c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>
        <f>+ยกมา!K90</f>
        <v>0</v>
      </c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>
        <f>+ยกมา!K91</f>
        <v>0</v>
      </c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>
        <f>+ยกมา!K92</f>
        <v>0</v>
      </c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2</v>
      </c>
      <c r="F93" s="71"/>
      <c r="G93" s="46">
        <f t="shared" si="5"/>
        <v>2</v>
      </c>
      <c r="H93" s="78">
        <v>2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1443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>
        <f>+ยกมา!K94</f>
        <v>0</v>
      </c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>
        <f>+ยกมา!K95</f>
        <v>0</v>
      </c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>
        <f>+ยกมา!K96</f>
        <v>0</v>
      </c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>
        <f>+ยกมา!K97</f>
        <v>0</v>
      </c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>
        <f>+ยกมา!K98</f>
        <v>0</v>
      </c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+ยกมา!J99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>
        <f>+ยกมา!K100</f>
        <v>0</v>
      </c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>
        <f>+ยกมา!K101</f>
        <v>0</v>
      </c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>
        <f>+ยกมา!K102</f>
        <v>0</v>
      </c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>
        <f>+ยกมา!K103</f>
        <v>0</v>
      </c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>
        <f>+ยกมา!K104</f>
        <v>0</v>
      </c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>
        <f>+ยกมา!K105</f>
        <v>0</v>
      </c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>
        <f>+ยกมา!K106</f>
        <v>0</v>
      </c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>
        <f>+ยกมา!K107</f>
        <v>0</v>
      </c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>
        <f>+ยกมา!K108</f>
        <v>0</v>
      </c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>
        <f>+ยกมา!K109</f>
        <v>0</v>
      </c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5</v>
      </c>
      <c r="F110" s="71">
        <v>5</v>
      </c>
      <c r="G110" s="46">
        <f t="shared" si="12"/>
        <v>10</v>
      </c>
      <c r="H110" s="78">
        <v>0</v>
      </c>
      <c r="I110" s="76">
        <v>0</v>
      </c>
      <c r="J110" s="46">
        <f t="shared" si="13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11</v>
      </c>
      <c r="F111" s="71">
        <v>10</v>
      </c>
      <c r="G111" s="46">
        <f t="shared" si="12"/>
        <v>21</v>
      </c>
      <c r="H111" s="78">
        <v>0</v>
      </c>
      <c r="I111" s="76">
        <v>0</v>
      </c>
      <c r="J111" s="46">
        <f t="shared" si="13"/>
        <v>21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5</v>
      </c>
      <c r="F112" s="71"/>
      <c r="G112" s="46">
        <f t="shared" si="12"/>
        <v>5</v>
      </c>
      <c r="H112" s="78">
        <v>0</v>
      </c>
      <c r="I112" s="76">
        <v>0</v>
      </c>
      <c r="J112" s="46">
        <f t="shared" si="13"/>
        <v>5</v>
      </c>
      <c r="K112" s="72">
        <f>+ยกมา!K112</f>
        <v>0</v>
      </c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12</v>
      </c>
      <c r="F113" s="71"/>
      <c r="G113" s="46">
        <f t="shared" si="12"/>
        <v>12</v>
      </c>
      <c r="H113" s="78">
        <v>0</v>
      </c>
      <c r="I113" s="76">
        <v>0</v>
      </c>
      <c r="J113" s="46">
        <f t="shared" si="13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>
        <f>+ยกมา!K114</f>
        <v>0</v>
      </c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2</v>
      </c>
      <c r="F117" s="71"/>
      <c r="G117" s="46">
        <f t="shared" si="12"/>
        <v>2</v>
      </c>
      <c r="H117" s="78">
        <v>0</v>
      </c>
      <c r="I117" s="76">
        <v>0</v>
      </c>
      <c r="J117" s="46">
        <f t="shared" si="13"/>
        <v>2</v>
      </c>
      <c r="K117" s="72">
        <f>+ยกมา!K117</f>
        <v>0</v>
      </c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>
        <f>+ยกมา!K118</f>
        <v>0</v>
      </c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>
        <f>+ยกมา!K119</f>
        <v>0</v>
      </c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>
        <f>+ยกมา!K120</f>
        <v>0</v>
      </c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>
        <f>+ยกมา!K121</f>
        <v>0</v>
      </c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>
        <f>+ยกมา!K122</f>
        <v>0</v>
      </c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12</v>
      </c>
      <c r="F123" s="71"/>
      <c r="G123" s="46">
        <f t="shared" si="12"/>
        <v>12</v>
      </c>
      <c r="H123" s="78">
        <v>0</v>
      </c>
      <c r="I123" s="76">
        <v>0</v>
      </c>
      <c r="J123" s="46">
        <f t="shared" si="13"/>
        <v>12</v>
      </c>
      <c r="K123" s="72">
        <f>+ยกมา!K123</f>
        <v>0</v>
      </c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>
        <f>+ยกมา!K124</f>
        <v>0</v>
      </c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11</v>
      </c>
      <c r="F125" s="71"/>
      <c r="G125" s="46">
        <f t="shared" si="12"/>
        <v>11</v>
      </c>
      <c r="H125" s="78">
        <v>0</v>
      </c>
      <c r="I125" s="76">
        <v>0</v>
      </c>
      <c r="J125" s="46">
        <f t="shared" si="13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>
        <f>+ยกมา!K126</f>
        <v>0</v>
      </c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>
        <f>+ยกมา!K127</f>
        <v>0</v>
      </c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>
        <f>+ยกมา!K128</f>
        <v>0</v>
      </c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>
        <f>+ยกมา!K129</f>
        <v>0</v>
      </c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>
        <f>+ยกมา!K130</f>
        <v>0</v>
      </c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7</v>
      </c>
      <c r="F131" s="71"/>
      <c r="G131" s="46">
        <f t="shared" si="12"/>
        <v>7</v>
      </c>
      <c r="H131" s="78">
        <v>0</v>
      </c>
      <c r="I131" s="76">
        <v>0</v>
      </c>
      <c r="J131" s="46">
        <f t="shared" si="13"/>
        <v>4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37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3</v>
      </c>
      <c r="F132" s="71"/>
      <c r="G132" s="46">
        <f t="shared" si="12"/>
        <v>3</v>
      </c>
      <c r="H132" s="78">
        <v>0</v>
      </c>
      <c r="I132" s="76">
        <v>0</v>
      </c>
      <c r="J132" s="46">
        <f t="shared" si="13"/>
        <v>1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37">
        <f t="shared" si="7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3</v>
      </c>
      <c r="F133" s="71"/>
      <c r="G133" s="46">
        <f t="shared" si="12"/>
        <v>3</v>
      </c>
      <c r="H133" s="78">
        <v>0</v>
      </c>
      <c r="I133" s="76">
        <v>0</v>
      </c>
      <c r="J133" s="46">
        <f t="shared" si="13"/>
        <v>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7">
        <f t="shared" ref="P133:P196" si="1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>
        <f>+ยกมา!K134</f>
        <v>0</v>
      </c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>
        <f>+ยกมา!K135</f>
        <v>0</v>
      </c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>
        <f>+ยกมา!K136</f>
        <v>0</v>
      </c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>
        <f>+ยกมา!K137</f>
        <v>0</v>
      </c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>
        <f>+ยกมา!K138</f>
        <v>0</v>
      </c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>
        <f>+ยกมา!K139</f>
        <v>0</v>
      </c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>
        <f>+ยกมา!K140</f>
        <v>0</v>
      </c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>
        <f>+ยกมา!K141</f>
        <v>0</v>
      </c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>
        <f>+ยกมา!K142</f>
        <v>0</v>
      </c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>
        <f>+ยกมา!K143</f>
        <v>0</v>
      </c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>
        <f>+ยกมา!K144</f>
        <v>0</v>
      </c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>
        <f>+ยกมา!K145</f>
        <v>0</v>
      </c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>
        <f>+ยกมา!K146</f>
        <v>0</v>
      </c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>
        <f>+ยกมา!K147</f>
        <v>0</v>
      </c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>
        <f>+ยกมา!K148</f>
        <v>0</v>
      </c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>
        <f>+ยกมา!K149</f>
        <v>0</v>
      </c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>
        <f>+ยกมา!K150</f>
        <v>0</v>
      </c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>
        <f>+ยกมา!K151</f>
        <v>0</v>
      </c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>
        <f>+ยกมา!K152</f>
        <v>0</v>
      </c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>
        <f>+ยกมา!K153</f>
        <v>0</v>
      </c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3</v>
      </c>
      <c r="F154" s="71"/>
      <c r="G154" s="46">
        <f t="shared" si="12"/>
        <v>3</v>
      </c>
      <c r="H154" s="78">
        <v>0</v>
      </c>
      <c r="I154" s="76">
        <v>0</v>
      </c>
      <c r="J154" s="46">
        <f t="shared" si="13"/>
        <v>3</v>
      </c>
      <c r="K154" s="72">
        <f>+ยกมา!K154</f>
        <v>0</v>
      </c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>
        <f>+ยกมา!K155</f>
        <v>0</v>
      </c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>
        <f>+ยกมา!K156</f>
        <v>0</v>
      </c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>
        <f>+ยกมา!K157</f>
        <v>0</v>
      </c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>
        <f>+ยกมา!K158</f>
        <v>0</v>
      </c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>
        <f>+ยกมา!K159</f>
        <v>0</v>
      </c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>
        <f>+ยกมา!K160</f>
        <v>0</v>
      </c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>
        <f>+ยกมา!K161</f>
        <v>0</v>
      </c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>
        <f>+ยกมา!K162</f>
        <v>0</v>
      </c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>
        <f>+ยกมา!K163</f>
        <v>0</v>
      </c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>
        <f>+ยกมา!K164</f>
        <v>0</v>
      </c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>
        <f>+ยกมา!K165</f>
        <v>0</v>
      </c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>
        <f>+ยกมา!K166</f>
        <v>0</v>
      </c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>
        <f>+ยกมา!K167</f>
        <v>0</v>
      </c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>
        <f>+ยกมา!K168</f>
        <v>0</v>
      </c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>
        <f>+ยกมา!K169</f>
        <v>0</v>
      </c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>
        <f>+ยกมา!K170</f>
        <v>0</v>
      </c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>
        <f>+ยกมา!K171</f>
        <v>0</v>
      </c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>
        <f>+ยกมา!K172</f>
        <v>0</v>
      </c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>
        <f>+ยกมา!K173</f>
        <v>0</v>
      </c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>
        <f>+ยกมา!K174</f>
        <v>0</v>
      </c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14</v>
      </c>
      <c r="F175" s="71"/>
      <c r="G175" s="46">
        <f t="shared" si="17"/>
        <v>14</v>
      </c>
      <c r="H175" s="78">
        <v>0</v>
      </c>
      <c r="I175" s="76">
        <v>0</v>
      </c>
      <c r="J175" s="46">
        <f t="shared" si="1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>
        <f>+ยกมา!K176</f>
        <v>0</v>
      </c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>
        <f>+ยกมา!K177</f>
        <v>0</v>
      </c>
      <c r="L177" s="20">
        <v>55</v>
      </c>
      <c r="M177" s="65">
        <f t="shared" ref="M177:M262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2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2</v>
      </c>
      <c r="F178" s="71"/>
      <c r="G178" s="46">
        <f t="shared" si="17"/>
        <v>2</v>
      </c>
      <c r="H178" s="78">
        <v>0</v>
      </c>
      <c r="I178" s="76">
        <v>0</v>
      </c>
      <c r="J178" s="46">
        <f t="shared" si="18"/>
        <v>2</v>
      </c>
      <c r="K178" s="72">
        <f>+ยกมา!K178</f>
        <v>0</v>
      </c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>
        <f>+ยกมา!K179</f>
        <v>0</v>
      </c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18</v>
      </c>
      <c r="F180" s="71"/>
      <c r="G180" s="46">
        <f t="shared" si="17"/>
        <v>18</v>
      </c>
      <c r="H180" s="78">
        <v>0</v>
      </c>
      <c r="I180" s="76">
        <v>0</v>
      </c>
      <c r="J180" s="46">
        <f t="shared" si="18"/>
        <v>16</v>
      </c>
      <c r="K180" s="72">
        <v>2</v>
      </c>
      <c r="L180" s="20">
        <v>35</v>
      </c>
      <c r="M180" s="65">
        <f t="shared" si="19"/>
        <v>70</v>
      </c>
      <c r="N180" s="17" t="s">
        <v>16</v>
      </c>
      <c r="O180" s="18"/>
      <c r="P180" s="137">
        <f t="shared" si="16"/>
        <v>70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>
        <f>+ยกมา!K181</f>
        <v>0</v>
      </c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>
        <f>+ยกมา!K182</f>
        <v>0</v>
      </c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>
        <f>+ยกมา!K183</f>
        <v>0</v>
      </c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>
        <f>+ยกมา!K184</f>
        <v>0</v>
      </c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4</v>
      </c>
      <c r="F185" s="71"/>
      <c r="G185" s="46">
        <f t="shared" si="17"/>
        <v>4</v>
      </c>
      <c r="H185" s="78">
        <v>0</v>
      </c>
      <c r="I185" s="76">
        <v>0</v>
      </c>
      <c r="J185" s="46">
        <f t="shared" si="18"/>
        <v>4</v>
      </c>
      <c r="K185" s="72">
        <f>+ยกมา!K185</f>
        <v>0</v>
      </c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>
        <f>+ยกมา!K186</f>
        <v>0</v>
      </c>
      <c r="L186" s="20">
        <v>15</v>
      </c>
      <c r="M186" s="65">
        <f>+L186*K186</f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>
        <f>+ยกมา!K187</f>
        <v>0</v>
      </c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>
        <f>+ยกมา!K188</f>
        <v>0</v>
      </c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>
        <f>+ยกมา!K189</f>
        <v>0</v>
      </c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+ยกมา!J190</f>
        <v>2</v>
      </c>
      <c r="F190" s="71"/>
      <c r="G190" s="46">
        <f t="shared" si="17"/>
        <v>2</v>
      </c>
      <c r="H190" s="78">
        <v>0</v>
      </c>
      <c r="I190" s="76">
        <v>0</v>
      </c>
      <c r="J190" s="46">
        <f t="shared" si="18"/>
        <v>2</v>
      </c>
      <c r="K190" s="72">
        <f>+ยกมา!K190</f>
        <v>0</v>
      </c>
      <c r="L190" s="20">
        <v>80</v>
      </c>
      <c r="M190" s="65">
        <f>+L190*K190</f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>
        <f>+ยกมา!K191</f>
        <v>0</v>
      </c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>
        <f>+ยกมา!K192</f>
        <v>0</v>
      </c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13</v>
      </c>
      <c r="F193" s="71"/>
      <c r="G193" s="46">
        <f t="shared" si="17"/>
        <v>13</v>
      </c>
      <c r="H193" s="78">
        <v>0</v>
      </c>
      <c r="I193" s="76">
        <v>0</v>
      </c>
      <c r="J193" s="46">
        <f t="shared" si="18"/>
        <v>12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15</v>
      </c>
      <c r="F194" s="71"/>
      <c r="G194" s="46">
        <f t="shared" si="17"/>
        <v>15</v>
      </c>
      <c r="H194" s="78">
        <v>0</v>
      </c>
      <c r="I194" s="76"/>
      <c r="J194" s="46">
        <f t="shared" si="18"/>
        <v>15</v>
      </c>
      <c r="K194" s="72">
        <f>+ยกมา!K194</f>
        <v>0</v>
      </c>
      <c r="L194" s="20">
        <v>120</v>
      </c>
      <c r="M194" s="65">
        <f t="shared" si="19"/>
        <v>0</v>
      </c>
      <c r="N194" s="17"/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7</v>
      </c>
      <c r="F195" s="71"/>
      <c r="G195" s="46">
        <f t="shared" si="17"/>
        <v>7</v>
      </c>
      <c r="H195" s="78">
        <v>0</v>
      </c>
      <c r="I195" s="76">
        <v>0</v>
      </c>
      <c r="J195" s="46">
        <f t="shared" si="18"/>
        <v>7</v>
      </c>
      <c r="K195" s="72">
        <f>+ยกมา!K195</f>
        <v>0</v>
      </c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4</v>
      </c>
      <c r="K196" s="72">
        <f>+ยกมา!K196</f>
        <v>0</v>
      </c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5.5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>
        <f>+ยกมา!K197</f>
        <v>0</v>
      </c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2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16</v>
      </c>
      <c r="F198" s="71"/>
      <c r="G198" s="46">
        <f t="shared" si="17"/>
        <v>16</v>
      </c>
      <c r="H198" s="78">
        <v>0</v>
      </c>
      <c r="I198" s="76">
        <v>0</v>
      </c>
      <c r="J198" s="46">
        <f t="shared" si="18"/>
        <v>16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>
        <f>+ยกมา!K199</f>
        <v>0</v>
      </c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>
        <f>+ยกมา!K200</f>
        <v>0</v>
      </c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>
        <f>+ยกมา!K201</f>
        <v>0</v>
      </c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1</v>
      </c>
      <c r="F202" s="71"/>
      <c r="G202" s="46">
        <f t="shared" si="17"/>
        <v>1</v>
      </c>
      <c r="H202" s="78">
        <v>0</v>
      </c>
      <c r="I202" s="76">
        <v>0</v>
      </c>
      <c r="J202" s="46">
        <f t="shared" si="18"/>
        <v>0</v>
      </c>
      <c r="K202" s="72">
        <v>1</v>
      </c>
      <c r="L202" s="20">
        <v>90</v>
      </c>
      <c r="M202" s="65">
        <f t="shared" si="19"/>
        <v>90</v>
      </c>
      <c r="N202" s="17" t="s">
        <v>16</v>
      </c>
      <c r="O202" s="18">
        <v>45</v>
      </c>
      <c r="P202" s="137">
        <f t="shared" si="21"/>
        <v>45</v>
      </c>
      <c r="Q202" s="90">
        <v>60</v>
      </c>
      <c r="R202" s="43">
        <f t="shared" si="20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>
        <f>+ยกมา!K203</f>
        <v>0</v>
      </c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5</v>
      </c>
      <c r="F204" s="71"/>
      <c r="G204" s="46">
        <f t="shared" si="17"/>
        <v>5</v>
      </c>
      <c r="H204" s="78">
        <v>0</v>
      </c>
      <c r="I204" s="76">
        <v>0</v>
      </c>
      <c r="J204" s="46">
        <f t="shared" si="18"/>
        <v>4</v>
      </c>
      <c r="K204" s="72">
        <v>1</v>
      </c>
      <c r="L204" s="20">
        <v>90</v>
      </c>
      <c r="M204" s="65">
        <f t="shared" si="19"/>
        <v>90</v>
      </c>
      <c r="N204" s="17" t="s">
        <v>16</v>
      </c>
      <c r="O204" s="18">
        <v>45</v>
      </c>
      <c r="P204" s="137">
        <f t="shared" si="21"/>
        <v>45</v>
      </c>
      <c r="Q204" s="90">
        <v>60</v>
      </c>
      <c r="R204" s="43">
        <f t="shared" si="20"/>
        <v>60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11</v>
      </c>
      <c r="F205" s="71"/>
      <c r="G205" s="46">
        <f t="shared" si="17"/>
        <v>11</v>
      </c>
      <c r="H205" s="78">
        <v>0</v>
      </c>
      <c r="I205" s="76">
        <v>0</v>
      </c>
      <c r="J205" s="46">
        <f t="shared" si="18"/>
        <v>11</v>
      </c>
      <c r="K205" s="72">
        <f>+ยกมา!K205</f>
        <v>0</v>
      </c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>
        <f>+ยกมา!K206</f>
        <v>0</v>
      </c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>
        <f>+ยกมา!K207</f>
        <v>0</v>
      </c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4</v>
      </c>
      <c r="F208" s="71"/>
      <c r="G208" s="46">
        <f t="shared" si="17"/>
        <v>4</v>
      </c>
      <c r="H208" s="78">
        <v>0</v>
      </c>
      <c r="I208" s="76">
        <v>0</v>
      </c>
      <c r="J208" s="46">
        <f t="shared" si="18"/>
        <v>4</v>
      </c>
      <c r="K208" s="72">
        <f>+ยกมา!K208</f>
        <v>0</v>
      </c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3</v>
      </c>
      <c r="F209" s="71"/>
      <c r="G209" s="46">
        <f t="shared" si="17"/>
        <v>3</v>
      </c>
      <c r="H209" s="78">
        <v>0</v>
      </c>
      <c r="I209" s="76">
        <v>0</v>
      </c>
      <c r="J209" s="46">
        <f t="shared" si="18"/>
        <v>1</v>
      </c>
      <c r="K209" s="72">
        <v>2</v>
      </c>
      <c r="L209" s="20">
        <v>120</v>
      </c>
      <c r="M209" s="65">
        <f t="shared" si="19"/>
        <v>240</v>
      </c>
      <c r="N209" s="17" t="s">
        <v>16</v>
      </c>
      <c r="O209" s="18"/>
      <c r="P209" s="137">
        <f t="shared" si="21"/>
        <v>240</v>
      </c>
      <c r="Q209" s="90">
        <v>83</v>
      </c>
      <c r="R209" s="43">
        <f t="shared" si="20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>
        <f>+ยกมา!K210</f>
        <v>0</v>
      </c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>
        <v>1</v>
      </c>
      <c r="G211" s="46">
        <f t="shared" si="17"/>
        <v>1</v>
      </c>
      <c r="H211" s="78">
        <v>0</v>
      </c>
      <c r="I211" s="76">
        <v>0</v>
      </c>
      <c r="J211" s="46">
        <f t="shared" si="18"/>
        <v>0</v>
      </c>
      <c r="K211" s="72">
        <v>1</v>
      </c>
      <c r="L211" s="20">
        <v>40</v>
      </c>
      <c r="M211" s="65">
        <f t="shared" si="19"/>
        <v>40</v>
      </c>
      <c r="N211" s="17" t="s">
        <v>16</v>
      </c>
      <c r="O211" s="18"/>
      <c r="P211" s="137">
        <f t="shared" si="21"/>
        <v>40</v>
      </c>
      <c r="Q211" s="90">
        <v>15</v>
      </c>
      <c r="R211" s="43">
        <f t="shared" si="20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>
        <f>+ยกมา!K212</f>
        <v>0</v>
      </c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>
        <f>+ยกมา!K213</f>
        <v>0</v>
      </c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>
        <f>+ยกมา!K215</f>
        <v>0</v>
      </c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>
        <f>+ยกมา!K216</f>
        <v>0</v>
      </c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3</v>
      </c>
      <c r="F218" s="71">
        <v>20</v>
      </c>
      <c r="G218" s="46">
        <f t="shared" si="17"/>
        <v>23</v>
      </c>
      <c r="H218" s="78">
        <v>0</v>
      </c>
      <c r="I218" s="76">
        <v>0</v>
      </c>
      <c r="J218" s="46">
        <f t="shared" si="18"/>
        <v>23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>
        <f>+ยกมา!K219</f>
        <v>0</v>
      </c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>
        <f>+ยกมา!K220</f>
        <v>0</v>
      </c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>
        <f>+ยกมา!K221</f>
        <v>0</v>
      </c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>
        <f>+ยกมา!K222</f>
        <v>0</v>
      </c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>
        <f>+ยกมา!K223</f>
        <v>0</v>
      </c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>
        <f>+ยกมา!K224</f>
        <v>0</v>
      </c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>
        <f>+ยกมา!K225</f>
        <v>0</v>
      </c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+ยกมา!J226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>
        <f>+ยกมา!K226</f>
        <v>0</v>
      </c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+ยกมา!J227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>
        <f>+ยกมา!K227</f>
        <v>0</v>
      </c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>
        <f>+ยกมา!K228</f>
        <v>0</v>
      </c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>
        <f>+ยกมา!K229</f>
        <v>0</v>
      </c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>
        <f>+ยกมา!K230</f>
        <v>0</v>
      </c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62" si="22">E231+F231</f>
        <v>0</v>
      </c>
      <c r="H231" s="78">
        <v>0</v>
      </c>
      <c r="I231" s="76">
        <v>0</v>
      </c>
      <c r="J231" s="46">
        <f t="shared" ref="J231:J262" si="23">+G231-H231-K231-I231</f>
        <v>0</v>
      </c>
      <c r="K231" s="72">
        <f>+ยกมา!K231</f>
        <v>0</v>
      </c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22"/>
        <v>0</v>
      </c>
      <c r="H232" s="78">
        <v>0</v>
      </c>
      <c r="I232" s="76">
        <v>0</v>
      </c>
      <c r="J232" s="46">
        <f t="shared" si="23"/>
        <v>0</v>
      </c>
      <c r="K232" s="72">
        <f>+ยกมา!K232</f>
        <v>0</v>
      </c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22"/>
        <v>0</v>
      </c>
      <c r="H233" s="78">
        <v>0</v>
      </c>
      <c r="I233" s="76">
        <v>0</v>
      </c>
      <c r="J233" s="46">
        <f t="shared" si="23"/>
        <v>0</v>
      </c>
      <c r="K233" s="72">
        <f>+ยกมา!K233</f>
        <v>0</v>
      </c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22"/>
        <v>0</v>
      </c>
      <c r="H234" s="78">
        <v>0</v>
      </c>
      <c r="I234" s="76">
        <v>0</v>
      </c>
      <c r="J234" s="46">
        <f t="shared" si="23"/>
        <v>0</v>
      </c>
      <c r="K234" s="72">
        <f>+ยกมา!K234</f>
        <v>0</v>
      </c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si="22"/>
        <v>0</v>
      </c>
      <c r="H235" s="78">
        <v>0</v>
      </c>
      <c r="I235" s="76">
        <v>0</v>
      </c>
      <c r="J235" s="46">
        <f t="shared" si="23"/>
        <v>0</v>
      </c>
      <c r="K235" s="72">
        <f>+ยกมา!K235</f>
        <v>0</v>
      </c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>
        <f>+ยกมา!K236</f>
        <v>0</v>
      </c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>
        <f>+ยกมา!K237</f>
        <v>0</v>
      </c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>
        <f>+ยกมา!K238</f>
        <v>0</v>
      </c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>
        <f>+ยกมา!K239</f>
        <v>0</v>
      </c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>
        <f>+ยกมา!K240</f>
        <v>0</v>
      </c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>
        <f>+ยกมา!K241</f>
        <v>0</v>
      </c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>
        <f>+ยกมา!K242</f>
        <v>0</v>
      </c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+ยกมา!J243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>
        <f>+ยกมา!K243</f>
        <v>0</v>
      </c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+ยกมา!J244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>
        <f>+ยกมา!K244</f>
        <v>0</v>
      </c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+ยกมา!J245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>
        <f>+ยกมา!K245</f>
        <v>0</v>
      </c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+ยกมา!J246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>
        <f>+ยกมา!K246</f>
        <v>0</v>
      </c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+ยกมา!J247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>
        <f>+ยกมา!K247</f>
        <v>0</v>
      </c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+ยกมา!J248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>
        <f>+ยกมา!K248</f>
        <v>0</v>
      </c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+ยกมา!J249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>
        <f>+ยกมา!K249</f>
        <v>0</v>
      </c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+ยกมา!J250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>
        <f>+ยกมา!K250</f>
        <v>0</v>
      </c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+ยกมา!J251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>
        <f>+ยกมา!K251</f>
        <v>0</v>
      </c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+ยกมา!J252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>
        <f>+ยกมา!K252</f>
        <v>0</v>
      </c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+ยกมา!J253</f>
        <v>6</v>
      </c>
      <c r="F253" s="71"/>
      <c r="G253" s="46">
        <f t="shared" si="22"/>
        <v>6</v>
      </c>
      <c r="H253" s="78">
        <v>0</v>
      </c>
      <c r="I253" s="76">
        <v>0</v>
      </c>
      <c r="J253" s="46">
        <f t="shared" si="23"/>
        <v>6</v>
      </c>
      <c r="K253" s="72"/>
      <c r="L253" s="20">
        <v>35</v>
      </c>
      <c r="M253" s="65">
        <f t="shared" ref="M253:M261" si="26"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+ยกมา!J254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>
        <f>+ยกมา!K254</f>
        <v>0</v>
      </c>
      <c r="L254" s="20"/>
      <c r="M254" s="65">
        <f t="shared" si="26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>
        <f>+ยกมา!K255</f>
        <v>0</v>
      </c>
      <c r="L255" s="20"/>
      <c r="M255" s="65">
        <f t="shared" si="26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>
        <f>+ยกมา!K256</f>
        <v>0</v>
      </c>
      <c r="L256" s="20"/>
      <c r="M256" s="65">
        <f t="shared" si="26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2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>
        <f>+ยกมา!K257</f>
        <v>0</v>
      </c>
      <c r="L257" s="20"/>
      <c r="M257" s="65">
        <f t="shared" si="26"/>
        <v>0</v>
      </c>
      <c r="N257" s="17" t="s">
        <v>16</v>
      </c>
      <c r="O257" s="18"/>
      <c r="P257" s="23">
        <f t="shared" si="21"/>
        <v>0</v>
      </c>
      <c r="Q257" s="90"/>
      <c r="R257" s="43"/>
    </row>
    <row r="258" spans="1:22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>
        <f>+ยกมา!K258</f>
        <v>0</v>
      </c>
      <c r="L258" s="20"/>
      <c r="M258" s="65">
        <f t="shared" si="26"/>
        <v>0</v>
      </c>
      <c r="N258" s="17" t="s">
        <v>16</v>
      </c>
      <c r="O258" s="18"/>
      <c r="P258" s="23">
        <f t="shared" si="21"/>
        <v>0</v>
      </c>
      <c r="Q258" s="90"/>
      <c r="R258" s="43"/>
    </row>
    <row r="259" spans="1:22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>
        <f>+ยกมา!K259</f>
        <v>0</v>
      </c>
      <c r="L259" s="20"/>
      <c r="M259" s="65">
        <f t="shared" si="26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2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>
        <f>+ยกมา!K260</f>
        <v>0</v>
      </c>
      <c r="L260" s="20"/>
      <c r="M260" s="65">
        <f t="shared" si="26"/>
        <v>0</v>
      </c>
      <c r="N260" s="17" t="s">
        <v>16</v>
      </c>
      <c r="O260" s="18"/>
      <c r="P260" s="23">
        <f t="shared" si="21"/>
        <v>0</v>
      </c>
      <c r="Q260" s="90"/>
      <c r="R260" s="43">
        <f t="shared" si="20"/>
        <v>0</v>
      </c>
    </row>
    <row r="261" spans="1:22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>
        <f>+ยกมา!K261</f>
        <v>0</v>
      </c>
      <c r="L261" s="20"/>
      <c r="M261" s="65">
        <f t="shared" si="26"/>
        <v>0</v>
      </c>
      <c r="N261" s="17" t="s">
        <v>16</v>
      </c>
      <c r="O261" s="18"/>
      <c r="P261" s="23">
        <f t="shared" si="21"/>
        <v>0</v>
      </c>
      <c r="Q261" s="90"/>
      <c r="R261" s="43">
        <f>+K261*Q261</f>
        <v>0</v>
      </c>
    </row>
    <row r="262" spans="1:22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22"/>
        <v>0</v>
      </c>
      <c r="H262" s="78">
        <v>0</v>
      </c>
      <c r="I262" s="76">
        <v>0</v>
      </c>
      <c r="J262" s="46">
        <f t="shared" si="23"/>
        <v>0</v>
      </c>
      <c r="K262" s="72">
        <f>+ยกมา!K261</f>
        <v>0</v>
      </c>
      <c r="L262" s="20"/>
      <c r="M262" s="65">
        <f t="shared" si="19"/>
        <v>0</v>
      </c>
      <c r="N262" s="17" t="s">
        <v>16</v>
      </c>
      <c r="O262" s="18"/>
      <c r="P262" s="23">
        <f t="shared" si="21"/>
        <v>0</v>
      </c>
      <c r="Q262" s="90"/>
      <c r="R262" s="43">
        <f t="shared" si="20"/>
        <v>0</v>
      </c>
    </row>
    <row r="263" spans="1:22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1662.42</v>
      </c>
      <c r="S263" s="75"/>
    </row>
    <row r="264" spans="1:22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2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4620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1839</v>
      </c>
      <c r="O267" s="2">
        <v>628</v>
      </c>
      <c r="P267" s="2">
        <v>106</v>
      </c>
      <c r="Q267" s="2">
        <v>580</v>
      </c>
      <c r="R267" s="2">
        <v>65</v>
      </c>
      <c r="S267" s="2">
        <v>120</v>
      </c>
      <c r="T267" s="2">
        <v>70</v>
      </c>
      <c r="U267" s="2">
        <v>50</v>
      </c>
      <c r="V267" s="2">
        <v>220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1071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1710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1710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9"/>
  <sheetViews>
    <sheetView zoomScale="80" zoomScaleNormal="80" workbookViewId="0">
      <pane xSplit="10" ySplit="4" topLeftCell="K263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37">
        <f t="shared" ref="P5:P68" si="2">SUM(M5-O5)</f>
        <v>50</v>
      </c>
      <c r="Q5" s="13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93</v>
      </c>
      <c r="F6" s="71"/>
      <c r="G6" s="46">
        <f t="shared" si="0"/>
        <v>93</v>
      </c>
      <c r="H6" s="78">
        <v>0</v>
      </c>
      <c r="I6" s="76">
        <v>0</v>
      </c>
      <c r="J6" s="46">
        <f t="shared" si="1"/>
        <v>93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>
        <v>25</v>
      </c>
      <c r="P11" s="137">
        <f t="shared" si="2"/>
        <v>25</v>
      </c>
      <c r="Q11" s="13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3"/>
        <v>50</v>
      </c>
      <c r="N18" s="17" t="s">
        <v>1444</v>
      </c>
      <c r="O18" s="18">
        <v>50</v>
      </c>
      <c r="P18" s="23">
        <f t="shared" si="2"/>
        <v>0</v>
      </c>
      <c r="Q18" s="13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5</v>
      </c>
      <c r="K31" s="72">
        <v>11</v>
      </c>
      <c r="L31" s="15">
        <v>100</v>
      </c>
      <c r="M31" s="65">
        <f t="shared" si="3"/>
        <v>1100</v>
      </c>
      <c r="N31" s="17" t="s">
        <v>16</v>
      </c>
      <c r="O31" s="18">
        <v>100</v>
      </c>
      <c r="P31" s="137">
        <f t="shared" si="2"/>
        <v>1000</v>
      </c>
      <c r="Q31" s="132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2</v>
      </c>
      <c r="K33" s="72">
        <v>6</v>
      </c>
      <c r="L33" s="15">
        <v>130</v>
      </c>
      <c r="M33" s="65">
        <f t="shared" si="3"/>
        <v>780</v>
      </c>
      <c r="N33" s="17" t="s">
        <v>16</v>
      </c>
      <c r="O33" s="18"/>
      <c r="P33" s="137">
        <f t="shared" si="2"/>
        <v>780</v>
      </c>
      <c r="Q33" s="90">
        <v>38.9</v>
      </c>
      <c r="R33" s="43">
        <f t="shared" si="4"/>
        <v>233.39999999999998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0</v>
      </c>
      <c r="F39" s="71">
        <v>9</v>
      </c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0</v>
      </c>
      <c r="F40" s="71">
        <v>8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1444</v>
      </c>
      <c r="O49" s="18">
        <v>50</v>
      </c>
      <c r="P49" s="23">
        <f t="shared" si="2"/>
        <v>0</v>
      </c>
      <c r="Q49" s="13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0</v>
      </c>
      <c r="F74" s="71">
        <v>8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10</v>
      </c>
      <c r="F110" s="71"/>
      <c r="G110" s="46">
        <f t="shared" si="12"/>
        <v>10</v>
      </c>
      <c r="H110" s="78">
        <v>0</v>
      </c>
      <c r="I110" s="76">
        <v>0</v>
      </c>
      <c r="J110" s="46">
        <f t="shared" si="13"/>
        <v>9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21</v>
      </c>
      <c r="F111" s="71"/>
      <c r="G111" s="46">
        <f t="shared" si="12"/>
        <v>21</v>
      </c>
      <c r="H111" s="78">
        <v>0</v>
      </c>
      <c r="I111" s="76">
        <v>0</v>
      </c>
      <c r="J111" s="46">
        <f t="shared" si="13"/>
        <v>21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5</v>
      </c>
      <c r="F112" s="71"/>
      <c r="G112" s="46">
        <f t="shared" si="12"/>
        <v>5</v>
      </c>
      <c r="H112" s="78">
        <v>0</v>
      </c>
      <c r="I112" s="76">
        <v>0</v>
      </c>
      <c r="J112" s="46">
        <f t="shared" si="13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12</v>
      </c>
      <c r="F113" s="71"/>
      <c r="G113" s="46">
        <f t="shared" si="12"/>
        <v>12</v>
      </c>
      <c r="H113" s="78">
        <v>0</v>
      </c>
      <c r="I113" s="76">
        <v>0</v>
      </c>
      <c r="J113" s="46">
        <f t="shared" si="13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2</v>
      </c>
      <c r="F117" s="71"/>
      <c r="G117" s="46">
        <f t="shared" si="12"/>
        <v>2</v>
      </c>
      <c r="H117" s="78">
        <v>0</v>
      </c>
      <c r="I117" s="76">
        <v>0</v>
      </c>
      <c r="J117" s="46">
        <f t="shared" si="13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12</v>
      </c>
      <c r="F123" s="71"/>
      <c r="G123" s="46">
        <f t="shared" si="12"/>
        <v>12</v>
      </c>
      <c r="H123" s="78">
        <v>0</v>
      </c>
      <c r="I123" s="76">
        <v>0</v>
      </c>
      <c r="J123" s="46">
        <f t="shared" si="13"/>
        <v>12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11</v>
      </c>
      <c r="F125" s="71"/>
      <c r="G125" s="46">
        <f t="shared" si="12"/>
        <v>11</v>
      </c>
      <c r="H125" s="78">
        <v>0</v>
      </c>
      <c r="I125" s="76">
        <v>0</v>
      </c>
      <c r="J125" s="46">
        <f t="shared" si="13"/>
        <v>10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4</v>
      </c>
      <c r="F131" s="71"/>
      <c r="G131" s="46">
        <f t="shared" si="12"/>
        <v>4</v>
      </c>
      <c r="H131" s="78">
        <v>2</v>
      </c>
      <c r="I131" s="76">
        <v>0</v>
      </c>
      <c r="J131" s="46">
        <f t="shared" si="13"/>
        <v>2</v>
      </c>
      <c r="K131" s="72"/>
      <c r="L131" s="22">
        <v>50</v>
      </c>
      <c r="M131" s="65">
        <f t="shared" si="8"/>
        <v>0</v>
      </c>
      <c r="N131" s="17" t="s">
        <v>1443</v>
      </c>
      <c r="O131" s="18"/>
      <c r="P131" s="23"/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1</v>
      </c>
      <c r="F132" s="71"/>
      <c r="G132" s="46">
        <f t="shared" si="12"/>
        <v>1</v>
      </c>
      <c r="H132" s="78">
        <v>0</v>
      </c>
      <c r="I132" s="76">
        <v>0</v>
      </c>
      <c r="J132" s="46">
        <f t="shared" si="13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3</v>
      </c>
      <c r="F154" s="71"/>
      <c r="G154" s="46">
        <f t="shared" si="12"/>
        <v>3</v>
      </c>
      <c r="H154" s="78">
        <v>0</v>
      </c>
      <c r="I154" s="76">
        <v>0</v>
      </c>
      <c r="J154" s="46">
        <f t="shared" si="13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14</v>
      </c>
      <c r="F175" s="71"/>
      <c r="G175" s="46">
        <f t="shared" si="17"/>
        <v>14</v>
      </c>
      <c r="H175" s="78">
        <v>0</v>
      </c>
      <c r="I175" s="76">
        <v>0</v>
      </c>
      <c r="J175" s="46">
        <f t="shared" si="1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2</v>
      </c>
      <c r="F178" s="71"/>
      <c r="G178" s="46">
        <f t="shared" si="17"/>
        <v>2</v>
      </c>
      <c r="H178" s="78">
        <v>0</v>
      </c>
      <c r="I178" s="76">
        <v>0</v>
      </c>
      <c r="J178" s="46">
        <f t="shared" si="18"/>
        <v>2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16</v>
      </c>
      <c r="F180" s="71"/>
      <c r="G180" s="46">
        <f t="shared" si="17"/>
        <v>16</v>
      </c>
      <c r="H180" s="78">
        <v>0</v>
      </c>
      <c r="I180" s="76">
        <v>0</v>
      </c>
      <c r="J180" s="46">
        <f t="shared" si="18"/>
        <v>16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4</v>
      </c>
      <c r="F185" s="71"/>
      <c r="G185" s="46">
        <f t="shared" si="17"/>
        <v>4</v>
      </c>
      <c r="H185" s="78">
        <v>0</v>
      </c>
      <c r="I185" s="76">
        <v>0</v>
      </c>
      <c r="J185" s="46">
        <f t="shared" si="18"/>
        <v>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+'1'!J190</f>
        <v>2</v>
      </c>
      <c r="F190" s="71"/>
      <c r="G190" s="46">
        <f t="shared" si="17"/>
        <v>2</v>
      </c>
      <c r="H190" s="78">
        <v>0</v>
      </c>
      <c r="I190" s="76">
        <v>0</v>
      </c>
      <c r="J190" s="46">
        <f t="shared" si="18"/>
        <v>2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12</v>
      </c>
      <c r="F193" s="71"/>
      <c r="G193" s="46">
        <f t="shared" si="17"/>
        <v>12</v>
      </c>
      <c r="H193" s="78">
        <v>0</v>
      </c>
      <c r="I193" s="76">
        <v>0</v>
      </c>
      <c r="J193" s="46">
        <f t="shared" si="18"/>
        <v>10</v>
      </c>
      <c r="K193" s="72">
        <v>2</v>
      </c>
      <c r="L193" s="20">
        <v>60</v>
      </c>
      <c r="M193" s="65">
        <f t="shared" si="19"/>
        <v>120</v>
      </c>
      <c r="N193" s="17" t="s">
        <v>16</v>
      </c>
      <c r="O193" s="18"/>
      <c r="P193" s="137">
        <f t="shared" si="16"/>
        <v>120</v>
      </c>
      <c r="Q193" s="90">
        <v>38</v>
      </c>
      <c r="R193" s="43">
        <f t="shared" si="20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15</v>
      </c>
      <c r="F194" s="71"/>
      <c r="G194" s="46">
        <f t="shared" si="17"/>
        <v>15</v>
      </c>
      <c r="H194" s="78">
        <v>0</v>
      </c>
      <c r="I194" s="76">
        <v>0</v>
      </c>
      <c r="J194" s="46">
        <f t="shared" si="18"/>
        <v>7</v>
      </c>
      <c r="K194" s="72">
        <v>8</v>
      </c>
      <c r="L194" s="20">
        <v>120</v>
      </c>
      <c r="M194" s="65">
        <f t="shared" si="19"/>
        <v>960</v>
      </c>
      <c r="N194" s="17" t="s">
        <v>16</v>
      </c>
      <c r="O194" s="18"/>
      <c r="P194" s="137">
        <f t="shared" si="16"/>
        <v>960</v>
      </c>
      <c r="Q194" s="90">
        <v>73</v>
      </c>
      <c r="R194" s="43">
        <f t="shared" si="20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7</v>
      </c>
      <c r="F195" s="71"/>
      <c r="G195" s="46">
        <f t="shared" si="17"/>
        <v>7</v>
      </c>
      <c r="H195" s="78">
        <v>0</v>
      </c>
      <c r="I195" s="76">
        <v>0</v>
      </c>
      <c r="J195" s="46">
        <f t="shared" si="18"/>
        <v>7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4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2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16</v>
      </c>
      <c r="F198" s="71"/>
      <c r="G198" s="46">
        <f t="shared" si="17"/>
        <v>16</v>
      </c>
      <c r="H198" s="78">
        <v>0</v>
      </c>
      <c r="I198" s="76">
        <v>0</v>
      </c>
      <c r="J198" s="46">
        <f t="shared" si="18"/>
        <v>13</v>
      </c>
      <c r="K198" s="72">
        <v>3</v>
      </c>
      <c r="L198" s="20">
        <v>150</v>
      </c>
      <c r="M198" s="65">
        <f t="shared" si="19"/>
        <v>450</v>
      </c>
      <c r="N198" s="17" t="s">
        <v>16</v>
      </c>
      <c r="O198" s="18"/>
      <c r="P198" s="137">
        <f t="shared" si="21"/>
        <v>450</v>
      </c>
      <c r="Q198" s="90">
        <v>64.38</v>
      </c>
      <c r="R198" s="43">
        <f t="shared" si="20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11</v>
      </c>
      <c r="F205" s="71"/>
      <c r="G205" s="46">
        <f t="shared" si="17"/>
        <v>11</v>
      </c>
      <c r="H205" s="78">
        <v>0</v>
      </c>
      <c r="I205" s="76">
        <v>0</v>
      </c>
      <c r="J205" s="46">
        <f t="shared" si="18"/>
        <v>9</v>
      </c>
      <c r="K205" s="72">
        <v>2</v>
      </c>
      <c r="L205" s="20">
        <v>55</v>
      </c>
      <c r="M205" s="65">
        <f t="shared" si="19"/>
        <v>110</v>
      </c>
      <c r="N205" s="17" t="s">
        <v>16</v>
      </c>
      <c r="O205" s="18"/>
      <c r="P205" s="137">
        <f t="shared" si="21"/>
        <v>110</v>
      </c>
      <c r="Q205" s="90">
        <v>40</v>
      </c>
      <c r="R205" s="43">
        <f t="shared" si="20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4</v>
      </c>
      <c r="F208" s="71"/>
      <c r="G208" s="46">
        <f t="shared" si="17"/>
        <v>4</v>
      </c>
      <c r="H208" s="78">
        <v>0</v>
      </c>
      <c r="I208" s="76">
        <v>0</v>
      </c>
      <c r="J208" s="46">
        <f t="shared" si="18"/>
        <v>4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1</v>
      </c>
      <c r="F209" s="71"/>
      <c r="G209" s="46">
        <f t="shared" si="17"/>
        <v>1</v>
      </c>
      <c r="H209" s="78">
        <v>0</v>
      </c>
      <c r="I209" s="76">
        <v>0</v>
      </c>
      <c r="J209" s="46">
        <f t="shared" si="18"/>
        <v>1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40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40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23</v>
      </c>
      <c r="F218" s="71"/>
      <c r="G218" s="46">
        <f t="shared" si="17"/>
        <v>23</v>
      </c>
      <c r="H218" s="78">
        <v>0</v>
      </c>
      <c r="I218" s="76">
        <v>0</v>
      </c>
      <c r="J218" s="46">
        <f t="shared" si="18"/>
        <v>23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61" si="22">E235+F235</f>
        <v>0</v>
      </c>
      <c r="H235" s="78">
        <v>0</v>
      </c>
      <c r="I235" s="76">
        <v>0</v>
      </c>
      <c r="J235" s="46">
        <f t="shared" ref="J235:J26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+'1'!J253</f>
        <v>6</v>
      </c>
      <c r="F253" s="71"/>
      <c r="G253" s="46">
        <f t="shared" si="22"/>
        <v>6</v>
      </c>
      <c r="H253" s="78">
        <v>0</v>
      </c>
      <c r="I253" s="76">
        <v>0</v>
      </c>
      <c r="J253" s="46">
        <f t="shared" si="23"/>
        <v>6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+'1'!J254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/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+'1'!J255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+'1'!J256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/>
      <c r="C257" s="19"/>
      <c r="D257" s="10"/>
      <c r="E257" s="64">
        <f>+'1'!J257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/>
    </row>
    <row r="258" spans="1:19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/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 t="shared" si="23"/>
        <v>0</v>
      </c>
      <c r="K260" s="72"/>
      <c r="L260" s="20"/>
      <c r="M260" s="65">
        <f t="shared" si="19"/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+'1'!J261</f>
        <v>0</v>
      </c>
      <c r="F261" s="71"/>
      <c r="G261" s="46">
        <f t="shared" si="22"/>
        <v>0</v>
      </c>
      <c r="H261" s="78">
        <v>0</v>
      </c>
      <c r="I261" s="76">
        <v>0</v>
      </c>
      <c r="J261" s="46">
        <f t="shared" si="23"/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19" ht="24" customHeight="1" x14ac:dyDescent="0.55000000000000004">
      <c r="A262" s="10"/>
      <c r="B262" s="10"/>
      <c r="C262" s="19"/>
      <c r="D262" s="10"/>
      <c r="E262" s="64">
        <f>+'1'!J262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 t="shared" si="21"/>
        <v>0</v>
      </c>
      <c r="Q262" s="90"/>
      <c r="R262" s="43">
        <f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1677.06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3940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1645</v>
      </c>
      <c r="O267" s="2">
        <v>120</v>
      </c>
      <c r="P267" s="2">
        <v>25</v>
      </c>
      <c r="Q267" s="88">
        <v>1500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275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2020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2020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49"/>
  <sheetViews>
    <sheetView zoomScale="80" zoomScaleNormal="80" workbookViewId="0">
      <pane xSplit="10" ySplit="4" topLeftCell="K257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15</v>
      </c>
      <c r="F5" s="71">
        <v>10</v>
      </c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93</v>
      </c>
      <c r="F6" s="71">
        <v>20</v>
      </c>
      <c r="G6" s="46">
        <f t="shared" si="0"/>
        <v>113</v>
      </c>
      <c r="H6" s="78">
        <v>0</v>
      </c>
      <c r="I6" s="76">
        <v>0</v>
      </c>
      <c r="J6" s="46">
        <f t="shared" si="1"/>
        <v>110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100</v>
      </c>
      <c r="P6" s="137">
        <f t="shared" si="2"/>
        <v>200</v>
      </c>
      <c r="Q6" s="13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5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>
        <v>50</v>
      </c>
      <c r="P11" s="137">
        <f t="shared" si="2"/>
        <v>50</v>
      </c>
      <c r="Q11" s="13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>
        <v>50</v>
      </c>
      <c r="P18" s="137">
        <f t="shared" si="2"/>
        <v>50</v>
      </c>
      <c r="Q18" s="13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18</v>
      </c>
      <c r="F22" s="71">
        <v>10</v>
      </c>
      <c r="G22" s="46">
        <f t="shared" si="0"/>
        <v>28</v>
      </c>
      <c r="H22" s="78">
        <v>0</v>
      </c>
      <c r="I22" s="76">
        <v>0</v>
      </c>
      <c r="J22" s="46">
        <f t="shared" si="1"/>
        <v>23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200</v>
      </c>
      <c r="P22" s="137">
        <f t="shared" si="2"/>
        <v>300</v>
      </c>
      <c r="Q22" s="13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9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100</v>
      </c>
      <c r="P24" s="137">
        <f t="shared" si="2"/>
        <v>100</v>
      </c>
      <c r="Q24" s="13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50</v>
      </c>
      <c r="P26" s="137">
        <f t="shared" si="2"/>
        <v>50</v>
      </c>
      <c r="Q26" s="132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>
        <v>100</v>
      </c>
      <c r="P28" s="137">
        <f t="shared" si="2"/>
        <v>100</v>
      </c>
      <c r="Q28" s="13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7">
        <f t="shared" si="2"/>
        <v>200</v>
      </c>
      <c r="Q31" s="13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9</v>
      </c>
      <c r="F39" s="71">
        <v>3</v>
      </c>
      <c r="G39" s="46">
        <f t="shared" si="5"/>
        <v>12</v>
      </c>
      <c r="H39" s="78">
        <v>0</v>
      </c>
      <c r="I39" s="76">
        <v>0</v>
      </c>
      <c r="J39" s="46">
        <f t="shared" si="6"/>
        <v>9</v>
      </c>
      <c r="K39" s="72">
        <v>3</v>
      </c>
      <c r="L39" s="15">
        <v>50</v>
      </c>
      <c r="M39" s="65">
        <f t="shared" si="3"/>
        <v>150</v>
      </c>
      <c r="N39" s="17" t="s">
        <v>16</v>
      </c>
      <c r="O39" s="18"/>
      <c r="P39" s="137">
        <f t="shared" si="2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8</v>
      </c>
      <c r="F40" s="71">
        <v>3</v>
      </c>
      <c r="G40" s="46">
        <f t="shared" si="5"/>
        <v>11</v>
      </c>
      <c r="H40" s="78">
        <v>0</v>
      </c>
      <c r="I40" s="76">
        <v>0</v>
      </c>
      <c r="J40" s="46">
        <f t="shared" si="6"/>
        <v>8</v>
      </c>
      <c r="K40" s="72">
        <v>3</v>
      </c>
      <c r="L40" s="15">
        <v>50</v>
      </c>
      <c r="M40" s="65">
        <f t="shared" si="3"/>
        <v>150</v>
      </c>
      <c r="N40" s="17" t="s">
        <v>16</v>
      </c>
      <c r="O40" s="18">
        <v>10</v>
      </c>
      <c r="P40" s="137">
        <f t="shared" si="2"/>
        <v>140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>
        <v>25</v>
      </c>
      <c r="P46" s="137">
        <f t="shared" si="2"/>
        <v>25</v>
      </c>
      <c r="Q46" s="13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37">
        <f t="shared" si="2"/>
        <v>25</v>
      </c>
      <c r="Q53" s="13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55</v>
      </c>
      <c r="M64" s="65">
        <f t="shared" si="3"/>
        <v>55</v>
      </c>
      <c r="N64" s="17" t="s">
        <v>16</v>
      </c>
      <c r="O64" s="18"/>
      <c r="P64" s="137">
        <f t="shared" si="2"/>
        <v>55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3"/>
        <v>150</v>
      </c>
      <c r="N65" s="17" t="s">
        <v>16</v>
      </c>
      <c r="O65" s="18">
        <v>5</v>
      </c>
      <c r="P65" s="137">
        <f t="shared" si="2"/>
        <v>145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8</v>
      </c>
      <c r="F74" s="71">
        <v>2</v>
      </c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9</v>
      </c>
      <c r="F110" s="71"/>
      <c r="G110" s="46">
        <f t="shared" si="12"/>
        <v>9</v>
      </c>
      <c r="H110" s="78">
        <v>0</v>
      </c>
      <c r="I110" s="76">
        <v>0</v>
      </c>
      <c r="J110" s="46">
        <f t="shared" si="13"/>
        <v>7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20</v>
      </c>
      <c r="P110" s="137">
        <f t="shared" si="7"/>
        <v>220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21</v>
      </c>
      <c r="F111" s="71"/>
      <c r="G111" s="46">
        <f t="shared" si="12"/>
        <v>21</v>
      </c>
      <c r="H111" s="78">
        <v>0</v>
      </c>
      <c r="I111" s="76">
        <v>0</v>
      </c>
      <c r="J111" s="46">
        <f t="shared" si="13"/>
        <v>21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5</v>
      </c>
      <c r="F112" s="71"/>
      <c r="G112" s="46">
        <f t="shared" si="12"/>
        <v>5</v>
      </c>
      <c r="H112" s="78">
        <v>0</v>
      </c>
      <c r="I112" s="76">
        <v>0</v>
      </c>
      <c r="J112" s="46">
        <f t="shared" si="13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12</v>
      </c>
      <c r="F113" s="71"/>
      <c r="G113" s="46">
        <f t="shared" si="12"/>
        <v>12</v>
      </c>
      <c r="H113" s="78">
        <v>0</v>
      </c>
      <c r="I113" s="76">
        <v>0</v>
      </c>
      <c r="J113" s="46">
        <f t="shared" si="13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>
        <v>5</v>
      </c>
      <c r="P116" s="137">
        <f t="shared" si="7"/>
        <v>95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2</v>
      </c>
      <c r="F117" s="71"/>
      <c r="G117" s="46">
        <f t="shared" si="12"/>
        <v>2</v>
      </c>
      <c r="H117" s="78">
        <v>0</v>
      </c>
      <c r="I117" s="76">
        <v>0</v>
      </c>
      <c r="J117" s="46">
        <f t="shared" si="13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12"/>
        <v>0</v>
      </c>
      <c r="H120" s="78"/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12</v>
      </c>
      <c r="F123" s="71"/>
      <c r="G123" s="46">
        <f t="shared" si="12"/>
        <v>12</v>
      </c>
      <c r="H123" s="78">
        <v>0</v>
      </c>
      <c r="I123" s="76">
        <v>0</v>
      </c>
      <c r="J123" s="46">
        <f t="shared" si="13"/>
        <v>12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10</v>
      </c>
      <c r="F125" s="71"/>
      <c r="G125" s="46">
        <f t="shared" si="12"/>
        <v>10</v>
      </c>
      <c r="H125" s="78">
        <v>0</v>
      </c>
      <c r="I125" s="76">
        <v>0</v>
      </c>
      <c r="J125" s="46">
        <f t="shared" si="13"/>
        <v>9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2</v>
      </c>
      <c r="F131" s="71"/>
      <c r="G131" s="46">
        <f t="shared" si="12"/>
        <v>2</v>
      </c>
      <c r="H131" s="78">
        <v>0</v>
      </c>
      <c r="I131" s="76">
        <v>0</v>
      </c>
      <c r="J131" s="46">
        <f t="shared" si="13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1</v>
      </c>
      <c r="F132" s="71"/>
      <c r="G132" s="46">
        <f t="shared" si="12"/>
        <v>1</v>
      </c>
      <c r="H132" s="78">
        <v>0</v>
      </c>
      <c r="I132" s="76">
        <v>0</v>
      </c>
      <c r="J132" s="46">
        <f t="shared" si="13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3</v>
      </c>
      <c r="F154" s="71"/>
      <c r="G154" s="46">
        <f t="shared" si="12"/>
        <v>3</v>
      </c>
      <c r="H154" s="78">
        <v>0</v>
      </c>
      <c r="I154" s="76">
        <v>0</v>
      </c>
      <c r="J154" s="46">
        <f t="shared" si="13"/>
        <v>0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/>
      <c r="P154" s="137">
        <f t="shared" si="16"/>
        <v>75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14</v>
      </c>
      <c r="F175" s="71"/>
      <c r="G175" s="46">
        <f t="shared" si="17"/>
        <v>14</v>
      </c>
      <c r="H175" s="78">
        <v>0</v>
      </c>
      <c r="I175" s="76">
        <v>0</v>
      </c>
      <c r="J175" s="46">
        <f t="shared" si="18"/>
        <v>10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37">
        <f t="shared" si="16"/>
        <v>200</v>
      </c>
      <c r="Q175" s="13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2</v>
      </c>
      <c r="F178" s="71"/>
      <c r="G178" s="46">
        <f t="shared" si="17"/>
        <v>2</v>
      </c>
      <c r="H178" s="78">
        <v>0</v>
      </c>
      <c r="I178" s="76">
        <v>0</v>
      </c>
      <c r="J178" s="46">
        <f t="shared" si="18"/>
        <v>1</v>
      </c>
      <c r="K178" s="72">
        <v>1</v>
      </c>
      <c r="L178" s="20">
        <v>55</v>
      </c>
      <c r="M178" s="65">
        <f t="shared" si="19"/>
        <v>55</v>
      </c>
      <c r="N178" s="17" t="s">
        <v>16</v>
      </c>
      <c r="O178" s="18">
        <v>5</v>
      </c>
      <c r="P178" s="137">
        <f t="shared" si="16"/>
        <v>50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16</v>
      </c>
      <c r="F180" s="71"/>
      <c r="G180" s="46">
        <f t="shared" si="17"/>
        <v>16</v>
      </c>
      <c r="H180" s="78">
        <v>0</v>
      </c>
      <c r="I180" s="76">
        <v>0</v>
      </c>
      <c r="J180" s="46">
        <f t="shared" si="18"/>
        <v>14</v>
      </c>
      <c r="K180" s="72">
        <v>2</v>
      </c>
      <c r="L180" s="20">
        <v>35</v>
      </c>
      <c r="M180" s="65">
        <f t="shared" si="19"/>
        <v>70</v>
      </c>
      <c r="N180" s="17" t="s">
        <v>16</v>
      </c>
      <c r="O180" s="18"/>
      <c r="P180" s="137">
        <f t="shared" si="16"/>
        <v>70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4</v>
      </c>
      <c r="F185" s="71"/>
      <c r="G185" s="46">
        <f t="shared" si="17"/>
        <v>4</v>
      </c>
      <c r="H185" s="78">
        <v>0</v>
      </c>
      <c r="I185" s="76">
        <v>0</v>
      </c>
      <c r="J185" s="46">
        <f t="shared" si="18"/>
        <v>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+'2'!J190</f>
        <v>2</v>
      </c>
      <c r="F190" s="71"/>
      <c r="G190" s="46">
        <f t="shared" si="17"/>
        <v>2</v>
      </c>
      <c r="H190" s="78">
        <v>0</v>
      </c>
      <c r="I190" s="76">
        <v>0</v>
      </c>
      <c r="J190" s="46">
        <f t="shared" si="18"/>
        <v>1</v>
      </c>
      <c r="K190" s="72">
        <v>1</v>
      </c>
      <c r="L190" s="20">
        <v>45</v>
      </c>
      <c r="M190" s="65">
        <f t="shared" si="19"/>
        <v>45</v>
      </c>
      <c r="N190" s="17" t="s">
        <v>16</v>
      </c>
      <c r="O190" s="18"/>
      <c r="P190" s="137">
        <f t="shared" si="16"/>
        <v>45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10</v>
      </c>
      <c r="F193" s="71"/>
      <c r="G193" s="46">
        <f t="shared" si="17"/>
        <v>10</v>
      </c>
      <c r="H193" s="78">
        <v>0</v>
      </c>
      <c r="I193" s="76">
        <v>0</v>
      </c>
      <c r="J193" s="46">
        <f t="shared" si="18"/>
        <v>10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7</v>
      </c>
      <c r="F194" s="71"/>
      <c r="G194" s="46">
        <f t="shared" si="17"/>
        <v>7</v>
      </c>
      <c r="H194" s="78">
        <v>0</v>
      </c>
      <c r="I194" s="76">
        <v>0</v>
      </c>
      <c r="J194" s="46">
        <f t="shared" si="18"/>
        <v>6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/>
      <c r="P194" s="137">
        <f t="shared" si="16"/>
        <v>120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7</v>
      </c>
      <c r="F195" s="71"/>
      <c r="G195" s="46">
        <f t="shared" si="17"/>
        <v>7</v>
      </c>
      <c r="H195" s="78">
        <v>0</v>
      </c>
      <c r="I195" s="76">
        <v>0</v>
      </c>
      <c r="J195" s="46">
        <f t="shared" si="18"/>
        <v>7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4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1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13</v>
      </c>
      <c r="F198" s="71"/>
      <c r="G198" s="46">
        <f t="shared" si="17"/>
        <v>13</v>
      </c>
      <c r="H198" s="78">
        <v>0</v>
      </c>
      <c r="I198" s="76">
        <v>0</v>
      </c>
      <c r="J198" s="46">
        <f t="shared" si="18"/>
        <v>13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4</v>
      </c>
      <c r="F208" s="71"/>
      <c r="G208" s="46">
        <f t="shared" si="17"/>
        <v>4</v>
      </c>
      <c r="H208" s="78">
        <v>0</v>
      </c>
      <c r="I208" s="76">
        <v>0</v>
      </c>
      <c r="J208" s="46">
        <f t="shared" si="18"/>
        <v>0</v>
      </c>
      <c r="K208" s="72">
        <v>4</v>
      </c>
      <c r="L208" s="20">
        <v>50</v>
      </c>
      <c r="M208" s="65">
        <f t="shared" si="19"/>
        <v>200</v>
      </c>
      <c r="N208" s="17" t="s">
        <v>16</v>
      </c>
      <c r="O208" s="18">
        <v>100</v>
      </c>
      <c r="P208" s="137">
        <f t="shared" si="21"/>
        <v>100</v>
      </c>
      <c r="Q208" s="90">
        <v>33</v>
      </c>
      <c r="R208" s="43">
        <f t="shared" si="20"/>
        <v>132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1</v>
      </c>
      <c r="F209" s="71"/>
      <c r="G209" s="46">
        <f t="shared" si="17"/>
        <v>1</v>
      </c>
      <c r="H209" s="78">
        <v>0</v>
      </c>
      <c r="I209" s="76">
        <v>0</v>
      </c>
      <c r="J209" s="46">
        <f t="shared" si="18"/>
        <v>0</v>
      </c>
      <c r="K209" s="72">
        <v>1</v>
      </c>
      <c r="L209" s="20">
        <v>120</v>
      </c>
      <c r="M209" s="65">
        <f t="shared" si="19"/>
        <v>120</v>
      </c>
      <c r="N209" s="17" t="s">
        <v>16</v>
      </c>
      <c r="O209" s="18"/>
      <c r="P209" s="137">
        <f t="shared" si="21"/>
        <v>120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21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>
        <v>1</v>
      </c>
      <c r="G211" s="46">
        <f t="shared" si="17"/>
        <v>1</v>
      </c>
      <c r="H211" s="78">
        <v>0</v>
      </c>
      <c r="I211" s="76">
        <v>0</v>
      </c>
      <c r="J211" s="46">
        <f t="shared" si="18"/>
        <v>0</v>
      </c>
      <c r="K211" s="72">
        <v>1</v>
      </c>
      <c r="L211" s="20">
        <v>40</v>
      </c>
      <c r="M211" s="65">
        <f t="shared" si="19"/>
        <v>40</v>
      </c>
      <c r="N211" s="17" t="s">
        <v>16</v>
      </c>
      <c r="O211" s="18"/>
      <c r="P211" s="137">
        <f t="shared" si="21"/>
        <v>40</v>
      </c>
      <c r="Q211" s="90">
        <v>15</v>
      </c>
      <c r="R211" s="43">
        <f t="shared" si="20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>
        <v>1</v>
      </c>
      <c r="G213" s="46">
        <f t="shared" si="17"/>
        <v>1</v>
      </c>
      <c r="H213" s="78">
        <v>0</v>
      </c>
      <c r="I213" s="76">
        <v>0</v>
      </c>
      <c r="J213" s="46">
        <f t="shared" si="18"/>
        <v>0</v>
      </c>
      <c r="K213" s="72">
        <v>1</v>
      </c>
      <c r="L213" s="20">
        <v>40</v>
      </c>
      <c r="M213" s="65">
        <f t="shared" si="19"/>
        <v>40</v>
      </c>
      <c r="N213" s="17" t="s">
        <v>16</v>
      </c>
      <c r="O213" s="18"/>
      <c r="P213" s="137">
        <f t="shared" si="21"/>
        <v>40</v>
      </c>
      <c r="Q213" s="90">
        <v>15</v>
      </c>
      <c r="R213" s="43">
        <f t="shared" si="20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23</v>
      </c>
      <c r="F218" s="71"/>
      <c r="G218" s="46">
        <f t="shared" si="17"/>
        <v>23</v>
      </c>
      <c r="H218" s="78">
        <v>0</v>
      </c>
      <c r="I218" s="76">
        <v>0</v>
      </c>
      <c r="J218" s="46">
        <f t="shared" si="18"/>
        <v>22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55" si="22">E235+F235</f>
        <v>0</v>
      </c>
      <c r="H235" s="78">
        <v>0</v>
      </c>
      <c r="I235" s="76">
        <v>0</v>
      </c>
      <c r="J235" s="46">
        <f t="shared" ref="J235:J255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+'2'!J253</f>
        <v>6</v>
      </c>
      <c r="F253" s="71"/>
      <c r="G253" s="46">
        <f t="shared" si="22"/>
        <v>6</v>
      </c>
      <c r="H253" s="78">
        <v>0</v>
      </c>
      <c r="I253" s="76">
        <v>0</v>
      </c>
      <c r="J253" s="46">
        <f t="shared" si="23"/>
        <v>6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+'2'!J254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/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+'2'!J255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+'2'!J256</f>
        <v>0</v>
      </c>
      <c r="F256" s="71"/>
      <c r="G256" s="46">
        <f t="shared" ref="G256:G262" si="26">E256+F256</f>
        <v>0</v>
      </c>
      <c r="H256" s="78">
        <v>0</v>
      </c>
      <c r="I256" s="76">
        <v>0</v>
      </c>
      <c r="J256" s="46">
        <f t="shared" ref="J256:J262" si="27">+G256-H256-K256-I256</f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23" ht="25.5" x14ac:dyDescent="0.55000000000000004">
      <c r="A257" s="10"/>
      <c r="B257" s="10"/>
      <c r="C257" s="19"/>
      <c r="D257" s="10"/>
      <c r="E257" s="64">
        <f>+'2'!J257</f>
        <v>0</v>
      </c>
      <c r="F257" s="71"/>
      <c r="G257" s="46">
        <f t="shared" si="26"/>
        <v>0</v>
      </c>
      <c r="H257" s="78">
        <v>0</v>
      </c>
      <c r="I257" s="76">
        <v>0</v>
      </c>
      <c r="J257" s="46">
        <f t="shared" si="27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>SUM(M257-O257)</f>
        <v>0</v>
      </c>
      <c r="Q257" s="90"/>
      <c r="R257" s="43">
        <f t="shared" si="20"/>
        <v>0</v>
      </c>
    </row>
    <row r="258" spans="1:23" ht="25.5" x14ac:dyDescent="0.55000000000000004">
      <c r="A258" s="10"/>
      <c r="B258" s="10"/>
      <c r="C258" s="19"/>
      <c r="D258" s="10"/>
      <c r="E258" s="64">
        <f>+'2'!J258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20"/>
      <c r="M258" s="65">
        <f>+L258*K258</f>
        <v>0</v>
      </c>
      <c r="N258" s="17" t="s">
        <v>16</v>
      </c>
      <c r="O258" s="18"/>
      <c r="P258" s="23">
        <f>SUM(M258-O258)</f>
        <v>0</v>
      </c>
      <c r="Q258" s="90"/>
      <c r="R258" s="43">
        <f>+K258*Q258</f>
        <v>0</v>
      </c>
    </row>
    <row r="259" spans="1:23" ht="24" customHeight="1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>+L259*K259</f>
        <v>0</v>
      </c>
      <c r="N259" s="17" t="s">
        <v>16</v>
      </c>
      <c r="O259" s="18"/>
      <c r="P259" s="23">
        <f>SUM(M259-O259)</f>
        <v>0</v>
      </c>
      <c r="Q259" s="90"/>
      <c r="R259" s="43">
        <f>+K259*Q259</f>
        <v>0</v>
      </c>
    </row>
    <row r="260" spans="1:23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26"/>
        <v>0</v>
      </c>
      <c r="H260" s="78">
        <v>0</v>
      </c>
      <c r="I260" s="76">
        <v>0</v>
      </c>
      <c r="J260" s="46">
        <f t="shared" si="27"/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3" ht="25.5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26"/>
        <v>0</v>
      </c>
      <c r="H261" s="78">
        <v>0</v>
      </c>
      <c r="I261" s="76">
        <v>0</v>
      </c>
      <c r="J261" s="46">
        <f t="shared" si="27"/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23" ht="24" customHeight="1" x14ac:dyDescent="0.55000000000000004">
      <c r="A262" s="10"/>
      <c r="B262" s="10"/>
      <c r="C262" s="19"/>
      <c r="D262" s="10"/>
      <c r="E262" s="64"/>
      <c r="F262" s="71"/>
      <c r="G262" s="46">
        <f t="shared" si="26"/>
        <v>0</v>
      </c>
      <c r="H262" s="78">
        <v>0</v>
      </c>
      <c r="I262" s="76">
        <v>0</v>
      </c>
      <c r="J262" s="46">
        <f t="shared" si="27"/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1462.8400000000001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3925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1855</v>
      </c>
      <c r="O267" s="2">
        <v>340</v>
      </c>
      <c r="P267" s="2">
        <v>105</v>
      </c>
      <c r="Q267" s="88">
        <v>100</v>
      </c>
      <c r="R267" s="2">
        <v>40</v>
      </c>
      <c r="S267" s="2">
        <v>120</v>
      </c>
      <c r="T267" s="2">
        <v>50</v>
      </c>
      <c r="U267" s="2">
        <v>100</v>
      </c>
      <c r="V267" s="2">
        <v>895</v>
      </c>
      <c r="W267" s="2">
        <v>105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845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1225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1225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150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150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45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3.15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101.85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S349"/>
  <sheetViews>
    <sheetView zoomScale="80" zoomScaleNormal="80" workbookViewId="0">
      <pane xSplit="10" ySplit="4" topLeftCell="K264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104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>
        <v>300</v>
      </c>
      <c r="P6" s="137">
        <f t="shared" si="2"/>
        <v>300</v>
      </c>
      <c r="Q6" s="132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21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>
        <v>40</v>
      </c>
      <c r="P22" s="137">
        <f t="shared" si="2"/>
        <v>160</v>
      </c>
      <c r="Q22" s="13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2">
        <v>34.64</v>
      </c>
      <c r="R31" s="43">
        <f t="shared" si="4"/>
        <v>0</v>
      </c>
    </row>
    <row r="32" spans="1:18" ht="25.5" hidden="1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3</v>
      </c>
      <c r="K32" s="72">
        <v>4</v>
      </c>
      <c r="L32" s="15">
        <v>130</v>
      </c>
      <c r="M32" s="65">
        <f t="shared" si="3"/>
        <v>520</v>
      </c>
      <c r="N32" s="17" t="s">
        <v>16</v>
      </c>
      <c r="O32" s="18">
        <v>60</v>
      </c>
      <c r="P32" s="137">
        <f t="shared" si="2"/>
        <v>460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7">
        <f>SUM(M33-O33)</f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9</v>
      </c>
      <c r="F39" s="71">
        <v>3</v>
      </c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8</v>
      </c>
      <c r="F40" s="71">
        <v>3</v>
      </c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/>
      <c r="M50" s="65">
        <f t="shared" si="3"/>
        <v>0</v>
      </c>
      <c r="N50" s="17" t="s">
        <v>1445</v>
      </c>
      <c r="O50" s="18"/>
      <c r="P50" s="23">
        <f t="shared" si="2"/>
        <v>0</v>
      </c>
      <c r="Q50" s="13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4</v>
      </c>
      <c r="F57" s="71">
        <v>2</v>
      </c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/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10</v>
      </c>
      <c r="P74" s="137">
        <f t="shared" si="7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10</v>
      </c>
      <c r="P81" s="137">
        <f t="shared" si="7"/>
        <v>45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7</v>
      </c>
      <c r="F110" s="71"/>
      <c r="G110" s="46">
        <f t="shared" si="12"/>
        <v>7</v>
      </c>
      <c r="H110" s="78">
        <v>0</v>
      </c>
      <c r="I110" s="76">
        <v>0</v>
      </c>
      <c r="J110" s="46">
        <f t="shared" si="13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21</v>
      </c>
      <c r="F111" s="71"/>
      <c r="G111" s="46">
        <f t="shared" si="12"/>
        <v>21</v>
      </c>
      <c r="H111" s="78">
        <v>0</v>
      </c>
      <c r="I111" s="76">
        <v>0</v>
      </c>
      <c r="J111" s="46">
        <f t="shared" si="13"/>
        <v>21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4</v>
      </c>
      <c r="F112" s="71"/>
      <c r="G112" s="46">
        <f t="shared" si="12"/>
        <v>4</v>
      </c>
      <c r="H112" s="78">
        <v>0</v>
      </c>
      <c r="I112" s="76">
        <v>0</v>
      </c>
      <c r="J112" s="46">
        <f t="shared" si="13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12</v>
      </c>
      <c r="F113" s="71"/>
      <c r="G113" s="46">
        <f t="shared" si="12"/>
        <v>12</v>
      </c>
      <c r="H113" s="78">
        <v>0</v>
      </c>
      <c r="I113" s="76">
        <v>0</v>
      </c>
      <c r="J113" s="46">
        <f t="shared" si="13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8</v>
      </c>
      <c r="F116" s="71"/>
      <c r="G116" s="46">
        <f t="shared" si="12"/>
        <v>8</v>
      </c>
      <c r="H116" s="78">
        <v>0</v>
      </c>
      <c r="I116" s="76">
        <v>0</v>
      </c>
      <c r="J116" s="46">
        <f t="shared" si="13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2</v>
      </c>
      <c r="F117" s="71"/>
      <c r="G117" s="46">
        <f t="shared" si="12"/>
        <v>2</v>
      </c>
      <c r="H117" s="78">
        <v>0</v>
      </c>
      <c r="I117" s="76">
        <v>0</v>
      </c>
      <c r="J117" s="46">
        <f t="shared" si="13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12</v>
      </c>
      <c r="F123" s="71"/>
      <c r="G123" s="46">
        <f t="shared" si="12"/>
        <v>12</v>
      </c>
      <c r="H123" s="78"/>
      <c r="I123" s="76">
        <v>0</v>
      </c>
      <c r="J123" s="46">
        <f t="shared" si="13"/>
        <v>12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9</v>
      </c>
      <c r="F125" s="71"/>
      <c r="G125" s="46">
        <f t="shared" si="12"/>
        <v>9</v>
      </c>
      <c r="H125" s="78">
        <v>0</v>
      </c>
      <c r="I125" s="76">
        <v>0</v>
      </c>
      <c r="J125" s="46">
        <f t="shared" si="13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2</v>
      </c>
      <c r="F131" s="71"/>
      <c r="G131" s="46">
        <f t="shared" si="12"/>
        <v>2</v>
      </c>
      <c r="H131" s="78">
        <v>0</v>
      </c>
      <c r="I131" s="76">
        <v>0</v>
      </c>
      <c r="J131" s="46">
        <f t="shared" si="13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1</v>
      </c>
      <c r="F132" s="71"/>
      <c r="G132" s="46">
        <f t="shared" si="12"/>
        <v>1</v>
      </c>
      <c r="H132" s="78">
        <v>0</v>
      </c>
      <c r="I132" s="76">
        <v>0</v>
      </c>
      <c r="J132" s="46">
        <f t="shared" si="13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10</v>
      </c>
      <c r="F175" s="71"/>
      <c r="G175" s="46">
        <f t="shared" si="17"/>
        <v>10</v>
      </c>
      <c r="H175" s="78">
        <v>0</v>
      </c>
      <c r="I175" s="76">
        <v>0</v>
      </c>
      <c r="J175" s="46">
        <f t="shared" si="1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1</v>
      </c>
      <c r="F178" s="71"/>
      <c r="G178" s="46">
        <f t="shared" si="17"/>
        <v>1</v>
      </c>
      <c r="H178" s="78">
        <v>0</v>
      </c>
      <c r="I178" s="76">
        <v>0</v>
      </c>
      <c r="J178" s="46">
        <f t="shared" si="18"/>
        <v>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14</v>
      </c>
      <c r="F180" s="71"/>
      <c r="G180" s="46">
        <f t="shared" si="17"/>
        <v>14</v>
      </c>
      <c r="H180" s="78">
        <v>0</v>
      </c>
      <c r="I180" s="76">
        <v>0</v>
      </c>
      <c r="J180" s="46">
        <f t="shared" si="18"/>
        <v>14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4</v>
      </c>
      <c r="F185" s="71"/>
      <c r="G185" s="46">
        <f t="shared" si="17"/>
        <v>4</v>
      </c>
      <c r="H185" s="78">
        <v>0</v>
      </c>
      <c r="I185" s="76">
        <v>0</v>
      </c>
      <c r="J185" s="46">
        <f t="shared" si="18"/>
        <v>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+'3'!J190</f>
        <v>1</v>
      </c>
      <c r="F190" s="71"/>
      <c r="G190" s="46">
        <f t="shared" si="17"/>
        <v>1</v>
      </c>
      <c r="H190" s="78">
        <v>0</v>
      </c>
      <c r="I190" s="76">
        <v>0</v>
      </c>
      <c r="J190" s="46">
        <f t="shared" si="18"/>
        <v>1</v>
      </c>
      <c r="K190" s="72"/>
      <c r="L190" s="20">
        <v>55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10</v>
      </c>
      <c r="F193" s="71"/>
      <c r="G193" s="46">
        <f t="shared" si="17"/>
        <v>10</v>
      </c>
      <c r="H193" s="78">
        <v>0</v>
      </c>
      <c r="I193" s="76">
        <v>0</v>
      </c>
      <c r="J193" s="46">
        <f t="shared" si="18"/>
        <v>10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6</v>
      </c>
      <c r="F194" s="71"/>
      <c r="G194" s="46">
        <f t="shared" si="17"/>
        <v>6</v>
      </c>
      <c r="H194" s="78">
        <v>0</v>
      </c>
      <c r="I194" s="76">
        <v>0</v>
      </c>
      <c r="J194" s="46">
        <f t="shared" si="18"/>
        <v>5</v>
      </c>
      <c r="K194" s="72">
        <v>1</v>
      </c>
      <c r="L194" s="20"/>
      <c r="M194" s="65">
        <f t="shared" si="19"/>
        <v>0</v>
      </c>
      <c r="N194" s="17" t="s">
        <v>1445</v>
      </c>
      <c r="O194" s="18"/>
      <c r="P194" s="23">
        <f t="shared" si="16"/>
        <v>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7</v>
      </c>
      <c r="F195" s="71"/>
      <c r="G195" s="46">
        <f t="shared" si="17"/>
        <v>7</v>
      </c>
      <c r="H195" s="78">
        <v>0</v>
      </c>
      <c r="I195" s="76">
        <v>0</v>
      </c>
      <c r="J195" s="46">
        <f t="shared" si="18"/>
        <v>7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4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1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13</v>
      </c>
      <c r="F198" s="71"/>
      <c r="G198" s="46">
        <f t="shared" si="17"/>
        <v>13</v>
      </c>
      <c r="H198" s="78">
        <v>0</v>
      </c>
      <c r="I198" s="76">
        <v>0</v>
      </c>
      <c r="J198" s="46">
        <f t="shared" si="18"/>
        <v>13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/>
      <c r="M210" s="65">
        <f t="shared" si="19"/>
        <v>0</v>
      </c>
      <c r="N210" s="17" t="s">
        <v>1445</v>
      </c>
      <c r="O210" s="18"/>
      <c r="P210" s="23">
        <f t="shared" si="21"/>
        <v>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40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40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40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 t="shared" si="19"/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/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22</v>
      </c>
      <c r="F218" s="71"/>
      <c r="G218" s="46">
        <f t="shared" si="17"/>
        <v>22</v>
      </c>
      <c r="H218" s="78">
        <v>0</v>
      </c>
      <c r="I218" s="76">
        <v>0</v>
      </c>
      <c r="J218" s="46">
        <f t="shared" si="18"/>
        <v>22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/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56" si="22">E235+F235</f>
        <v>0</v>
      </c>
      <c r="H235" s="78">
        <v>0</v>
      </c>
      <c r="I235" s="76">
        <v>0</v>
      </c>
      <c r="J235" s="46">
        <f t="shared" ref="J235:J255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+'3'!J253</f>
        <v>6</v>
      </c>
      <c r="F253" s="71"/>
      <c r="G253" s="46">
        <f t="shared" si="22"/>
        <v>6</v>
      </c>
      <c r="H253" s="78">
        <v>0</v>
      </c>
      <c r="I253" s="76">
        <v>0</v>
      </c>
      <c r="J253" s="46">
        <f t="shared" si="23"/>
        <v>6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+'3'!J254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/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+'3'!J255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+'3'!J256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>+G256-H256-K256-I256</f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/>
      <c r="C257" s="19"/>
      <c r="D257" s="10"/>
      <c r="E257" s="64">
        <f>+'3'!J257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9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9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9" ht="25.5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19" ht="24" customHeight="1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677.13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1790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1080</v>
      </c>
      <c r="O267" s="2">
        <v>285</v>
      </c>
      <c r="P267" s="2">
        <v>50</v>
      </c>
      <c r="Q267" s="88">
        <v>325</v>
      </c>
      <c r="R267" s="2">
        <v>300</v>
      </c>
      <c r="S267" s="2"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420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290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290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f>130+15</f>
        <v>145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145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43.5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3.0449999999999999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98.454999999999998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20.00"/>
        <filter val="130.00"/>
        <filter val="160.00"/>
        <filter val="300.00"/>
        <filter val="40.00"/>
        <filter val="45.00"/>
        <filter val="50"/>
        <filter val="50.00"/>
        <filter val="65.00"/>
        <filter val="Rookie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Y349"/>
  <sheetViews>
    <sheetView zoomScale="80" zoomScaleNormal="80" workbookViewId="0">
      <pane xSplit="10" ySplit="4" topLeftCell="K260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20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25</v>
      </c>
      <c r="P5" s="137">
        <f t="shared" ref="P5:P68" si="2">SUM(M5-O5)</f>
        <v>175</v>
      </c>
      <c r="Q5" s="13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104</v>
      </c>
      <c r="F6" s="71"/>
      <c r="G6" s="46">
        <f t="shared" si="0"/>
        <v>104</v>
      </c>
      <c r="H6" s="78">
        <v>0</v>
      </c>
      <c r="I6" s="76">
        <v>0</v>
      </c>
      <c r="J6" s="46">
        <f t="shared" si="1"/>
        <v>79</v>
      </c>
      <c r="K6" s="72">
        <v>25</v>
      </c>
      <c r="L6" s="15">
        <v>100</v>
      </c>
      <c r="M6" s="65">
        <f t="shared" ref="M6:M80" si="3">+L6*K6</f>
        <v>2500</v>
      </c>
      <c r="N6" s="17" t="s">
        <v>16</v>
      </c>
      <c r="O6" s="18">
        <v>1150</v>
      </c>
      <c r="P6" s="137">
        <f t="shared" si="2"/>
        <v>1350</v>
      </c>
      <c r="Q6" s="132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4</v>
      </c>
      <c r="K24" s="72">
        <v>5</v>
      </c>
      <c r="L24" s="15">
        <v>100</v>
      </c>
      <c r="M24" s="65">
        <f t="shared" si="3"/>
        <v>500</v>
      </c>
      <c r="N24" s="17" t="s">
        <v>16</v>
      </c>
      <c r="O24" s="18">
        <v>200</v>
      </c>
      <c r="P24" s="137">
        <f t="shared" si="2"/>
        <v>300</v>
      </c>
      <c r="Q24" s="132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>
        <v>50</v>
      </c>
      <c r="P26" s="137">
        <f t="shared" si="2"/>
        <v>50</v>
      </c>
      <c r="Q26" s="132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>
        <v>60</v>
      </c>
      <c r="P32" s="137">
        <f t="shared" si="2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0</v>
      </c>
      <c r="F41" s="71"/>
      <c r="G41" s="46">
        <f t="shared" si="5"/>
        <v>0</v>
      </c>
      <c r="H41" s="78"/>
      <c r="I41" s="76">
        <v>0</v>
      </c>
      <c r="J41" s="46"/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>
        <v>25</v>
      </c>
      <c r="P46" s="137">
        <f t="shared" si="2"/>
        <v>25</v>
      </c>
      <c r="Q46" s="13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>
        <v>50</v>
      </c>
      <c r="P47" s="137">
        <f t="shared" si="2"/>
        <v>100</v>
      </c>
      <c r="Q47" s="13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37">
        <f t="shared" si="2"/>
        <v>50</v>
      </c>
      <c r="Q49" s="13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37">
        <f t="shared" si="2"/>
        <v>25</v>
      </c>
      <c r="Q50" s="13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/>
      <c r="P66" s="137">
        <f t="shared" si="2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10</v>
      </c>
      <c r="P74" s="137">
        <f t="shared" si="7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10</v>
      </c>
      <c r="P80" s="137">
        <f t="shared" si="7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+'4'!J99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6</v>
      </c>
      <c r="F110" s="71"/>
      <c r="G110" s="46">
        <f t="shared" si="12"/>
        <v>6</v>
      </c>
      <c r="H110" s="78">
        <v>0</v>
      </c>
      <c r="I110" s="76">
        <v>0</v>
      </c>
      <c r="J110" s="46">
        <f t="shared" si="13"/>
        <v>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21</v>
      </c>
      <c r="F111" s="71"/>
      <c r="G111" s="46">
        <f t="shared" si="12"/>
        <v>21</v>
      </c>
      <c r="H111" s="78">
        <v>0</v>
      </c>
      <c r="I111" s="76">
        <v>0</v>
      </c>
      <c r="J111" s="46">
        <f t="shared" si="13"/>
        <v>19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250</v>
      </c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4</v>
      </c>
      <c r="F112" s="71"/>
      <c r="G112" s="46">
        <f t="shared" si="12"/>
        <v>4</v>
      </c>
      <c r="H112" s="78">
        <v>0</v>
      </c>
      <c r="I112" s="76">
        <v>0</v>
      </c>
      <c r="J112" s="46">
        <f t="shared" si="13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12</v>
      </c>
      <c r="F113" s="71"/>
      <c r="G113" s="46">
        <f t="shared" si="12"/>
        <v>12</v>
      </c>
      <c r="H113" s="78">
        <v>0</v>
      </c>
      <c r="I113" s="76">
        <v>0</v>
      </c>
      <c r="J113" s="46">
        <f t="shared" si="13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8</v>
      </c>
      <c r="F116" s="71"/>
      <c r="G116" s="46">
        <f t="shared" si="12"/>
        <v>8</v>
      </c>
      <c r="H116" s="78">
        <v>0</v>
      </c>
      <c r="I116" s="76">
        <v>0</v>
      </c>
      <c r="J116" s="46">
        <f t="shared" si="13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2</v>
      </c>
      <c r="F117" s="71"/>
      <c r="G117" s="46">
        <f t="shared" si="12"/>
        <v>2</v>
      </c>
      <c r="H117" s="78">
        <v>0</v>
      </c>
      <c r="I117" s="76">
        <v>0</v>
      </c>
      <c r="J117" s="46">
        <f t="shared" si="13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12</v>
      </c>
      <c r="F123" s="71"/>
      <c r="G123" s="46">
        <f t="shared" si="12"/>
        <v>12</v>
      </c>
      <c r="H123" s="78">
        <v>0</v>
      </c>
      <c r="I123" s="76">
        <v>0</v>
      </c>
      <c r="J123" s="46">
        <f t="shared" si="13"/>
        <v>11</v>
      </c>
      <c r="K123" s="72">
        <v>1</v>
      </c>
      <c r="L123" s="22">
        <v>35</v>
      </c>
      <c r="M123" s="65">
        <f t="shared" si="8"/>
        <v>35</v>
      </c>
      <c r="N123" s="17" t="s">
        <v>16</v>
      </c>
      <c r="O123" s="18">
        <v>20</v>
      </c>
      <c r="P123" s="137">
        <f t="shared" si="7"/>
        <v>15</v>
      </c>
      <c r="Q123" s="90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9</v>
      </c>
      <c r="F125" s="71"/>
      <c r="G125" s="46">
        <f t="shared" si="12"/>
        <v>9</v>
      </c>
      <c r="H125" s="78">
        <v>0</v>
      </c>
      <c r="I125" s="76">
        <v>0</v>
      </c>
      <c r="J125" s="46">
        <f t="shared" si="13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2</v>
      </c>
      <c r="F131" s="71"/>
      <c r="G131" s="46">
        <f t="shared" si="12"/>
        <v>2</v>
      </c>
      <c r="H131" s="78">
        <v>0</v>
      </c>
      <c r="I131" s="76">
        <v>0</v>
      </c>
      <c r="J131" s="46">
        <f t="shared" si="13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1</v>
      </c>
      <c r="F132" s="71"/>
      <c r="G132" s="46">
        <f t="shared" si="12"/>
        <v>1</v>
      </c>
      <c r="H132" s="78">
        <v>0</v>
      </c>
      <c r="I132" s="76">
        <v>0</v>
      </c>
      <c r="J132" s="46">
        <f t="shared" si="13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10</v>
      </c>
      <c r="F175" s="71"/>
      <c r="G175" s="46">
        <f t="shared" si="17"/>
        <v>10</v>
      </c>
      <c r="H175" s="78">
        <v>0</v>
      </c>
      <c r="I175" s="76">
        <v>0</v>
      </c>
      <c r="J175" s="46">
        <f t="shared" si="1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1</v>
      </c>
      <c r="F178" s="71"/>
      <c r="G178" s="46">
        <f t="shared" si="17"/>
        <v>1</v>
      </c>
      <c r="H178" s="78">
        <v>0</v>
      </c>
      <c r="I178" s="76">
        <v>0</v>
      </c>
      <c r="J178" s="46">
        <f t="shared" si="18"/>
        <v>0</v>
      </c>
      <c r="K178" s="72">
        <v>1</v>
      </c>
      <c r="L178" s="20">
        <v>55</v>
      </c>
      <c r="M178" s="65">
        <f t="shared" si="19"/>
        <v>55</v>
      </c>
      <c r="N178" s="17" t="s">
        <v>16</v>
      </c>
      <c r="O178" s="18"/>
      <c r="P178" s="137">
        <f t="shared" si="1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14</v>
      </c>
      <c r="F180" s="71"/>
      <c r="G180" s="46">
        <f t="shared" si="17"/>
        <v>14</v>
      </c>
      <c r="H180" s="78">
        <v>0</v>
      </c>
      <c r="I180" s="76">
        <v>0</v>
      </c>
      <c r="J180" s="46">
        <f t="shared" si="18"/>
        <v>11</v>
      </c>
      <c r="K180" s="72">
        <v>3</v>
      </c>
      <c r="L180" s="20">
        <v>35</v>
      </c>
      <c r="M180" s="65">
        <f t="shared" si="19"/>
        <v>105</v>
      </c>
      <c r="N180" s="17" t="s">
        <v>16</v>
      </c>
      <c r="O180" s="18">
        <v>5</v>
      </c>
      <c r="P180" s="137">
        <f t="shared" si="16"/>
        <v>100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4</v>
      </c>
      <c r="F185" s="71"/>
      <c r="G185" s="46">
        <f t="shared" si="17"/>
        <v>4</v>
      </c>
      <c r="H185" s="78">
        <v>0</v>
      </c>
      <c r="I185" s="76">
        <v>0</v>
      </c>
      <c r="J185" s="46">
        <f t="shared" si="18"/>
        <v>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+'4'!J190</f>
        <v>1</v>
      </c>
      <c r="F190" s="71"/>
      <c r="G190" s="46">
        <f t="shared" si="17"/>
        <v>1</v>
      </c>
      <c r="H190" s="78">
        <v>0</v>
      </c>
      <c r="I190" s="76">
        <v>0</v>
      </c>
      <c r="J190" s="46">
        <f t="shared" si="18"/>
        <v>1</v>
      </c>
      <c r="K190" s="72"/>
      <c r="L190" s="20">
        <v>55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10</v>
      </c>
      <c r="F193" s="71"/>
      <c r="G193" s="46">
        <f t="shared" si="17"/>
        <v>10</v>
      </c>
      <c r="H193" s="78">
        <v>0</v>
      </c>
      <c r="I193" s="76">
        <v>0</v>
      </c>
      <c r="J193" s="46">
        <f t="shared" si="18"/>
        <v>9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5</v>
      </c>
      <c r="F194" s="71"/>
      <c r="G194" s="46">
        <f t="shared" si="17"/>
        <v>5</v>
      </c>
      <c r="H194" s="78">
        <v>0</v>
      </c>
      <c r="I194" s="76">
        <v>0</v>
      </c>
      <c r="J194" s="46">
        <f t="shared" si="18"/>
        <v>5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7</v>
      </c>
      <c r="F195" s="71"/>
      <c r="G195" s="46">
        <f t="shared" si="17"/>
        <v>7</v>
      </c>
      <c r="H195" s="78">
        <v>0</v>
      </c>
      <c r="I195" s="76">
        <v>0</v>
      </c>
      <c r="J195" s="46">
        <f t="shared" si="18"/>
        <v>7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3</v>
      </c>
      <c r="K196" s="72">
        <v>1</v>
      </c>
      <c r="L196" s="20">
        <v>120</v>
      </c>
      <c r="M196" s="65">
        <f t="shared" si="19"/>
        <v>120</v>
      </c>
      <c r="N196" s="17" t="s">
        <v>16</v>
      </c>
      <c r="O196" s="18"/>
      <c r="P196" s="137">
        <f t="shared" si="16"/>
        <v>120</v>
      </c>
      <c r="Q196" s="90">
        <v>73</v>
      </c>
      <c r="R196" s="43">
        <f t="shared" si="20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1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13</v>
      </c>
      <c r="F198" s="71"/>
      <c r="G198" s="46">
        <f t="shared" si="17"/>
        <v>13</v>
      </c>
      <c r="H198" s="78">
        <v>0</v>
      </c>
      <c r="I198" s="76">
        <v>0</v>
      </c>
      <c r="J198" s="46">
        <f t="shared" si="18"/>
        <v>13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3</v>
      </c>
      <c r="K204" s="72">
        <v>1</v>
      </c>
      <c r="L204" s="20">
        <v>90</v>
      </c>
      <c r="M204" s="65">
        <f t="shared" si="19"/>
        <v>90</v>
      </c>
      <c r="N204" s="17" t="s">
        <v>16</v>
      </c>
      <c r="O204" s="18"/>
      <c r="P204" s="137">
        <f t="shared" si="21"/>
        <v>90</v>
      </c>
      <c r="Q204" s="90">
        <v>60</v>
      </c>
      <c r="R204" s="43">
        <f t="shared" si="20"/>
        <v>60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21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22</v>
      </c>
      <c r="F218" s="71"/>
      <c r="G218" s="46">
        <f t="shared" si="17"/>
        <v>22</v>
      </c>
      <c r="H218" s="78">
        <v>0</v>
      </c>
      <c r="I218" s="76">
        <v>0</v>
      </c>
      <c r="J218" s="46">
        <f t="shared" si="18"/>
        <v>20</v>
      </c>
      <c r="K218" s="72">
        <v>2</v>
      </c>
      <c r="L218" s="20">
        <v>20</v>
      </c>
      <c r="M218" s="65">
        <f t="shared" si="19"/>
        <v>40</v>
      </c>
      <c r="N218" s="17" t="s">
        <v>16</v>
      </c>
      <c r="O218" s="18"/>
      <c r="P218" s="137">
        <f t="shared" si="21"/>
        <v>40</v>
      </c>
      <c r="Q218" s="90">
        <v>16.670000000000002</v>
      </c>
      <c r="R218" s="43">
        <f t="shared" si="20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55" si="22">E235+F235</f>
        <v>0</v>
      </c>
      <c r="H235" s="78">
        <v>0</v>
      </c>
      <c r="I235" s="76">
        <v>0</v>
      </c>
      <c r="J235" s="46">
        <f t="shared" ref="J235:J256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+'4'!J243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+'4'!J244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20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+'4'!J245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+'4'!J246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+'4'!J247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+'4'!J248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+'4'!J249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+'4'!J250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+'4'!J251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+'4'!J252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+'4'!J253</f>
        <v>6</v>
      </c>
      <c r="F253" s="71"/>
      <c r="G253" s="46">
        <f t="shared" si="22"/>
        <v>6</v>
      </c>
      <c r="H253" s="78">
        <v>0</v>
      </c>
      <c r="I253" s="76">
        <v>0</v>
      </c>
      <c r="J253" s="46">
        <f t="shared" si="23"/>
        <v>5</v>
      </c>
      <c r="K253" s="72">
        <v>1</v>
      </c>
      <c r="L253" s="20">
        <v>35</v>
      </c>
      <c r="M253" s="65">
        <f>+L253*K253</f>
        <v>35</v>
      </c>
      <c r="N253" s="17" t="s">
        <v>16</v>
      </c>
      <c r="O253" s="18">
        <v>5</v>
      </c>
      <c r="P253" s="137">
        <f t="shared" si="21"/>
        <v>30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+'4'!J254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/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+'4'!J255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+'4'!J256</f>
        <v>0</v>
      </c>
      <c r="F256" s="71"/>
      <c r="G256" s="46">
        <f>E256+F256</f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25" ht="25.5" x14ac:dyDescent="0.55000000000000004">
      <c r="A257" s="10"/>
      <c r="B257" s="10"/>
      <c r="C257" s="19"/>
      <c r="D257" s="10"/>
      <c r="E257" s="64">
        <f>+'4'!J257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25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25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25" ht="25.5" x14ac:dyDescent="0.55000000000000004">
      <c r="A260" s="10"/>
      <c r="B260" s="10"/>
      <c r="C260" s="19"/>
      <c r="D260" s="10"/>
      <c r="E260" s="64"/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5" ht="25.5" x14ac:dyDescent="0.55000000000000004">
      <c r="A261" s="10"/>
      <c r="B261" s="10"/>
      <c r="C261" s="19"/>
      <c r="D261" s="10"/>
      <c r="E261" s="64"/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25" ht="24" customHeight="1" x14ac:dyDescent="0.55000000000000004">
      <c r="A262" s="10"/>
      <c r="B262" s="10"/>
      <c r="C262" s="19"/>
      <c r="D262" s="10"/>
      <c r="E262" s="64"/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5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1788.4599999999996</v>
      </c>
      <c r="S263" s="75"/>
    </row>
    <row r="264" spans="1:25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5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5495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2560</v>
      </c>
      <c r="O267" s="2">
        <v>65</v>
      </c>
      <c r="P267" s="2">
        <v>290</v>
      </c>
      <c r="Q267" s="88">
        <v>320</v>
      </c>
      <c r="R267" s="2">
        <v>225</v>
      </c>
      <c r="S267" s="2">
        <v>310</v>
      </c>
      <c r="T267" s="2">
        <v>225</v>
      </c>
      <c r="U267" s="2">
        <v>40</v>
      </c>
      <c r="V267" s="2">
        <v>200</v>
      </c>
      <c r="W267" s="2">
        <v>400</v>
      </c>
      <c r="X267" s="2">
        <v>200</v>
      </c>
      <c r="Y267" s="2">
        <v>285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5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1935</v>
      </c>
    </row>
    <row r="271" spans="1:25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1000</v>
      </c>
    </row>
    <row r="272" spans="1:25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1000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100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100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30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2.1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67.900000000000006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9"/>
  <sheetViews>
    <sheetView zoomScale="80" zoomScaleNormal="80" workbookViewId="0">
      <pane xSplit="10" ySplit="4" topLeftCell="K260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+'5'!E5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30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+'5'!E6</f>
        <v>104</v>
      </c>
      <c r="F6" s="71">
        <v>20</v>
      </c>
      <c r="G6" s="46">
        <f t="shared" si="0"/>
        <v>124</v>
      </c>
      <c r="H6" s="78">
        <v>0</v>
      </c>
      <c r="I6" s="76"/>
      <c r="J6" s="46">
        <f t="shared" si="1"/>
        <v>121</v>
      </c>
      <c r="K6" s="72">
        <v>3</v>
      </c>
      <c r="L6" s="15">
        <v>100</v>
      </c>
      <c r="M6" s="65">
        <f t="shared" ref="M6:M80" si="3">+L6*K6</f>
        <v>300</v>
      </c>
      <c r="N6" s="17"/>
      <c r="O6" s="18">
        <v>150</v>
      </c>
      <c r="P6" s="137">
        <f t="shared" si="2"/>
        <v>150</v>
      </c>
      <c r="Q6" s="13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+'5'!E7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+'5'!E11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3"/>
        <v>50</v>
      </c>
      <c r="N11" s="17" t="s">
        <v>1444</v>
      </c>
      <c r="O11" s="18">
        <v>50</v>
      </c>
      <c r="P11" s="23">
        <f t="shared" si="2"/>
        <v>0</v>
      </c>
      <c r="Q11" s="13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+'5'!E18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+'5'!E20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15</v>
      </c>
      <c r="P20" s="137">
        <f t="shared" si="2"/>
        <v>50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+'5'!E21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+'5'!E22</f>
        <v>21</v>
      </c>
      <c r="F22" s="71">
        <v>10</v>
      </c>
      <c r="G22" s="46">
        <f t="shared" si="0"/>
        <v>31</v>
      </c>
      <c r="H22" s="78">
        <v>0</v>
      </c>
      <c r="I22" s="76">
        <v>0</v>
      </c>
      <c r="J22" s="46">
        <f t="shared" si="1"/>
        <v>27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40</v>
      </c>
      <c r="P22" s="137">
        <f t="shared" si="2"/>
        <v>360</v>
      </c>
      <c r="Q22" s="13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+'5'!E24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20</v>
      </c>
      <c r="P24" s="137">
        <f t="shared" si="2"/>
        <v>180</v>
      </c>
      <c r="Q24" s="13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+'5'!E26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+'5'!E28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+'5'!E31</f>
        <v>13</v>
      </c>
      <c r="F31" s="71">
        <v>10</v>
      </c>
      <c r="G31" s="46">
        <f t="shared" si="5"/>
        <v>23</v>
      </c>
      <c r="H31" s="78">
        <v>0</v>
      </c>
      <c r="I31" s="76"/>
      <c r="J31" s="46">
        <f t="shared" ref="J31:J93" si="6">+G31-H31-K31-I31</f>
        <v>20</v>
      </c>
      <c r="K31" s="72">
        <v>3</v>
      </c>
      <c r="L31" s="15">
        <v>100</v>
      </c>
      <c r="M31" s="65">
        <f t="shared" si="3"/>
        <v>300</v>
      </c>
      <c r="N31" s="17"/>
      <c r="O31" s="18"/>
      <c r="P31" s="137">
        <f t="shared" si="2"/>
        <v>300</v>
      </c>
      <c r="Q31" s="13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+'5'!E32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30</v>
      </c>
      <c r="P32" s="137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+'5'!E33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7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+'5'!E34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+'5'!E35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+'5'!E39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+'5'!E40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+'5'!E41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+'5'!E46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3"/>
        <v>100</v>
      </c>
      <c r="N46" s="17" t="s">
        <v>16</v>
      </c>
      <c r="O46" s="18"/>
      <c r="P46" s="137">
        <f t="shared" si="2"/>
        <v>100</v>
      </c>
      <c r="Q46" s="13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+'5'!E47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+'5'!E48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+'5'!E49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+'5'!E50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+'5'!E51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+'5'!E53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+'5'!E55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+'5'!E56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+'5'!E57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+'5'!E58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+'5'!E59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+'5'!E61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+'5'!E62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+'5'!E64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+'5'!E65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+'5'!E66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+'5'!E68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+'5'!E72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+'5'!E74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+'5'!E75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+'5'!E76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+'5'!E77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+'5'!E78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+'5'!E79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+'5'!E80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10</v>
      </c>
      <c r="P80" s="137">
        <f t="shared" si="7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+'5'!E81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+'5'!E82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+'5'!E83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+'5'!E84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+'5'!E85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+'5'!E86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+'5'!E87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+'5'!E88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+'5'!E89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+'5'!E90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+'5'!E93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+'5'!E94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+'5'!E95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+'5'!E96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+'5'!E97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+'5'!E98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+'5'!E99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+'5'!E100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+'5'!E101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+'5'!E102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+'5'!E103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+'5'!E104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+'5'!E105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+'5'!E106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+'5'!E107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+'5'!E108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+'5'!E109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+'5'!E110</f>
        <v>6</v>
      </c>
      <c r="F110" s="71"/>
      <c r="G110" s="46">
        <f t="shared" si="12"/>
        <v>6</v>
      </c>
      <c r="H110" s="78">
        <v>0</v>
      </c>
      <c r="I110" s="76">
        <v>0</v>
      </c>
      <c r="J110" s="46">
        <f t="shared" si="13"/>
        <v>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120</v>
      </c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+'5'!E111</f>
        <v>21</v>
      </c>
      <c r="F111" s="71"/>
      <c r="G111" s="46">
        <f t="shared" si="12"/>
        <v>21</v>
      </c>
      <c r="H111" s="78">
        <v>0</v>
      </c>
      <c r="I111" s="76">
        <v>0</v>
      </c>
      <c r="J111" s="46">
        <f t="shared" si="13"/>
        <v>21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+'5'!E112</f>
        <v>4</v>
      </c>
      <c r="F112" s="71"/>
      <c r="G112" s="46">
        <f t="shared" si="12"/>
        <v>4</v>
      </c>
      <c r="H112" s="78">
        <v>0</v>
      </c>
      <c r="I112" s="76">
        <v>0</v>
      </c>
      <c r="J112" s="46">
        <f t="shared" si="13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+'5'!E113</f>
        <v>12</v>
      </c>
      <c r="F113" s="71"/>
      <c r="G113" s="46">
        <f t="shared" si="12"/>
        <v>12</v>
      </c>
      <c r="H113" s="78">
        <v>0</v>
      </c>
      <c r="I113" s="76">
        <v>0</v>
      </c>
      <c r="J113" s="46">
        <f t="shared" si="13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+'5'!E114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+'5'!E115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+'5'!E116</f>
        <v>8</v>
      </c>
      <c r="F116" s="71"/>
      <c r="G116" s="46">
        <f t="shared" si="12"/>
        <v>8</v>
      </c>
      <c r="H116" s="78">
        <v>0</v>
      </c>
      <c r="I116" s="76">
        <v>0</v>
      </c>
      <c r="J116" s="46">
        <f t="shared" si="13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+'5'!E117</f>
        <v>2</v>
      </c>
      <c r="F117" s="71"/>
      <c r="G117" s="46">
        <f t="shared" si="12"/>
        <v>2</v>
      </c>
      <c r="H117" s="78">
        <v>0</v>
      </c>
      <c r="I117" s="76">
        <v>0</v>
      </c>
      <c r="J117" s="46">
        <f t="shared" si="13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+'5'!E118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+'5'!E119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+'5'!E120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+'5'!E121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+'5'!E122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+'5'!E123</f>
        <v>12</v>
      </c>
      <c r="F123" s="71"/>
      <c r="G123" s="46">
        <f t="shared" si="12"/>
        <v>12</v>
      </c>
      <c r="H123" s="78">
        <v>0</v>
      </c>
      <c r="I123" s="76">
        <v>0</v>
      </c>
      <c r="J123" s="46">
        <f t="shared" si="13"/>
        <v>10</v>
      </c>
      <c r="K123" s="72">
        <v>2</v>
      </c>
      <c r="L123" s="22">
        <v>25</v>
      </c>
      <c r="M123" s="65">
        <f t="shared" si="8"/>
        <v>50</v>
      </c>
      <c r="N123" s="17" t="s">
        <v>16</v>
      </c>
      <c r="O123" s="18">
        <v>20</v>
      </c>
      <c r="P123" s="137">
        <f t="shared" si="7"/>
        <v>30</v>
      </c>
      <c r="Q123" s="90">
        <v>30</v>
      </c>
      <c r="R123" s="43">
        <f t="shared" si="9"/>
        <v>60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+'5'!E124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+'5'!E125</f>
        <v>9</v>
      </c>
      <c r="F125" s="71"/>
      <c r="G125" s="46">
        <f t="shared" si="12"/>
        <v>9</v>
      </c>
      <c r="H125" s="78">
        <v>0</v>
      </c>
      <c r="I125" s="76">
        <v>0</v>
      </c>
      <c r="J125" s="46">
        <f t="shared" si="13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+'5'!E126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+'5'!E127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+'5'!E128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+'5'!E129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+'5'!E130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+'5'!E131</f>
        <v>2</v>
      </c>
      <c r="F131" s="71"/>
      <c r="G131" s="46">
        <f t="shared" si="12"/>
        <v>2</v>
      </c>
      <c r="H131" s="78">
        <v>0</v>
      </c>
      <c r="I131" s="76">
        <v>0</v>
      </c>
      <c r="J131" s="46">
        <f t="shared" si="13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+'5'!E132</f>
        <v>1</v>
      </c>
      <c r="F132" s="71"/>
      <c r="G132" s="46">
        <f t="shared" si="12"/>
        <v>1</v>
      </c>
      <c r="H132" s="78">
        <v>0</v>
      </c>
      <c r="I132" s="76">
        <v>0</v>
      </c>
      <c r="J132" s="46">
        <f t="shared" si="13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+'5'!E133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+'5'!E134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+'5'!E135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+'5'!E136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+'5'!E137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+'5'!E138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+'5'!E139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+'5'!E140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+'5'!E141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+'5'!E142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+'5'!E143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+'5'!E144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+'5'!E145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+'5'!E146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+'5'!E147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+'5'!E148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+'5'!E149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+'5'!E150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+'5'!E151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+'5'!E152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+'5'!E153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+'5'!E154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+'5'!E155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+'5'!E156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+'5'!E157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+'5'!E158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+'5'!E159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+'5'!E160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+'5'!E161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+'5'!E162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+'5'!E163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+'5'!E164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+'5'!E165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+'5'!E166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+'5'!E167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+'5'!E168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+'5'!E169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+'5'!E170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+'5'!E171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+'5'!E172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+'5'!E173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+'5'!E174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+'5'!E175</f>
        <v>10</v>
      </c>
      <c r="F175" s="71"/>
      <c r="G175" s="46">
        <f t="shared" si="17"/>
        <v>10</v>
      </c>
      <c r="H175" s="78">
        <v>0</v>
      </c>
      <c r="I175" s="76">
        <v>0</v>
      </c>
      <c r="J175" s="46">
        <f t="shared" si="1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16"/>
        <v>50</v>
      </c>
      <c r="Q175" s="13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+'5'!E176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+'5'!E177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+'5'!E178</f>
        <v>1</v>
      </c>
      <c r="F178" s="71">
        <v>10</v>
      </c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+'5'!E179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+'5'!E180</f>
        <v>14</v>
      </c>
      <c r="F180" s="71"/>
      <c r="G180" s="46">
        <f t="shared" si="17"/>
        <v>14</v>
      </c>
      <c r="H180" s="78">
        <v>0</v>
      </c>
      <c r="I180" s="76">
        <v>0</v>
      </c>
      <c r="J180" s="46">
        <f t="shared" si="18"/>
        <v>14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+'5'!E181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+'5'!E182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+'5'!E183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+'5'!E184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+'5'!E185</f>
        <v>4</v>
      </c>
      <c r="F185" s="71">
        <v>10</v>
      </c>
      <c r="G185" s="46">
        <f t="shared" si="17"/>
        <v>14</v>
      </c>
      <c r="H185" s="78">
        <v>0</v>
      </c>
      <c r="I185" s="76">
        <v>0</v>
      </c>
      <c r="J185" s="46">
        <f t="shared" si="18"/>
        <v>14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+'5'!E186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+'5'!E187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+'5'!E188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+'5'!E189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+'5'!E190</f>
        <v>1</v>
      </c>
      <c r="F190" s="71"/>
      <c r="G190" s="46">
        <f t="shared" si="17"/>
        <v>1</v>
      </c>
      <c r="H190" s="78">
        <v>0</v>
      </c>
      <c r="I190" s="76">
        <v>0</v>
      </c>
      <c r="J190" s="46">
        <f t="shared" si="18"/>
        <v>1</v>
      </c>
      <c r="K190" s="72"/>
      <c r="L190" s="20">
        <v>55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+'5'!E191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+'5'!E192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+'5'!E193</f>
        <v>10</v>
      </c>
      <c r="F193" s="71"/>
      <c r="G193" s="46">
        <f t="shared" si="17"/>
        <v>10</v>
      </c>
      <c r="H193" s="78">
        <v>0</v>
      </c>
      <c r="I193" s="76">
        <v>0</v>
      </c>
      <c r="J193" s="46">
        <f t="shared" si="18"/>
        <v>10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+'5'!E194</f>
        <v>5</v>
      </c>
      <c r="F194" s="71"/>
      <c r="G194" s="46">
        <f t="shared" si="17"/>
        <v>5</v>
      </c>
      <c r="H194" s="78">
        <v>0</v>
      </c>
      <c r="I194" s="76">
        <v>0</v>
      </c>
      <c r="J194" s="46">
        <f t="shared" si="18"/>
        <v>5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+'5'!E195</f>
        <v>7</v>
      </c>
      <c r="F195" s="71"/>
      <c r="G195" s="46">
        <f t="shared" si="17"/>
        <v>7</v>
      </c>
      <c r="H195" s="78">
        <v>0</v>
      </c>
      <c r="I195" s="76">
        <v>0</v>
      </c>
      <c r="J195" s="46">
        <f t="shared" si="18"/>
        <v>7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+'5'!E196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4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+'5'!E197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1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+'5'!E198</f>
        <v>13</v>
      </c>
      <c r="F198" s="71"/>
      <c r="G198" s="46">
        <f t="shared" si="17"/>
        <v>13</v>
      </c>
      <c r="H198" s="78">
        <v>0</v>
      </c>
      <c r="I198" s="76">
        <v>0</v>
      </c>
      <c r="J198" s="46">
        <f t="shared" si="18"/>
        <v>12</v>
      </c>
      <c r="K198" s="72">
        <v>1</v>
      </c>
      <c r="L198" s="20">
        <v>150</v>
      </c>
      <c r="M198" s="65">
        <f t="shared" si="19"/>
        <v>150</v>
      </c>
      <c r="N198" s="17" t="s">
        <v>16</v>
      </c>
      <c r="O198" s="18">
        <v>75</v>
      </c>
      <c r="P198" s="137">
        <f t="shared" si="21"/>
        <v>75</v>
      </c>
      <c r="Q198" s="90">
        <v>64.38</v>
      </c>
      <c r="R198" s="43">
        <f t="shared" si="20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+'5'!E199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+'5'!E200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+'5'!E201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+'5'!E202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+'5'!E203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+'5'!E204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+'5'!E205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+'5'!E206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+'5'!E208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+'5'!E209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+'5'!E210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+'5'!E211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+'5'!E212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+'5'!E213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+'5'!E214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+'5'!E215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+'5'!E216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+'5'!E217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+'5'!E218</f>
        <v>22</v>
      </c>
      <c r="F218" s="71"/>
      <c r="G218" s="46">
        <f t="shared" si="17"/>
        <v>22</v>
      </c>
      <c r="H218" s="78">
        <v>0</v>
      </c>
      <c r="I218" s="76">
        <v>0</v>
      </c>
      <c r="J218" s="46">
        <f t="shared" si="18"/>
        <v>22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+'5'!E219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+'5'!E220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+'5'!E221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+'5'!E222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+'5'!E223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+'5'!E224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+'5'!E225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+'5'!E226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+'5'!E227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+'5'!E228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+'5'!E229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+'5'!E230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+'5'!E231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+'5'!E232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+'5'!E233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+'5'!E234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+'5'!E235</f>
        <v>0</v>
      </c>
      <c r="F235" s="71"/>
      <c r="G235" s="46">
        <f t="shared" ref="G235:G253" si="22">E235+F235</f>
        <v>0</v>
      </c>
      <c r="H235" s="78">
        <v>0</v>
      </c>
      <c r="I235" s="76">
        <v>0</v>
      </c>
      <c r="J235" s="46">
        <f t="shared" ref="J235:J258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+'5'!E236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+'5'!E237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+'5'!E238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+'5'!E239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+'5'!E240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+'5'!E241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+'5'!E242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+'5'!E243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+'5'!E244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39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+'5'!E245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+'5'!E246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+'5'!E247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+'5'!E248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+'5'!E249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+'5'!E250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+'5'!E251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+'5'!E252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+'5'!E253</f>
        <v>6</v>
      </c>
      <c r="F253" s="71"/>
      <c r="G253" s="46">
        <f t="shared" si="22"/>
        <v>6</v>
      </c>
      <c r="H253" s="78">
        <v>0</v>
      </c>
      <c r="I253" s="76">
        <v>0</v>
      </c>
      <c r="J253" s="46">
        <f t="shared" si="23"/>
        <v>4</v>
      </c>
      <c r="K253" s="72">
        <v>2</v>
      </c>
      <c r="L253" s="20">
        <v>35</v>
      </c>
      <c r="M253" s="65">
        <f>+L253*K253</f>
        <v>70</v>
      </c>
      <c r="N253" s="17" t="s">
        <v>16</v>
      </c>
      <c r="O253" s="18">
        <v>35</v>
      </c>
      <c r="P253" s="137">
        <f t="shared" si="21"/>
        <v>35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+'5'!E254</f>
        <v>0</v>
      </c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+'5'!E255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+'5'!E256</f>
        <v>0</v>
      </c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+'5'!E257</f>
        <v>0</v>
      </c>
      <c r="F257" s="71"/>
      <c r="G257" s="46">
        <f t="shared" ref="G257:G262" si="26">E257+F257</f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/>
      <c r="C258" s="19"/>
      <c r="D258" s="10"/>
      <c r="E258" s="64">
        <f>+'5'!E258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/>
      <c r="C259" s="19"/>
      <c r="D259" s="10"/>
      <c r="E259" s="64">
        <f>+'5'!E259</f>
        <v>0</v>
      </c>
      <c r="F259" s="71"/>
      <c r="G259" s="46">
        <f t="shared" si="26"/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26"/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26"/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19" ht="24" customHeight="1" x14ac:dyDescent="0.55000000000000004">
      <c r="A262" s="10"/>
      <c r="B262" s="10"/>
      <c r="C262" s="19"/>
      <c r="D262" s="10"/>
      <c r="E262" s="64"/>
      <c r="F262" s="71"/>
      <c r="G262" s="46">
        <f t="shared" si="26"/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745.61000000000013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2340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995</v>
      </c>
      <c r="O267" s="2">
        <v>100</v>
      </c>
      <c r="P267" s="2">
        <v>500</v>
      </c>
      <c r="Q267" s="88">
        <v>120</v>
      </c>
      <c r="R267" s="2">
        <v>275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565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780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780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9"/>
  <sheetViews>
    <sheetView zoomScale="80" zoomScaleNormal="80" workbookViewId="0">
      <pane xSplit="10" ySplit="4" topLeftCell="L263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/>
      <c r="Q5" s="13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121</v>
      </c>
      <c r="F6" s="71"/>
      <c r="G6" s="46">
        <f t="shared" si="0"/>
        <v>121</v>
      </c>
      <c r="H6" s="78">
        <v>0</v>
      </c>
      <c r="I6" s="76">
        <v>0</v>
      </c>
      <c r="J6" s="46">
        <f t="shared" si="1"/>
        <v>118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37">
        <f t="shared" ref="P6:P68" si="3">SUM(M6-O6)</f>
        <v>300</v>
      </c>
      <c r="Q6" s="13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37">
        <f t="shared" si="3"/>
        <v>150</v>
      </c>
      <c r="Q11" s="13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40</v>
      </c>
      <c r="P21" s="137">
        <f t="shared" si="3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37">
        <f t="shared" si="3"/>
        <v>100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60</v>
      </c>
      <c r="P31" s="137">
        <f t="shared" si="3"/>
        <v>240</v>
      </c>
      <c r="Q31" s="13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12</v>
      </c>
      <c r="F39" s="71">
        <v>5</v>
      </c>
      <c r="G39" s="46">
        <f t="shared" si="5"/>
        <v>17</v>
      </c>
      <c r="H39" s="78">
        <v>0</v>
      </c>
      <c r="I39" s="76">
        <v>0</v>
      </c>
      <c r="J39" s="46">
        <f t="shared" si="6"/>
        <v>16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37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11</v>
      </c>
      <c r="F40" s="71">
        <v>5</v>
      </c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+'6'!J99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4</v>
      </c>
      <c r="F110" s="71">
        <v>10</v>
      </c>
      <c r="G110" s="46">
        <f t="shared" si="12"/>
        <v>14</v>
      </c>
      <c r="H110" s="78">
        <v>0</v>
      </c>
      <c r="I110" s="76">
        <v>0</v>
      </c>
      <c r="J110" s="46">
        <f t="shared" si="13"/>
        <v>12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21</v>
      </c>
      <c r="F111" s="71">
        <v>6</v>
      </c>
      <c r="G111" s="46">
        <f t="shared" si="12"/>
        <v>27</v>
      </c>
      <c r="H111" s="78">
        <v>0</v>
      </c>
      <c r="I111" s="76">
        <v>0</v>
      </c>
      <c r="J111" s="46">
        <f t="shared" si="13"/>
        <v>26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4</v>
      </c>
      <c r="F112" s="71"/>
      <c r="G112" s="46">
        <f t="shared" si="12"/>
        <v>4</v>
      </c>
      <c r="H112" s="78">
        <v>0</v>
      </c>
      <c r="I112" s="76">
        <v>0</v>
      </c>
      <c r="J112" s="46">
        <f t="shared" si="13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12</v>
      </c>
      <c r="F113" s="71"/>
      <c r="G113" s="46">
        <f t="shared" si="12"/>
        <v>12</v>
      </c>
      <c r="H113" s="78">
        <v>0</v>
      </c>
      <c r="I113" s="76">
        <v>0</v>
      </c>
      <c r="J113" s="46">
        <f t="shared" si="13"/>
        <v>9</v>
      </c>
      <c r="K113" s="72">
        <v>3</v>
      </c>
      <c r="L113" s="20">
        <v>55</v>
      </c>
      <c r="M113" s="65">
        <f t="shared" si="8"/>
        <v>165</v>
      </c>
      <c r="N113" s="17" t="s">
        <v>16</v>
      </c>
      <c r="O113" s="18"/>
      <c r="P113" s="137">
        <f t="shared" si="7"/>
        <v>165</v>
      </c>
      <c r="Q113" s="132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8</v>
      </c>
      <c r="F116" s="71"/>
      <c r="G116" s="46">
        <f t="shared" si="12"/>
        <v>8</v>
      </c>
      <c r="H116" s="78">
        <v>0</v>
      </c>
      <c r="I116" s="76">
        <v>0</v>
      </c>
      <c r="J116" s="46">
        <f t="shared" si="13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2</v>
      </c>
      <c r="F117" s="71">
        <v>5</v>
      </c>
      <c r="G117" s="46">
        <f t="shared" si="12"/>
        <v>7</v>
      </c>
      <c r="H117" s="78">
        <v>0</v>
      </c>
      <c r="I117" s="76">
        <v>0</v>
      </c>
      <c r="J117" s="46">
        <f t="shared" si="13"/>
        <v>4</v>
      </c>
      <c r="K117" s="72">
        <v>3</v>
      </c>
      <c r="L117" s="22">
        <v>55</v>
      </c>
      <c r="M117" s="65">
        <f t="shared" si="8"/>
        <v>165</v>
      </c>
      <c r="N117" s="17" t="s">
        <v>16</v>
      </c>
      <c r="O117" s="18"/>
      <c r="P117" s="137">
        <f t="shared" si="7"/>
        <v>165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10</v>
      </c>
      <c r="F123" s="71"/>
      <c r="G123" s="46">
        <f t="shared" si="12"/>
        <v>10</v>
      </c>
      <c r="H123" s="78">
        <v>0</v>
      </c>
      <c r="I123" s="76">
        <v>0</v>
      </c>
      <c r="J123" s="46">
        <f t="shared" si="13"/>
        <v>10</v>
      </c>
      <c r="K123" s="72"/>
      <c r="L123" s="22">
        <v>35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9</v>
      </c>
      <c r="F125" s="71"/>
      <c r="G125" s="46">
        <f t="shared" si="12"/>
        <v>9</v>
      </c>
      <c r="H125" s="78">
        <v>0</v>
      </c>
      <c r="I125" s="76">
        <v>0</v>
      </c>
      <c r="J125" s="46">
        <f t="shared" si="13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2</v>
      </c>
      <c r="F131" s="71">
        <v>5</v>
      </c>
      <c r="G131" s="46">
        <f t="shared" si="12"/>
        <v>7</v>
      </c>
      <c r="H131" s="78">
        <v>0</v>
      </c>
      <c r="I131" s="76">
        <v>0</v>
      </c>
      <c r="J131" s="46">
        <f t="shared" si="13"/>
        <v>4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37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1</v>
      </c>
      <c r="F132" s="71">
        <v>3</v>
      </c>
      <c r="G132" s="46">
        <f t="shared" si="12"/>
        <v>4</v>
      </c>
      <c r="H132" s="78">
        <v>0</v>
      </c>
      <c r="I132" s="76">
        <v>0</v>
      </c>
      <c r="J132" s="46">
        <f t="shared" si="13"/>
        <v>1</v>
      </c>
      <c r="K132" s="72">
        <v>3</v>
      </c>
      <c r="L132" s="22">
        <v>60</v>
      </c>
      <c r="M132" s="65">
        <f t="shared" si="8"/>
        <v>180</v>
      </c>
      <c r="N132" s="17" t="s">
        <v>16</v>
      </c>
      <c r="O132" s="18"/>
      <c r="P132" s="137">
        <f t="shared" si="7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1</v>
      </c>
      <c r="F133" s="71">
        <v>3</v>
      </c>
      <c r="G133" s="46">
        <f t="shared" si="12"/>
        <v>4</v>
      </c>
      <c r="H133" s="78">
        <v>0</v>
      </c>
      <c r="I133" s="76">
        <v>0</v>
      </c>
      <c r="J133" s="46">
        <f t="shared" si="13"/>
        <v>3</v>
      </c>
      <c r="K133" s="72">
        <v>1</v>
      </c>
      <c r="L133" s="20">
        <v>50</v>
      </c>
      <c r="M133" s="65">
        <f t="shared" si="8"/>
        <v>50</v>
      </c>
      <c r="N133" s="17" t="s">
        <v>1444</v>
      </c>
      <c r="O133" s="18">
        <v>50</v>
      </c>
      <c r="P133" s="23">
        <f>SUM(M133-O133)</f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>SUM(M135-O135)</f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>SUM(M136-O136)</f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ref="P138:P179" si="16">SUM(M138-O138)</f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>
        <v>5</v>
      </c>
      <c r="G154" s="46">
        <f t="shared" si="12"/>
        <v>5</v>
      </c>
      <c r="H154" s="78">
        <v>0</v>
      </c>
      <c r="I154" s="76">
        <v>0</v>
      </c>
      <c r="J154" s="46">
        <f t="shared" si="13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37">
        <f t="shared" si="16"/>
        <v>150</v>
      </c>
      <c r="Q175" s="13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14</v>
      </c>
      <c r="F180" s="71"/>
      <c r="G180" s="46">
        <f t="shared" si="17"/>
        <v>14</v>
      </c>
      <c r="H180" s="78">
        <v>0</v>
      </c>
      <c r="I180" s="76">
        <v>0</v>
      </c>
      <c r="J180" s="46">
        <f t="shared" si="18"/>
        <v>12</v>
      </c>
      <c r="K180" s="72">
        <v>2</v>
      </c>
      <c r="L180" s="20">
        <v>35</v>
      </c>
      <c r="M180" s="65">
        <f t="shared" si="19"/>
        <v>70</v>
      </c>
      <c r="N180" s="17" t="s">
        <v>16</v>
      </c>
      <c r="O180" s="18"/>
      <c r="P180" s="137">
        <f t="shared" ref="P180:P208" si="21">SUM(M180-O180)</f>
        <v>70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1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1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14</v>
      </c>
      <c r="F185" s="71"/>
      <c r="G185" s="46">
        <f t="shared" si="17"/>
        <v>14</v>
      </c>
      <c r="H185" s="78">
        <v>0</v>
      </c>
      <c r="I185" s="76">
        <v>0</v>
      </c>
      <c r="J185" s="46">
        <f t="shared" si="18"/>
        <v>14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1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1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1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1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1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+'6'!J190</f>
        <v>1</v>
      </c>
      <c r="F190" s="71"/>
      <c r="G190" s="46">
        <f t="shared" si="17"/>
        <v>1</v>
      </c>
      <c r="H190" s="78">
        <v>0</v>
      </c>
      <c r="I190" s="76">
        <v>0</v>
      </c>
      <c r="J190" s="46">
        <f t="shared" si="18"/>
        <v>1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1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1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1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10</v>
      </c>
      <c r="F193" s="71">
        <v>5</v>
      </c>
      <c r="G193" s="46">
        <f t="shared" si="17"/>
        <v>15</v>
      </c>
      <c r="H193" s="78">
        <v>0</v>
      </c>
      <c r="I193" s="76">
        <v>0</v>
      </c>
      <c r="J193" s="46">
        <f t="shared" si="18"/>
        <v>15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1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5</v>
      </c>
      <c r="F194" s="71">
        <v>10</v>
      </c>
      <c r="G194" s="46">
        <f t="shared" si="17"/>
        <v>15</v>
      </c>
      <c r="H194" s="78">
        <v>0</v>
      </c>
      <c r="I194" s="76">
        <v>0</v>
      </c>
      <c r="J194" s="46">
        <f t="shared" si="18"/>
        <v>15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21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7</v>
      </c>
      <c r="F195" s="71"/>
      <c r="G195" s="46">
        <f t="shared" si="17"/>
        <v>7</v>
      </c>
      <c r="H195" s="78">
        <v>0</v>
      </c>
      <c r="I195" s="76">
        <v>0</v>
      </c>
      <c r="J195" s="46">
        <f t="shared" si="18"/>
        <v>6</v>
      </c>
      <c r="K195" s="72">
        <v>1</v>
      </c>
      <c r="L195" s="20">
        <v>60</v>
      </c>
      <c r="M195" s="65">
        <f t="shared" si="19"/>
        <v>60</v>
      </c>
      <c r="N195" s="17" t="s">
        <v>16</v>
      </c>
      <c r="O195" s="18"/>
      <c r="P195" s="137">
        <f t="shared" si="21"/>
        <v>60</v>
      </c>
      <c r="Q195" s="90">
        <v>38</v>
      </c>
      <c r="R195" s="43">
        <f t="shared" si="20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4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1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1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12</v>
      </c>
      <c r="F198" s="71"/>
      <c r="G198" s="46">
        <f t="shared" si="17"/>
        <v>12</v>
      </c>
      <c r="H198" s="78">
        <v>0</v>
      </c>
      <c r="I198" s="76">
        <v>0</v>
      </c>
      <c r="J198" s="46">
        <f t="shared" si="18"/>
        <v>10</v>
      </c>
      <c r="K198" s="72">
        <v>2</v>
      </c>
      <c r="L198" s="20">
        <v>150</v>
      </c>
      <c r="M198" s="65">
        <f t="shared" si="19"/>
        <v>300</v>
      </c>
      <c r="N198" s="17" t="s">
        <v>16</v>
      </c>
      <c r="O198" s="18">
        <v>150</v>
      </c>
      <c r="P198" s="137">
        <f t="shared" si="21"/>
        <v>150</v>
      </c>
      <c r="Q198" s="90">
        <v>64.38</v>
      </c>
      <c r="R198" s="43">
        <f t="shared" si="20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0</v>
      </c>
      <c r="F209" s="71">
        <v>3</v>
      </c>
      <c r="G209" s="46">
        <f t="shared" si="17"/>
        <v>3</v>
      </c>
      <c r="H209" s="78">
        <v>0</v>
      </c>
      <c r="I209" s="76">
        <v>0</v>
      </c>
      <c r="J209" s="46">
        <f t="shared" si="18"/>
        <v>2</v>
      </c>
      <c r="K209" s="72">
        <v>1</v>
      </c>
      <c r="L209" s="20">
        <v>120</v>
      </c>
      <c r="M209" s="65">
        <f t="shared" si="19"/>
        <v>120</v>
      </c>
      <c r="N209" s="17" t="s">
        <v>16</v>
      </c>
      <c r="O209" s="18"/>
      <c r="P209" s="137">
        <f t="shared" ref="P209:P261" si="22">SUM(M209-O209)</f>
        <v>120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2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>
        <v>1</v>
      </c>
      <c r="G211" s="46">
        <f t="shared" si="17"/>
        <v>1</v>
      </c>
      <c r="H211" s="78">
        <v>0</v>
      </c>
      <c r="I211" s="76">
        <v>0</v>
      </c>
      <c r="J211" s="46">
        <f t="shared" si="18"/>
        <v>0</v>
      </c>
      <c r="K211" s="72">
        <v>1</v>
      </c>
      <c r="L211" s="20">
        <v>40</v>
      </c>
      <c r="M211" s="65">
        <f t="shared" si="19"/>
        <v>40</v>
      </c>
      <c r="N211" s="17" t="s">
        <v>16</v>
      </c>
      <c r="O211" s="18"/>
      <c r="P211" s="137">
        <f t="shared" si="22"/>
        <v>40</v>
      </c>
      <c r="Q211" s="90">
        <v>15</v>
      </c>
      <c r="R211" s="43">
        <f t="shared" si="20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2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2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2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2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22</v>
      </c>
      <c r="F218" s="71"/>
      <c r="G218" s="46">
        <f t="shared" si="17"/>
        <v>22</v>
      </c>
      <c r="H218" s="78">
        <v>0</v>
      </c>
      <c r="I218" s="76">
        <v>0</v>
      </c>
      <c r="J218" s="46">
        <f t="shared" si="18"/>
        <v>20</v>
      </c>
      <c r="K218" s="72">
        <v>2</v>
      </c>
      <c r="L218" s="20">
        <v>20</v>
      </c>
      <c r="M218" s="65">
        <f t="shared" si="19"/>
        <v>40</v>
      </c>
      <c r="N218" s="17" t="s">
        <v>16</v>
      </c>
      <c r="O218" s="18"/>
      <c r="P218" s="137">
        <f t="shared" si="22"/>
        <v>40</v>
      </c>
      <c r="Q218" s="90">
        <v>16.670000000000002</v>
      </c>
      <c r="R218" s="43">
        <f t="shared" si="20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2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2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2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2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2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2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2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2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2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2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2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2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2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2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2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57" si="23">E235+F235</f>
        <v>0</v>
      </c>
      <c r="H235" s="78">
        <v>0</v>
      </c>
      <c r="I235" s="76">
        <v>0</v>
      </c>
      <c r="J235" s="46">
        <f t="shared" ref="J235:J257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si="22"/>
        <v>0</v>
      </c>
      <c r="Q235" s="90"/>
      <c r="R235" s="43">
        <f t="shared" ref="R235:R247" si="2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2"/>
        <v>0</v>
      </c>
      <c r="Q236" s="90"/>
      <c r="R236" s="43">
        <f t="shared" si="2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2"/>
        <v>0</v>
      </c>
      <c r="Q237" s="90"/>
      <c r="R237" s="43">
        <f t="shared" si="2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2"/>
        <v>0</v>
      </c>
      <c r="Q238" s="90"/>
      <c r="R238" s="43">
        <f t="shared" si="2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2"/>
        <v>0</v>
      </c>
      <c r="Q239" s="90"/>
      <c r="R239" s="43">
        <f t="shared" si="2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2"/>
        <v>0</v>
      </c>
      <c r="Q240" s="90"/>
      <c r="R240" s="43">
        <f t="shared" si="2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2"/>
        <v>0</v>
      </c>
      <c r="Q241" s="90"/>
      <c r="R241" s="43">
        <f t="shared" si="2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2"/>
        <v>0</v>
      </c>
      <c r="Q242" s="90"/>
      <c r="R242" s="43">
        <f t="shared" si="2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+'6'!J243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2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+'6'!J244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2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+'6'!J245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2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+'6'!J246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2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+'6'!J247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25"/>
        <v>0</v>
      </c>
      <c r="N247" s="17" t="s">
        <v>16</v>
      </c>
      <c r="O247" s="18"/>
      <c r="P247" s="23">
        <f t="shared" si="22"/>
        <v>0</v>
      </c>
      <c r="Q247" s="90"/>
      <c r="R247" s="43">
        <f t="shared" si="26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+'6'!J248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2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+'6'!J249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2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+'6'!J250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2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+'6'!J251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2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+'6'!J252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2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+'6'!J253</f>
        <v>4</v>
      </c>
      <c r="F253" s="71"/>
      <c r="G253" s="46">
        <f t="shared" si="23"/>
        <v>4</v>
      </c>
      <c r="H253" s="78">
        <v>0</v>
      </c>
      <c r="I253" s="76">
        <v>0</v>
      </c>
      <c r="J253" s="46">
        <f t="shared" si="24"/>
        <v>1</v>
      </c>
      <c r="K253" s="72">
        <v>3</v>
      </c>
      <c r="L253" s="20">
        <v>35</v>
      </c>
      <c r="M253" s="65">
        <f>+L253*K253</f>
        <v>105</v>
      </c>
      <c r="N253" s="17" t="s">
        <v>16</v>
      </c>
      <c r="O253" s="18">
        <v>52</v>
      </c>
      <c r="P253" s="137">
        <f t="shared" si="22"/>
        <v>53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+'6'!J254</f>
        <v>0</v>
      </c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+'6'!J255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+'6'!J256</f>
        <v>0</v>
      </c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20" ht="25.5" x14ac:dyDescent="0.55000000000000004">
      <c r="A257" s="10"/>
      <c r="B257" s="10"/>
      <c r="C257" s="19"/>
      <c r="D257" s="10"/>
      <c r="E257" s="64">
        <f>+'6'!J257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2"/>
        <v>0</v>
      </c>
      <c r="Q257" s="90"/>
      <c r="R257" s="43">
        <f t="shared" si="20"/>
        <v>0</v>
      </c>
    </row>
    <row r="258" spans="1:20" ht="25.5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>E258+F258</f>
        <v>0</v>
      </c>
      <c r="H258" s="78">
        <v>0</v>
      </c>
      <c r="I258" s="76">
        <v>0</v>
      </c>
      <c r="J258" s="46">
        <f>+G258-H258-K258-I258</f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2"/>
        <v>0</v>
      </c>
      <c r="Q258" s="90"/>
      <c r="R258" s="43">
        <f t="shared" si="20"/>
        <v>0</v>
      </c>
    </row>
    <row r="259" spans="1:20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2"/>
        <v>0</v>
      </c>
      <c r="Q259" s="90"/>
      <c r="R259" s="43">
        <f t="shared" si="20"/>
        <v>0</v>
      </c>
    </row>
    <row r="260" spans="1:20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2"/>
        <v>0</v>
      </c>
      <c r="Q260" s="90"/>
      <c r="R260" s="43">
        <f>+K260*Q260</f>
        <v>0</v>
      </c>
    </row>
    <row r="261" spans="1:20" ht="25.5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2"/>
        <v>0</v>
      </c>
      <c r="Q261" s="90"/>
      <c r="R261" s="43">
        <f t="shared" si="20"/>
        <v>0</v>
      </c>
    </row>
    <row r="262" spans="1:20" ht="24" customHeight="1" x14ac:dyDescent="0.55000000000000004">
      <c r="A262" s="10"/>
      <c r="B262" s="10"/>
      <c r="C262" s="19"/>
      <c r="D262" s="10"/>
      <c r="E262" s="64"/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1018.0600000000001</v>
      </c>
      <c r="S263" s="75"/>
    </row>
    <row r="264" spans="1:20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0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3380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835</v>
      </c>
      <c r="O267" s="2">
        <v>240</v>
      </c>
      <c r="P267" s="2">
        <v>140</v>
      </c>
      <c r="Q267" s="88">
        <v>100</v>
      </c>
      <c r="R267" s="2">
        <v>185</v>
      </c>
      <c r="S267" s="2">
        <v>120</v>
      </c>
      <c r="T267" s="2"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352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2193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2193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AA349"/>
  <sheetViews>
    <sheetView zoomScale="80" zoomScaleNormal="80" workbookViewId="0">
      <pane xSplit="10" ySplit="4" topLeftCell="K261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118</v>
      </c>
      <c r="F6" s="71"/>
      <c r="G6" s="46">
        <f t="shared" si="0"/>
        <v>118</v>
      </c>
      <c r="H6" s="78">
        <v>0</v>
      </c>
      <c r="I6" s="76">
        <v>0</v>
      </c>
      <c r="J6" s="46">
        <f t="shared" si="1"/>
        <v>97</v>
      </c>
      <c r="K6" s="72">
        <v>21</v>
      </c>
      <c r="L6" s="15">
        <v>100</v>
      </c>
      <c r="M6" s="65">
        <f t="shared" ref="M6:M80" si="3">+L6*K6</f>
        <v>2100</v>
      </c>
      <c r="N6" s="17" t="s">
        <v>16</v>
      </c>
      <c r="O6" s="18">
        <v>550</v>
      </c>
      <c r="P6" s="137">
        <f t="shared" si="2"/>
        <v>1550</v>
      </c>
      <c r="Q6" s="132">
        <v>36.43</v>
      </c>
      <c r="R6" s="43">
        <f t="shared" ref="R6:R80" si="4">+K6*Q6</f>
        <v>765.03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>
        <v>30</v>
      </c>
      <c r="P20" s="137">
        <f t="shared" si="2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>
        <v>75</v>
      </c>
      <c r="P21" s="137">
        <f t="shared" si="2"/>
        <v>95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25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13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/>
      <c r="P31" s="137">
        <f t="shared" si="2"/>
        <v>400</v>
      </c>
      <c r="Q31" s="13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16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3"/>
        <v>100</v>
      </c>
      <c r="N46" s="17" t="s">
        <v>16</v>
      </c>
      <c r="O46" s="18">
        <v>50</v>
      </c>
      <c r="P46" s="137">
        <f t="shared" si="2"/>
        <v>50</v>
      </c>
      <c r="Q46" s="13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4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>
        <v>75</v>
      </c>
      <c r="P47" s="137">
        <f t="shared" si="2"/>
        <v>75</v>
      </c>
      <c r="Q47" s="13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37">
        <f t="shared" si="2"/>
        <v>50</v>
      </c>
      <c r="Q48" s="13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37">
        <f t="shared" si="2"/>
        <v>50</v>
      </c>
      <c r="Q49" s="13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0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150</v>
      </c>
      <c r="P53" s="137">
        <f t="shared" si="2"/>
        <v>100</v>
      </c>
      <c r="Q53" s="132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4</v>
      </c>
      <c r="K57" s="72">
        <v>2</v>
      </c>
      <c r="L57" s="15">
        <v>120</v>
      </c>
      <c r="M57" s="65">
        <f t="shared" si="3"/>
        <v>240</v>
      </c>
      <c r="N57" s="17" t="s">
        <v>16</v>
      </c>
      <c r="O57" s="18"/>
      <c r="P57" s="137">
        <f t="shared" si="2"/>
        <v>240</v>
      </c>
      <c r="Q57" s="132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12</v>
      </c>
      <c r="F110" s="71"/>
      <c r="G110" s="46">
        <f t="shared" si="12"/>
        <v>12</v>
      </c>
      <c r="H110" s="78">
        <v>0</v>
      </c>
      <c r="I110" s="76">
        <v>0</v>
      </c>
      <c r="J110" s="46">
        <f t="shared" si="13"/>
        <v>9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37">
        <f t="shared" si="7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26</v>
      </c>
      <c r="F111" s="71"/>
      <c r="G111" s="46">
        <f t="shared" si="12"/>
        <v>26</v>
      </c>
      <c r="H111" s="78">
        <v>0</v>
      </c>
      <c r="I111" s="76">
        <v>0</v>
      </c>
      <c r="J111" s="46">
        <f t="shared" si="13"/>
        <v>25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4</v>
      </c>
      <c r="F112" s="71"/>
      <c r="G112" s="46">
        <f t="shared" si="12"/>
        <v>4</v>
      </c>
      <c r="H112" s="78">
        <v>0</v>
      </c>
      <c r="I112" s="76">
        <v>0</v>
      </c>
      <c r="J112" s="46">
        <f t="shared" si="13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9</v>
      </c>
      <c r="F113" s="71"/>
      <c r="G113" s="46">
        <f t="shared" si="12"/>
        <v>9</v>
      </c>
      <c r="H113" s="78">
        <v>0</v>
      </c>
      <c r="I113" s="76">
        <v>0</v>
      </c>
      <c r="J113" s="46">
        <f t="shared" si="13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17</v>
      </c>
      <c r="F115" s="71"/>
      <c r="G115" s="46">
        <f t="shared" si="12"/>
        <v>17</v>
      </c>
      <c r="H115" s="78">
        <v>0</v>
      </c>
      <c r="I115" s="76">
        <v>0</v>
      </c>
      <c r="J115" s="46">
        <f t="shared" si="13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7</v>
      </c>
      <c r="F116" s="71"/>
      <c r="G116" s="46">
        <f t="shared" si="12"/>
        <v>7</v>
      </c>
      <c r="H116" s="78">
        <v>0</v>
      </c>
      <c r="I116" s="76">
        <v>0</v>
      </c>
      <c r="J116" s="46">
        <f t="shared" si="13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10</v>
      </c>
      <c r="F123" s="71">
        <v>6</v>
      </c>
      <c r="G123" s="46">
        <f t="shared" si="12"/>
        <v>16</v>
      </c>
      <c r="H123" s="78">
        <v>0</v>
      </c>
      <c r="I123" s="76">
        <v>0</v>
      </c>
      <c r="J123" s="46">
        <f t="shared" si="13"/>
        <v>11</v>
      </c>
      <c r="K123" s="72">
        <v>5</v>
      </c>
      <c r="L123" s="22">
        <v>15</v>
      </c>
      <c r="M123" s="65">
        <f t="shared" si="8"/>
        <v>75</v>
      </c>
      <c r="N123" s="17" t="s">
        <v>16</v>
      </c>
      <c r="O123" s="18"/>
      <c r="P123" s="137">
        <f t="shared" si="7"/>
        <v>75</v>
      </c>
      <c r="Q123" s="90">
        <v>30</v>
      </c>
      <c r="R123" s="43">
        <f t="shared" si="9"/>
        <v>150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9</v>
      </c>
      <c r="F125" s="71"/>
      <c r="G125" s="46">
        <f t="shared" si="12"/>
        <v>9</v>
      </c>
      <c r="H125" s="78">
        <v>0</v>
      </c>
      <c r="I125" s="76">
        <v>0</v>
      </c>
      <c r="J125" s="46">
        <f t="shared" si="13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4</v>
      </c>
      <c r="F131" s="71"/>
      <c r="G131" s="46">
        <f t="shared" si="12"/>
        <v>4</v>
      </c>
      <c r="H131" s="78">
        <v>0</v>
      </c>
      <c r="I131" s="76">
        <v>0</v>
      </c>
      <c r="J131" s="46">
        <f t="shared" si="13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1</v>
      </c>
      <c r="F132" s="71"/>
      <c r="G132" s="46">
        <f t="shared" si="12"/>
        <v>1</v>
      </c>
      <c r="H132" s="78">
        <v>0</v>
      </c>
      <c r="I132" s="76">
        <v>0</v>
      </c>
      <c r="J132" s="46">
        <f t="shared" si="13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3</v>
      </c>
      <c r="F133" s="71"/>
      <c r="G133" s="46">
        <f t="shared" si="12"/>
        <v>3</v>
      </c>
      <c r="H133" s="78">
        <v>0</v>
      </c>
      <c r="I133" s="76">
        <v>0</v>
      </c>
      <c r="J133" s="46">
        <f t="shared" si="13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5</v>
      </c>
      <c r="F154" s="71"/>
      <c r="G154" s="46">
        <f t="shared" si="12"/>
        <v>5</v>
      </c>
      <c r="H154" s="78">
        <v>0</v>
      </c>
      <c r="I154" s="76">
        <v>0</v>
      </c>
      <c r="J154" s="46">
        <f t="shared" si="13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1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6</v>
      </c>
      <c r="F175" s="71"/>
      <c r="G175" s="46">
        <f t="shared" si="17"/>
        <v>6</v>
      </c>
      <c r="H175" s="78">
        <v>0</v>
      </c>
      <c r="I175" s="76">
        <v>0</v>
      </c>
      <c r="J175" s="46">
        <f t="shared" si="1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12</v>
      </c>
      <c r="F180" s="71"/>
      <c r="G180" s="46">
        <f t="shared" si="17"/>
        <v>12</v>
      </c>
      <c r="H180" s="78">
        <v>0</v>
      </c>
      <c r="I180" s="76">
        <v>0</v>
      </c>
      <c r="J180" s="46">
        <f t="shared" si="18"/>
        <v>12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14</v>
      </c>
      <c r="F185" s="71"/>
      <c r="G185" s="46">
        <f t="shared" si="17"/>
        <v>14</v>
      </c>
      <c r="H185" s="78">
        <v>0</v>
      </c>
      <c r="I185" s="76">
        <v>0</v>
      </c>
      <c r="J185" s="46">
        <f t="shared" si="18"/>
        <v>14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+'7'!J190</f>
        <v>1</v>
      </c>
      <c r="F190" s="71"/>
      <c r="G190" s="46">
        <f t="shared" si="17"/>
        <v>1</v>
      </c>
      <c r="H190" s="78">
        <v>0</v>
      </c>
      <c r="I190" s="76">
        <v>0</v>
      </c>
      <c r="J190" s="46">
        <f t="shared" si="18"/>
        <v>0</v>
      </c>
      <c r="K190" s="72">
        <v>1</v>
      </c>
      <c r="L190" s="20">
        <v>45</v>
      </c>
      <c r="M190" s="65">
        <f t="shared" si="19"/>
        <v>45</v>
      </c>
      <c r="N190" s="17" t="s">
        <v>16</v>
      </c>
      <c r="O190" s="18"/>
      <c r="P190" s="137">
        <f t="shared" si="16"/>
        <v>45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15</v>
      </c>
      <c r="F193" s="71"/>
      <c r="G193" s="46">
        <f t="shared" si="17"/>
        <v>15</v>
      </c>
      <c r="H193" s="78">
        <v>0</v>
      </c>
      <c r="I193" s="76">
        <v>0</v>
      </c>
      <c r="J193" s="46">
        <f t="shared" si="18"/>
        <v>15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15</v>
      </c>
      <c r="F194" s="71"/>
      <c r="G194" s="46">
        <f t="shared" si="17"/>
        <v>15</v>
      </c>
      <c r="H194" s="78">
        <v>0</v>
      </c>
      <c r="I194" s="76">
        <v>0</v>
      </c>
      <c r="J194" s="46">
        <f t="shared" si="18"/>
        <v>15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6</v>
      </c>
      <c r="F195" s="71"/>
      <c r="G195" s="46">
        <f t="shared" si="17"/>
        <v>6</v>
      </c>
      <c r="H195" s="78">
        <v>0</v>
      </c>
      <c r="I195" s="76">
        <v>0</v>
      </c>
      <c r="J195" s="46">
        <f t="shared" si="18"/>
        <v>4</v>
      </c>
      <c r="K195" s="72">
        <v>2</v>
      </c>
      <c r="L195" s="20">
        <v>60</v>
      </c>
      <c r="M195" s="65">
        <f t="shared" si="19"/>
        <v>120</v>
      </c>
      <c r="N195" s="17" t="s">
        <v>16</v>
      </c>
      <c r="O195" s="18"/>
      <c r="P195" s="137">
        <f t="shared" si="16"/>
        <v>120</v>
      </c>
      <c r="Q195" s="90">
        <v>38</v>
      </c>
      <c r="R195" s="43">
        <f t="shared" si="20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4</v>
      </c>
      <c r="F196" s="71"/>
      <c r="G196" s="46">
        <f t="shared" si="17"/>
        <v>4</v>
      </c>
      <c r="H196" s="78">
        <v>0</v>
      </c>
      <c r="I196" s="76">
        <v>0</v>
      </c>
      <c r="J196" s="46">
        <f t="shared" si="18"/>
        <v>3</v>
      </c>
      <c r="K196" s="72">
        <v>1</v>
      </c>
      <c r="L196" s="20">
        <v>120</v>
      </c>
      <c r="M196" s="65">
        <f t="shared" si="19"/>
        <v>120</v>
      </c>
      <c r="N196" s="17" t="s">
        <v>16</v>
      </c>
      <c r="O196" s="18"/>
      <c r="P196" s="137">
        <f t="shared" si="16"/>
        <v>120</v>
      </c>
      <c r="Q196" s="90">
        <v>73</v>
      </c>
      <c r="R196" s="43">
        <f t="shared" si="20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10</v>
      </c>
      <c r="F198" s="71"/>
      <c r="G198" s="46">
        <f t="shared" si="17"/>
        <v>10</v>
      </c>
      <c r="H198" s="78">
        <v>0</v>
      </c>
      <c r="I198" s="76">
        <v>0</v>
      </c>
      <c r="J198" s="46">
        <f t="shared" si="18"/>
        <v>10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2</v>
      </c>
      <c r="F209" s="71"/>
      <c r="G209" s="46">
        <f t="shared" si="17"/>
        <v>2</v>
      </c>
      <c r="H209" s="78">
        <v>0</v>
      </c>
      <c r="I209" s="76">
        <v>0</v>
      </c>
      <c r="J209" s="46">
        <f t="shared" si="18"/>
        <v>2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0</v>
      </c>
      <c r="F217" s="71"/>
      <c r="G217" s="46">
        <f t="shared" si="17"/>
        <v>0</v>
      </c>
      <c r="H217" s="78">
        <v>0</v>
      </c>
      <c r="I217" s="76">
        <v>0</v>
      </c>
      <c r="J217" s="46">
        <f t="shared" si="18"/>
        <v>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20</v>
      </c>
      <c r="F218" s="71"/>
      <c r="G218" s="46">
        <f t="shared" si="17"/>
        <v>20</v>
      </c>
      <c r="H218" s="78">
        <v>0</v>
      </c>
      <c r="I218" s="76">
        <v>0</v>
      </c>
      <c r="J218" s="46">
        <f t="shared" si="18"/>
        <v>19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59" si="22">E235+F235</f>
        <v>0</v>
      </c>
      <c r="H235" s="78">
        <v>0</v>
      </c>
      <c r="I235" s="76">
        <v>0</v>
      </c>
      <c r="J235" s="46">
        <f t="shared" ref="J235:J258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+'7'!J243</f>
        <v>0</v>
      </c>
      <c r="F243" s="71">
        <v>2</v>
      </c>
      <c r="G243" s="46">
        <f t="shared" si="22"/>
        <v>2</v>
      </c>
      <c r="H243" s="78">
        <v>0</v>
      </c>
      <c r="I243" s="76">
        <v>0</v>
      </c>
      <c r="J243" s="46">
        <f t="shared" si="23"/>
        <v>0</v>
      </c>
      <c r="K243" s="72">
        <v>2</v>
      </c>
      <c r="L243" s="20">
        <v>35</v>
      </c>
      <c r="M243" s="65">
        <f>+L243*K243</f>
        <v>70</v>
      </c>
      <c r="N243" s="17" t="s">
        <v>16</v>
      </c>
      <c r="O243" s="18"/>
      <c r="P243" s="137">
        <f t="shared" si="21"/>
        <v>70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+'7'!J244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+'7'!J245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+'7'!J246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+'7'!J247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+'7'!J248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+'7'!J249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+'7'!J250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+'7'!J251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+'7'!J252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+'7'!J253</f>
        <v>1</v>
      </c>
      <c r="F253" s="71"/>
      <c r="G253" s="46">
        <f t="shared" si="22"/>
        <v>1</v>
      </c>
      <c r="H253" s="78">
        <v>0</v>
      </c>
      <c r="I253" s="76">
        <v>0</v>
      </c>
      <c r="J253" s="46">
        <f t="shared" si="23"/>
        <v>1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+'7'!J254</f>
        <v>0</v>
      </c>
      <c r="F254" s="71"/>
      <c r="G254" s="46"/>
      <c r="H254" s="78">
        <v>0</v>
      </c>
      <c r="I254" s="76">
        <v>0</v>
      </c>
      <c r="J254" s="46">
        <f t="shared" si="23"/>
        <v>0</v>
      </c>
      <c r="K254" s="72"/>
      <c r="L254" s="20"/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+'7'!J255</f>
        <v>0</v>
      </c>
      <c r="F255" s="71"/>
      <c r="G255" s="46"/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7" ht="25.5" x14ac:dyDescent="0.55000000000000004">
      <c r="A257" s="10"/>
      <c r="B257" s="10"/>
      <c r="C257" s="19"/>
      <c r="D257" s="10"/>
      <c r="E257" s="64"/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27" ht="25.5" x14ac:dyDescent="0.55000000000000004">
      <c r="A258" s="10"/>
      <c r="B258" s="10"/>
      <c r="C258" s="19"/>
      <c r="D258" s="10"/>
      <c r="E258" s="64"/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7" ht="25.5" x14ac:dyDescent="0.55000000000000004">
      <c r="A259" s="10"/>
      <c r="B259" s="10"/>
      <c r="C259" s="19"/>
      <c r="D259" s="10"/>
      <c r="E259" s="64"/>
      <c r="F259" s="71"/>
      <c r="G259" s="46">
        <f t="shared" si="22"/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7" ht="25.5" x14ac:dyDescent="0.55000000000000004">
      <c r="A260" s="10"/>
      <c r="B260" s="10"/>
      <c r="C260" s="19"/>
      <c r="D260" s="10"/>
      <c r="E260" s="64"/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7" ht="25.5" x14ac:dyDescent="0.55000000000000004">
      <c r="A261" s="10"/>
      <c r="B261" s="10"/>
      <c r="C261" s="19"/>
      <c r="D261" s="10"/>
      <c r="E261" s="64"/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7" ht="24" customHeight="1" x14ac:dyDescent="0.55000000000000004">
      <c r="A262" s="10"/>
      <c r="B262" s="10"/>
      <c r="C262" s="19"/>
      <c r="D262" s="10"/>
      <c r="E262" s="64"/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7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1698.07</v>
      </c>
      <c r="S263" s="75"/>
    </row>
    <row r="264" spans="1:27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7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5010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2240</v>
      </c>
      <c r="O267" s="2">
        <v>200</v>
      </c>
      <c r="P267" s="2">
        <v>120</v>
      </c>
      <c r="Q267" s="88">
        <v>105</v>
      </c>
      <c r="R267" s="2">
        <v>35</v>
      </c>
      <c r="S267" s="2">
        <v>50</v>
      </c>
      <c r="T267" s="2">
        <v>85</v>
      </c>
      <c r="U267" s="2">
        <v>600</v>
      </c>
      <c r="V267" s="2">
        <v>295</v>
      </c>
      <c r="W267" s="2">
        <v>120</v>
      </c>
      <c r="X267" s="2">
        <v>240</v>
      </c>
      <c r="Y267" s="2">
        <v>250</v>
      </c>
      <c r="Z267" s="2">
        <v>105</v>
      </c>
      <c r="AA267" s="2">
        <v>35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>
        <v>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1055</v>
      </c>
    </row>
    <row r="271" spans="1:27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1710</v>
      </c>
    </row>
    <row r="272" spans="1:27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1710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/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AA349"/>
  <sheetViews>
    <sheetView zoomScale="80" zoomScaleNormal="80" workbookViewId="0">
      <pane xSplit="10" ySplit="4" topLeftCell="L260" activePane="bottomRight" state="frozen"/>
      <selection activeCell="P5" sqref="P5"/>
      <selection pane="topRight" activeCell="P5" sqref="P5"/>
      <selection pane="bottomLeft" activeCell="P5" sqref="P5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19</v>
      </c>
      <c r="F5" s="71">
        <v>10</v>
      </c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97</v>
      </c>
      <c r="F6" s="71">
        <v>20</v>
      </c>
      <c r="G6" s="46">
        <f t="shared" si="0"/>
        <v>117</v>
      </c>
      <c r="H6" s="78">
        <v>0</v>
      </c>
      <c r="I6" s="76">
        <v>0</v>
      </c>
      <c r="J6" s="46">
        <f t="shared" si="1"/>
        <v>106</v>
      </c>
      <c r="K6" s="72">
        <v>11</v>
      </c>
      <c r="L6" s="15">
        <v>100</v>
      </c>
      <c r="M6" s="65">
        <f t="shared" ref="M6:M80" si="3">+L6*K6</f>
        <v>1100</v>
      </c>
      <c r="N6" s="17" t="s">
        <v>16</v>
      </c>
      <c r="O6" s="18">
        <v>50</v>
      </c>
      <c r="P6" s="137">
        <f t="shared" si="2"/>
        <v>1050</v>
      </c>
      <c r="Q6" s="132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7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25</v>
      </c>
      <c r="F22" s="71">
        <v>10</v>
      </c>
      <c r="G22" s="46">
        <f t="shared" si="0"/>
        <v>35</v>
      </c>
      <c r="H22" s="78">
        <v>0</v>
      </c>
      <c r="I22" s="76">
        <v>0</v>
      </c>
      <c r="J22" s="46">
        <f t="shared" si="1"/>
        <v>30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37">
        <f t="shared" si="2"/>
        <v>500</v>
      </c>
      <c r="Q22" s="13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/>
      <c r="P28" s="137">
        <f t="shared" si="2"/>
        <v>200</v>
      </c>
      <c r="Q28" s="13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6"/>
        <v>20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7">
        <f t="shared" si="2"/>
        <v>300</v>
      </c>
      <c r="Q31" s="13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37">
        <f t="shared" si="2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3"/>
        <v>260</v>
      </c>
      <c r="N34" s="17" t="s">
        <v>16</v>
      </c>
      <c r="O34" s="18">
        <v>60</v>
      </c>
      <c r="P34" s="137">
        <f t="shared" si="2"/>
        <v>200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16</v>
      </c>
      <c r="F39" s="71">
        <v>3</v>
      </c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15</v>
      </c>
      <c r="F40" s="71">
        <v>3</v>
      </c>
      <c r="G40" s="46">
        <f t="shared" si="5"/>
        <v>18</v>
      </c>
      <c r="H40" s="78">
        <v>0</v>
      </c>
      <c r="I40" s="76">
        <v>0</v>
      </c>
      <c r="J40" s="46">
        <f t="shared" si="6"/>
        <v>17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>
        <v>60</v>
      </c>
      <c r="P57" s="137">
        <f t="shared" si="2"/>
        <v>60</v>
      </c>
      <c r="Q57" s="13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9</v>
      </c>
      <c r="F74" s="71">
        <v>3</v>
      </c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>
        <v>20</v>
      </c>
      <c r="P77" s="137">
        <f t="shared" si="7"/>
        <v>80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9</v>
      </c>
      <c r="F110" s="71"/>
      <c r="G110" s="46">
        <f t="shared" si="12"/>
        <v>9</v>
      </c>
      <c r="H110" s="78">
        <v>0</v>
      </c>
      <c r="I110" s="76">
        <v>0</v>
      </c>
      <c r="J110" s="46">
        <f t="shared" si="13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25</v>
      </c>
      <c r="F111" s="71"/>
      <c r="G111" s="46">
        <f t="shared" si="12"/>
        <v>25</v>
      </c>
      <c r="H111" s="78">
        <v>0</v>
      </c>
      <c r="I111" s="76">
        <v>0</v>
      </c>
      <c r="J111" s="46">
        <f t="shared" si="13"/>
        <v>24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4</v>
      </c>
      <c r="F112" s="71"/>
      <c r="G112" s="46">
        <f t="shared" si="12"/>
        <v>4</v>
      </c>
      <c r="H112" s="78">
        <v>0</v>
      </c>
      <c r="I112" s="76">
        <v>0</v>
      </c>
      <c r="J112" s="46">
        <f t="shared" si="13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9</v>
      </c>
      <c r="F113" s="71"/>
      <c r="G113" s="46">
        <f t="shared" si="12"/>
        <v>9</v>
      </c>
      <c r="H113" s="78">
        <v>0</v>
      </c>
      <c r="I113" s="76">
        <v>0</v>
      </c>
      <c r="J113" s="46">
        <f t="shared" si="13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17</v>
      </c>
      <c r="F115" s="71"/>
      <c r="G115" s="46">
        <f t="shared" si="12"/>
        <v>17</v>
      </c>
      <c r="H115" s="78">
        <v>0</v>
      </c>
      <c r="I115" s="76">
        <v>0</v>
      </c>
      <c r="J115" s="46">
        <f t="shared" si="13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7</v>
      </c>
      <c r="F116" s="71">
        <v>5</v>
      </c>
      <c r="G116" s="46">
        <f t="shared" si="12"/>
        <v>12</v>
      </c>
      <c r="H116" s="78">
        <v>0</v>
      </c>
      <c r="I116" s="76">
        <v>0</v>
      </c>
      <c r="J116" s="46">
        <f t="shared" si="13"/>
        <v>11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11</v>
      </c>
      <c r="F123" s="71"/>
      <c r="G123" s="46">
        <f t="shared" si="12"/>
        <v>11</v>
      </c>
      <c r="H123" s="78">
        <v>0</v>
      </c>
      <c r="I123" s="76">
        <v>0</v>
      </c>
      <c r="J123" s="46">
        <f t="shared" si="13"/>
        <v>11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9</v>
      </c>
      <c r="F125" s="71"/>
      <c r="G125" s="46">
        <f t="shared" si="12"/>
        <v>9</v>
      </c>
      <c r="H125" s="78">
        <v>0</v>
      </c>
      <c r="I125" s="76">
        <v>0</v>
      </c>
      <c r="J125" s="46">
        <f t="shared" si="13"/>
        <v>7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37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3</v>
      </c>
      <c r="F131" s="71">
        <v>5</v>
      </c>
      <c r="G131" s="46">
        <f t="shared" si="12"/>
        <v>8</v>
      </c>
      <c r="H131" s="78">
        <v>0</v>
      </c>
      <c r="I131" s="76">
        <v>0</v>
      </c>
      <c r="J131" s="46">
        <f t="shared" si="13"/>
        <v>7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1</v>
      </c>
      <c r="F132" s="71">
        <v>3</v>
      </c>
      <c r="G132" s="46">
        <f t="shared" si="12"/>
        <v>4</v>
      </c>
      <c r="H132" s="78">
        <v>0</v>
      </c>
      <c r="I132" s="76">
        <v>0</v>
      </c>
      <c r="J132" s="46">
        <f t="shared" si="13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3</v>
      </c>
      <c r="F133" s="71">
        <v>3</v>
      </c>
      <c r="G133" s="46">
        <f t="shared" si="12"/>
        <v>6</v>
      </c>
      <c r="H133" s="78">
        <v>0</v>
      </c>
      <c r="I133" s="76">
        <v>0</v>
      </c>
      <c r="J133" s="46">
        <f t="shared" si="13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6</v>
      </c>
      <c r="F175" s="71"/>
      <c r="G175" s="46">
        <f t="shared" si="17"/>
        <v>6</v>
      </c>
      <c r="H175" s="78">
        <v>0</v>
      </c>
      <c r="I175" s="76">
        <v>0</v>
      </c>
      <c r="J175" s="46">
        <f t="shared" si="18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37">
        <f t="shared" si="16"/>
        <v>25</v>
      </c>
      <c r="Q175" s="13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12</v>
      </c>
      <c r="F180" s="71">
        <v>10</v>
      </c>
      <c r="G180" s="46">
        <f t="shared" si="17"/>
        <v>22</v>
      </c>
      <c r="H180" s="78">
        <v>0</v>
      </c>
      <c r="I180" s="76">
        <v>0</v>
      </c>
      <c r="J180" s="46">
        <f t="shared" si="18"/>
        <v>22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14</v>
      </c>
      <c r="F185" s="71"/>
      <c r="G185" s="46">
        <f t="shared" si="17"/>
        <v>14</v>
      </c>
      <c r="H185" s="78">
        <v>0</v>
      </c>
      <c r="I185" s="76">
        <v>0</v>
      </c>
      <c r="J185" s="46">
        <f t="shared" si="18"/>
        <v>14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+'8'!J190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15</v>
      </c>
      <c r="F193" s="71"/>
      <c r="G193" s="46">
        <f t="shared" si="17"/>
        <v>15</v>
      </c>
      <c r="H193" s="78">
        <v>0</v>
      </c>
      <c r="I193" s="76">
        <v>0</v>
      </c>
      <c r="J193" s="46">
        <f t="shared" si="18"/>
        <v>12</v>
      </c>
      <c r="K193" s="72">
        <v>3</v>
      </c>
      <c r="L193" s="20">
        <v>60</v>
      </c>
      <c r="M193" s="65">
        <f t="shared" si="19"/>
        <v>180</v>
      </c>
      <c r="N193" s="17" t="s">
        <v>16</v>
      </c>
      <c r="O193" s="18"/>
      <c r="P193" s="137">
        <f t="shared" si="16"/>
        <v>180</v>
      </c>
      <c r="Q193" s="90">
        <v>38</v>
      </c>
      <c r="R193" s="43">
        <f t="shared" si="20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15</v>
      </c>
      <c r="F194" s="71"/>
      <c r="G194" s="46">
        <f t="shared" si="17"/>
        <v>15</v>
      </c>
      <c r="H194" s="78">
        <v>0</v>
      </c>
      <c r="I194" s="76">
        <v>0</v>
      </c>
      <c r="J194" s="46">
        <f t="shared" si="18"/>
        <v>15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4</v>
      </c>
      <c r="F195" s="71"/>
      <c r="G195" s="46">
        <f t="shared" si="17"/>
        <v>4</v>
      </c>
      <c r="H195" s="78">
        <v>0</v>
      </c>
      <c r="I195" s="76">
        <v>0</v>
      </c>
      <c r="J195" s="46">
        <f t="shared" si="18"/>
        <v>3</v>
      </c>
      <c r="K195" s="72">
        <v>1</v>
      </c>
      <c r="L195" s="20">
        <v>60</v>
      </c>
      <c r="M195" s="65">
        <f t="shared" si="19"/>
        <v>60</v>
      </c>
      <c r="N195" s="17" t="s">
        <v>16</v>
      </c>
      <c r="O195" s="18"/>
      <c r="P195" s="137">
        <f t="shared" si="16"/>
        <v>60</v>
      </c>
      <c r="Q195" s="90">
        <v>38</v>
      </c>
      <c r="R195" s="43">
        <f t="shared" si="20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3</v>
      </c>
      <c r="F196" s="71"/>
      <c r="G196" s="46">
        <f t="shared" si="17"/>
        <v>3</v>
      </c>
      <c r="H196" s="78">
        <v>0</v>
      </c>
      <c r="I196" s="76">
        <v>0</v>
      </c>
      <c r="J196" s="46">
        <f t="shared" si="18"/>
        <v>3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10</v>
      </c>
      <c r="F198" s="71"/>
      <c r="G198" s="46">
        <f t="shared" si="17"/>
        <v>10</v>
      </c>
      <c r="H198" s="78">
        <v>0</v>
      </c>
      <c r="I198" s="76">
        <v>0</v>
      </c>
      <c r="J198" s="46">
        <f t="shared" si="18"/>
        <v>10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2</v>
      </c>
      <c r="F209" s="71"/>
      <c r="G209" s="46">
        <f t="shared" si="17"/>
        <v>2</v>
      </c>
      <c r="H209" s="78">
        <v>0</v>
      </c>
      <c r="I209" s="76">
        <v>0</v>
      </c>
      <c r="J209" s="46">
        <f t="shared" si="18"/>
        <v>0</v>
      </c>
      <c r="K209" s="72">
        <v>2</v>
      </c>
      <c r="L209" s="20">
        <v>120</v>
      </c>
      <c r="M209" s="65">
        <f t="shared" si="19"/>
        <v>240</v>
      </c>
      <c r="N209" s="17" t="s">
        <v>16</v>
      </c>
      <c r="O209" s="18"/>
      <c r="P209" s="137">
        <f t="shared" si="21"/>
        <v>240</v>
      </c>
      <c r="Q209" s="90">
        <v>83</v>
      </c>
      <c r="R209" s="43">
        <f t="shared" si="20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40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0</v>
      </c>
      <c r="F217" s="71">
        <v>60</v>
      </c>
      <c r="G217" s="46">
        <f t="shared" si="17"/>
        <v>60</v>
      </c>
      <c r="H217" s="78">
        <v>0</v>
      </c>
      <c r="I217" s="76">
        <v>0</v>
      </c>
      <c r="J217" s="46">
        <f t="shared" si="18"/>
        <v>59</v>
      </c>
      <c r="K217" s="72">
        <v>1</v>
      </c>
      <c r="L217" s="20">
        <v>10</v>
      </c>
      <c r="M217" s="65">
        <f t="shared" si="19"/>
        <v>10</v>
      </c>
      <c r="N217" s="17" t="s">
        <v>16</v>
      </c>
      <c r="O217" s="18"/>
      <c r="P217" s="137">
        <f t="shared" si="21"/>
        <v>10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19</v>
      </c>
      <c r="F218" s="71"/>
      <c r="G218" s="46">
        <f t="shared" si="17"/>
        <v>19</v>
      </c>
      <c r="H218" s="78">
        <v>0</v>
      </c>
      <c r="I218" s="76">
        <v>0</v>
      </c>
      <c r="J218" s="46">
        <f t="shared" si="18"/>
        <v>18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53" si="22">E235+F235</f>
        <v>0</v>
      </c>
      <c r="H235" s="78">
        <v>0</v>
      </c>
      <c r="I235" s="76">
        <v>0</v>
      </c>
      <c r="J235" s="46">
        <f t="shared" ref="J235:J253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+'8'!J243</f>
        <v>0</v>
      </c>
      <c r="F243" s="71">
        <v>1</v>
      </c>
      <c r="G243" s="46">
        <f t="shared" si="22"/>
        <v>1</v>
      </c>
      <c r="H243" s="78">
        <v>0</v>
      </c>
      <c r="I243" s="76">
        <v>0</v>
      </c>
      <c r="J243" s="46">
        <f t="shared" si="23"/>
        <v>0</v>
      </c>
      <c r="K243" s="72">
        <v>1</v>
      </c>
      <c r="L243" s="20">
        <v>35</v>
      </c>
      <c r="M243" s="65">
        <f>+L243*K243</f>
        <v>35</v>
      </c>
      <c r="N243" s="17" t="s">
        <v>16</v>
      </c>
      <c r="O243" s="18">
        <v>10</v>
      </c>
      <c r="P243" s="137">
        <f t="shared" si="21"/>
        <v>25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+'8'!J244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+'8'!J245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+'8'!J246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+'8'!J247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+'8'!J248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+'8'!J249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+'8'!J250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+'8'!J251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+'8'!J252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+'8'!J253</f>
        <v>1</v>
      </c>
      <c r="F253" s="71"/>
      <c r="G253" s="46">
        <f t="shared" si="22"/>
        <v>1</v>
      </c>
      <c r="H253" s="78">
        <v>0</v>
      </c>
      <c r="I253" s="76">
        <v>0</v>
      </c>
      <c r="J253" s="46">
        <f t="shared" si="23"/>
        <v>1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/>
      <c r="C254" s="19"/>
      <c r="D254" s="10"/>
      <c r="E254" s="64">
        <f>+'8'!J254</f>
        <v>0</v>
      </c>
      <c r="F254" s="71"/>
      <c r="G254" s="46">
        <f>E254+F254</f>
        <v>0</v>
      </c>
      <c r="H254" s="78">
        <v>0</v>
      </c>
      <c r="I254" s="76">
        <v>0</v>
      </c>
      <c r="J254" s="46">
        <f>+G254-H254-K254-I254</f>
        <v>0</v>
      </c>
      <c r="K254" s="72"/>
      <c r="L254" s="20"/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+'8'!J255</f>
        <v>0</v>
      </c>
      <c r="F255" s="71"/>
      <c r="G255" s="46">
        <f>E255+F255</f>
        <v>0</v>
      </c>
      <c r="H255" s="78">
        <v>0</v>
      </c>
      <c r="I255" s="76">
        <v>0</v>
      </c>
      <c r="J255" s="46">
        <f>+G255-H255-K255-I255</f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+'8'!J256</f>
        <v>0</v>
      </c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>
        <f t="shared" si="21"/>
        <v>0</v>
      </c>
      <c r="Q256" s="90"/>
      <c r="R256" s="43"/>
    </row>
    <row r="257" spans="1:27" ht="25.5" x14ac:dyDescent="0.55000000000000004">
      <c r="A257" s="10"/>
      <c r="B257" s="10"/>
      <c r="C257" s="19"/>
      <c r="D257" s="10"/>
      <c r="E257" s="64">
        <f>+'8'!J257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21"/>
        <v>0</v>
      </c>
      <c r="Q257" s="90"/>
      <c r="R257" s="43"/>
    </row>
    <row r="258" spans="1:27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21"/>
        <v>0</v>
      </c>
      <c r="Q258" s="90"/>
      <c r="R258" s="43"/>
    </row>
    <row r="259" spans="1:27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7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7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7" ht="24" customHeight="1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7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1579.0600000000002</v>
      </c>
      <c r="S263" s="75"/>
    </row>
    <row r="264" spans="1:27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7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4570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2865</v>
      </c>
      <c r="O267" s="2">
        <v>320</v>
      </c>
      <c r="P267" s="2">
        <v>100</v>
      </c>
      <c r="Q267" s="88">
        <v>210</v>
      </c>
      <c r="R267" s="2">
        <v>100</v>
      </c>
      <c r="S267" s="2">
        <v>230</v>
      </c>
      <c r="T267" s="2">
        <v>185</v>
      </c>
      <c r="U267" s="2">
        <v>160</v>
      </c>
      <c r="V267" s="2">
        <v>60</v>
      </c>
      <c r="W267" s="2">
        <v>450</v>
      </c>
      <c r="X267" s="2">
        <v>200</v>
      </c>
      <c r="Y267" s="2">
        <v>140</v>
      </c>
      <c r="Z267" s="2">
        <v>150</v>
      </c>
      <c r="AA267" s="2">
        <v>560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7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235</v>
      </c>
    </row>
    <row r="271" spans="1:27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1470</v>
      </c>
    </row>
    <row r="272" spans="1:27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1470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/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W349"/>
  <sheetViews>
    <sheetView zoomScale="80" zoomScaleNormal="80" workbookViewId="0">
      <pane xSplit="10" ySplit="4" topLeftCell="K256" activePane="bottomRight" state="frozen"/>
      <selection activeCell="P5" sqref="P5"/>
      <selection pane="topRight" activeCell="P5" sqref="P5"/>
      <selection pane="bottomLeft" activeCell="P5" sqref="P5"/>
      <selection pane="bottomRight" activeCell="B241" sqref="B241:D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28</v>
      </c>
      <c r="K5" s="72">
        <v>1</v>
      </c>
      <c r="L5" s="15">
        <v>50</v>
      </c>
      <c r="M5" s="65">
        <f>+L5*K5</f>
        <v>50</v>
      </c>
      <c r="N5" s="17" t="s">
        <v>1444</v>
      </c>
      <c r="O5" s="18">
        <v>50</v>
      </c>
      <c r="P5" s="23">
        <f t="shared" ref="P5:P68" si="2">SUM(M5-O5)</f>
        <v>0</v>
      </c>
      <c r="Q5" s="13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106</v>
      </c>
      <c r="F6" s="71"/>
      <c r="G6" s="46">
        <f t="shared" si="0"/>
        <v>106</v>
      </c>
      <c r="H6" s="78">
        <v>0</v>
      </c>
      <c r="I6" s="76">
        <v>0</v>
      </c>
      <c r="J6" s="46">
        <f t="shared" si="1"/>
        <v>99</v>
      </c>
      <c r="K6" s="72">
        <v>7</v>
      </c>
      <c r="L6" s="15">
        <v>100</v>
      </c>
      <c r="M6" s="65">
        <f t="shared" ref="M6:M80" si="3">+L6*K6</f>
        <v>700</v>
      </c>
      <c r="N6" s="17" t="s">
        <v>16</v>
      </c>
      <c r="O6" s="18">
        <v>150</v>
      </c>
      <c r="P6" s="137">
        <f t="shared" si="2"/>
        <v>550</v>
      </c>
      <c r="Q6" s="13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19</v>
      </c>
      <c r="K22" s="72">
        <v>11</v>
      </c>
      <c r="L22" s="20">
        <v>100</v>
      </c>
      <c r="M22" s="65">
        <f t="shared" si="3"/>
        <v>1100</v>
      </c>
      <c r="N22" s="17" t="s">
        <v>16</v>
      </c>
      <c r="O22" s="18">
        <v>160</v>
      </c>
      <c r="P22" s="137">
        <f t="shared" si="2"/>
        <v>940</v>
      </c>
      <c r="Q22" s="132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+'9'!J37</f>
        <v>0</v>
      </c>
      <c r="F37" s="71">
        <v>1</v>
      </c>
      <c r="G37" s="46">
        <f t="shared" si="5"/>
        <v>1</v>
      </c>
      <c r="H37" s="78">
        <v>0</v>
      </c>
      <c r="I37" s="76">
        <v>0</v>
      </c>
      <c r="J37" s="46">
        <f t="shared" si="6"/>
        <v>1</v>
      </c>
      <c r="K37" s="72"/>
      <c r="L37" s="15">
        <v>40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18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37">
        <f t="shared" si="2"/>
        <v>120</v>
      </c>
      <c r="Q55" s="13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>
        <v>60</v>
      </c>
      <c r="P57" s="137">
        <f t="shared" si="2"/>
        <v>60</v>
      </c>
      <c r="Q57" s="13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4</v>
      </c>
      <c r="K62" s="72">
        <v>2</v>
      </c>
      <c r="L62" s="15">
        <v>120</v>
      </c>
      <c r="M62" s="65">
        <f t="shared" si="3"/>
        <v>240</v>
      </c>
      <c r="N62" s="17" t="s">
        <v>16</v>
      </c>
      <c r="O62" s="18"/>
      <c r="P62" s="137">
        <f t="shared" si="2"/>
        <v>240</v>
      </c>
      <c r="Q62" s="132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3"/>
        <v>50</v>
      </c>
      <c r="N64" s="17" t="s">
        <v>16</v>
      </c>
      <c r="O64" s="18"/>
      <c r="P64" s="137">
        <f t="shared" si="2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>
        <v>3</v>
      </c>
      <c r="G91" s="46">
        <f t="shared" si="5"/>
        <v>3</v>
      </c>
      <c r="H91" s="78">
        <v>0</v>
      </c>
      <c r="I91" s="76">
        <v>0</v>
      </c>
      <c r="J91" s="46">
        <f t="shared" si="6"/>
        <v>3</v>
      </c>
      <c r="K91" s="72"/>
      <c r="L91" s="22">
        <v>40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8</v>
      </c>
      <c r="F110" s="71"/>
      <c r="G110" s="46">
        <f t="shared" si="12"/>
        <v>8</v>
      </c>
      <c r="H110" s="78">
        <v>0</v>
      </c>
      <c r="I110" s="76">
        <v>0</v>
      </c>
      <c r="J110" s="46">
        <f t="shared" si="13"/>
        <v>8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24</v>
      </c>
      <c r="F111" s="71"/>
      <c r="G111" s="46">
        <f t="shared" si="12"/>
        <v>24</v>
      </c>
      <c r="H111" s="78">
        <v>0</v>
      </c>
      <c r="I111" s="76">
        <v>0</v>
      </c>
      <c r="J111" s="46">
        <f t="shared" si="13"/>
        <v>23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9</v>
      </c>
      <c r="F113" s="71"/>
      <c r="G113" s="46">
        <f t="shared" si="12"/>
        <v>9</v>
      </c>
      <c r="H113" s="78">
        <v>0</v>
      </c>
      <c r="I113" s="76">
        <v>0</v>
      </c>
      <c r="J113" s="46">
        <f t="shared" si="13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17</v>
      </c>
      <c r="F115" s="71"/>
      <c r="G115" s="46">
        <f t="shared" si="12"/>
        <v>17</v>
      </c>
      <c r="H115" s="78">
        <v>0</v>
      </c>
      <c r="I115" s="76">
        <v>0</v>
      </c>
      <c r="J115" s="46">
        <f t="shared" si="13"/>
        <v>16</v>
      </c>
      <c r="K115" s="72">
        <v>1</v>
      </c>
      <c r="L115" s="22"/>
      <c r="M115" s="65">
        <f t="shared" si="8"/>
        <v>0</v>
      </c>
      <c r="N115" s="17" t="s">
        <v>1447</v>
      </c>
      <c r="O115" s="18"/>
      <c r="P115" s="23">
        <f t="shared" si="7"/>
        <v>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11</v>
      </c>
      <c r="F116" s="71"/>
      <c r="G116" s="46">
        <f t="shared" si="12"/>
        <v>11</v>
      </c>
      <c r="H116" s="78">
        <v>0</v>
      </c>
      <c r="I116" s="76">
        <v>0</v>
      </c>
      <c r="J116" s="46">
        <f t="shared" si="13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11</v>
      </c>
      <c r="F123" s="71"/>
      <c r="G123" s="46">
        <f t="shared" si="12"/>
        <v>11</v>
      </c>
      <c r="H123" s="78">
        <v>0</v>
      </c>
      <c r="I123" s="76">
        <v>0</v>
      </c>
      <c r="J123" s="46">
        <f t="shared" si="13"/>
        <v>11</v>
      </c>
      <c r="K123" s="72"/>
      <c r="L123" s="22">
        <v>30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7</v>
      </c>
      <c r="F125" s="71"/>
      <c r="G125" s="46">
        <f t="shared" si="12"/>
        <v>7</v>
      </c>
      <c r="H125" s="78">
        <v>0</v>
      </c>
      <c r="I125" s="76">
        <v>0</v>
      </c>
      <c r="J125" s="46">
        <f t="shared" si="13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7</v>
      </c>
      <c r="F131" s="71"/>
      <c r="G131" s="46">
        <f t="shared" si="12"/>
        <v>7</v>
      </c>
      <c r="H131" s="78">
        <v>0</v>
      </c>
      <c r="I131" s="76">
        <v>0</v>
      </c>
      <c r="J131" s="46">
        <f t="shared" si="13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4</v>
      </c>
      <c r="F132" s="71"/>
      <c r="G132" s="46">
        <f t="shared" si="12"/>
        <v>4</v>
      </c>
      <c r="H132" s="78">
        <v>0</v>
      </c>
      <c r="I132" s="76">
        <v>0</v>
      </c>
      <c r="J132" s="46">
        <f t="shared" si="13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6</v>
      </c>
      <c r="F133" s="71"/>
      <c r="G133" s="46">
        <f t="shared" si="12"/>
        <v>6</v>
      </c>
      <c r="H133" s="78">
        <v>0</v>
      </c>
      <c r="I133" s="76">
        <v>0</v>
      </c>
      <c r="J133" s="46">
        <f t="shared" si="13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5</v>
      </c>
      <c r="F175" s="71"/>
      <c r="G175" s="46">
        <f t="shared" si="17"/>
        <v>5</v>
      </c>
      <c r="H175" s="78">
        <v>0</v>
      </c>
      <c r="I175" s="76">
        <v>0</v>
      </c>
      <c r="J175" s="46">
        <f t="shared" si="1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22</v>
      </c>
      <c r="F180" s="71"/>
      <c r="G180" s="46">
        <f t="shared" si="17"/>
        <v>22</v>
      </c>
      <c r="H180" s="78">
        <v>0</v>
      </c>
      <c r="I180" s="76">
        <v>0</v>
      </c>
      <c r="J180" s="46">
        <f t="shared" si="18"/>
        <v>21</v>
      </c>
      <c r="K180" s="72">
        <v>1</v>
      </c>
      <c r="L180" s="20">
        <v>35</v>
      </c>
      <c r="M180" s="65">
        <f t="shared" si="19"/>
        <v>35</v>
      </c>
      <c r="N180" s="17" t="s">
        <v>16</v>
      </c>
      <c r="O180" s="18"/>
      <c r="P180" s="137">
        <f t="shared" si="16"/>
        <v>35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14</v>
      </c>
      <c r="F185" s="71"/>
      <c r="G185" s="46">
        <f t="shared" si="17"/>
        <v>14</v>
      </c>
      <c r="H185" s="78">
        <v>0</v>
      </c>
      <c r="I185" s="76">
        <v>0</v>
      </c>
      <c r="J185" s="46">
        <f t="shared" si="18"/>
        <v>13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37">
        <f t="shared" si="16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+'9'!J190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12</v>
      </c>
      <c r="F193" s="71"/>
      <c r="G193" s="46">
        <f t="shared" si="17"/>
        <v>12</v>
      </c>
      <c r="H193" s="78">
        <v>0</v>
      </c>
      <c r="I193" s="76">
        <v>0</v>
      </c>
      <c r="J193" s="46">
        <f t="shared" si="18"/>
        <v>12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15</v>
      </c>
      <c r="F194" s="71"/>
      <c r="G194" s="46">
        <f t="shared" si="17"/>
        <v>15</v>
      </c>
      <c r="H194" s="78">
        <v>0</v>
      </c>
      <c r="I194" s="76">
        <v>0</v>
      </c>
      <c r="J194" s="46">
        <f t="shared" si="18"/>
        <v>12</v>
      </c>
      <c r="K194" s="72">
        <v>3</v>
      </c>
      <c r="L194" s="20">
        <v>120</v>
      </c>
      <c r="M194" s="65">
        <f t="shared" si="19"/>
        <v>360</v>
      </c>
      <c r="N194" s="17" t="s">
        <v>16</v>
      </c>
      <c r="O194" s="18"/>
      <c r="P194" s="137">
        <f t="shared" si="16"/>
        <v>360</v>
      </c>
      <c r="Q194" s="90">
        <v>73</v>
      </c>
      <c r="R194" s="43">
        <f t="shared" si="20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3</v>
      </c>
      <c r="F195" s="71"/>
      <c r="G195" s="46">
        <f t="shared" si="17"/>
        <v>3</v>
      </c>
      <c r="H195" s="78">
        <v>0</v>
      </c>
      <c r="I195" s="76">
        <v>0</v>
      </c>
      <c r="J195" s="46">
        <f t="shared" si="18"/>
        <v>2</v>
      </c>
      <c r="K195" s="72">
        <v>1</v>
      </c>
      <c r="L195" s="20">
        <v>60</v>
      </c>
      <c r="M195" s="65">
        <f t="shared" si="19"/>
        <v>60</v>
      </c>
      <c r="N195" s="17" t="s">
        <v>16</v>
      </c>
      <c r="O195" s="18"/>
      <c r="P195" s="137">
        <f t="shared" si="16"/>
        <v>60</v>
      </c>
      <c r="Q195" s="90">
        <v>38</v>
      </c>
      <c r="R195" s="43">
        <f t="shared" si="20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3</v>
      </c>
      <c r="F196" s="71"/>
      <c r="G196" s="46">
        <f t="shared" si="17"/>
        <v>3</v>
      </c>
      <c r="H196" s="78">
        <v>0</v>
      </c>
      <c r="I196" s="76">
        <v>0</v>
      </c>
      <c r="J196" s="46">
        <f t="shared" si="18"/>
        <v>3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10</v>
      </c>
      <c r="F198" s="71"/>
      <c r="G198" s="46">
        <f t="shared" si="17"/>
        <v>10</v>
      </c>
      <c r="H198" s="78">
        <v>0</v>
      </c>
      <c r="I198" s="76">
        <v>0</v>
      </c>
      <c r="J198" s="46">
        <f t="shared" si="18"/>
        <v>10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5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9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59</v>
      </c>
      <c r="F217" s="71"/>
      <c r="G217" s="46">
        <f t="shared" si="17"/>
        <v>59</v>
      </c>
      <c r="H217" s="78">
        <v>0</v>
      </c>
      <c r="I217" s="76">
        <v>0</v>
      </c>
      <c r="J217" s="46">
        <f t="shared" si="18"/>
        <v>58</v>
      </c>
      <c r="K217" s="72">
        <v>1</v>
      </c>
      <c r="L217" s="20">
        <v>10</v>
      </c>
      <c r="M217" s="65">
        <f t="shared" si="19"/>
        <v>10</v>
      </c>
      <c r="N217" s="17" t="s">
        <v>16</v>
      </c>
      <c r="O217" s="18"/>
      <c r="P217" s="137">
        <f t="shared" si="21"/>
        <v>10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18</v>
      </c>
      <c r="F218" s="71"/>
      <c r="G218" s="46">
        <f t="shared" si="17"/>
        <v>18</v>
      </c>
      <c r="H218" s="78">
        <v>0</v>
      </c>
      <c r="I218" s="76">
        <v>0</v>
      </c>
      <c r="J218" s="46">
        <f t="shared" si="18"/>
        <v>17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56" si="22">E235+F235</f>
        <v>0</v>
      </c>
      <c r="H235" s="78">
        <v>0</v>
      </c>
      <c r="I235" s="76">
        <v>0</v>
      </c>
      <c r="J235" s="46">
        <f t="shared" ref="J235:J257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+'9'!J243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+'9'!J244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+'9'!J245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+'9'!J246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+'9'!J247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+'9'!J248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+'9'!J249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+'9'!J250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+'9'!J251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+'9'!J252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+'9'!J253</f>
        <v>1</v>
      </c>
      <c r="F253" s="71"/>
      <c r="G253" s="46">
        <f t="shared" si="22"/>
        <v>1</v>
      </c>
      <c r="H253" s="78">
        <v>0</v>
      </c>
      <c r="I253" s="76">
        <v>0</v>
      </c>
      <c r="J253" s="46">
        <f t="shared" si="23"/>
        <v>1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+'9'!J254</f>
        <v>0</v>
      </c>
      <c r="F254" s="71">
        <v>1</v>
      </c>
      <c r="G254" s="46">
        <f t="shared" si="22"/>
        <v>1</v>
      </c>
      <c r="H254" s="78">
        <v>0</v>
      </c>
      <c r="I254" s="76">
        <v>0</v>
      </c>
      <c r="J254" s="46">
        <f t="shared" si="23"/>
        <v>0</v>
      </c>
      <c r="K254" s="72">
        <v>1</v>
      </c>
      <c r="L254" s="20">
        <v>25</v>
      </c>
      <c r="M254" s="65">
        <f t="shared" si="19"/>
        <v>25</v>
      </c>
      <c r="N254" s="17" t="s">
        <v>16</v>
      </c>
      <c r="O254" s="18"/>
      <c r="P254" s="137">
        <f t="shared" si="21"/>
        <v>25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+'9'!J255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/>
      <c r="N255" s="17"/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+'9'!J256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/>
      <c r="N256" s="17"/>
      <c r="O256" s="18"/>
      <c r="P256" s="23">
        <f t="shared" si="21"/>
        <v>0</v>
      </c>
      <c r="Q256" s="90"/>
      <c r="R256" s="43"/>
    </row>
    <row r="257" spans="1:23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>
        <f t="shared" si="23"/>
        <v>0</v>
      </c>
      <c r="K257" s="72"/>
      <c r="L257" s="20"/>
      <c r="M257" s="65"/>
      <c r="N257" s="17"/>
      <c r="O257" s="18"/>
      <c r="P257" s="23">
        <f t="shared" si="21"/>
        <v>0</v>
      </c>
      <c r="Q257" s="90"/>
      <c r="R257" s="43"/>
    </row>
    <row r="258" spans="1:23" ht="25.5" x14ac:dyDescent="0.55000000000000004">
      <c r="A258" s="10"/>
      <c r="B258" s="10"/>
      <c r="C258" s="19"/>
      <c r="D258" s="10"/>
      <c r="E258" s="64">
        <f>+'9'!J255</f>
        <v>0</v>
      </c>
      <c r="F258" s="71"/>
      <c r="G258" s="46">
        <f>E258+F258</f>
        <v>0</v>
      </c>
      <c r="H258" s="78">
        <v>0</v>
      </c>
      <c r="I258" s="76">
        <v>0</v>
      </c>
      <c r="J258" s="46">
        <f>+G258-H258-K258-I258</f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3" ht="25.5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3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3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3" ht="24" customHeight="1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1281.92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3805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2235</v>
      </c>
      <c r="O267" s="2">
        <v>150</v>
      </c>
      <c r="P267" s="2">
        <v>330</v>
      </c>
      <c r="Q267" s="88">
        <v>400</v>
      </c>
      <c r="R267" s="2">
        <v>50</v>
      </c>
      <c r="S267" s="2">
        <v>35</v>
      </c>
      <c r="T267" s="2">
        <v>295</v>
      </c>
      <c r="U267" s="2">
        <v>800</v>
      </c>
      <c r="V267" s="2">
        <v>150</v>
      </c>
      <c r="W267" s="2">
        <v>25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420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1150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1150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60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60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18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1.26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40.74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W349"/>
  <sheetViews>
    <sheetView zoomScale="80" zoomScaleNormal="80" workbookViewId="0">
      <pane xSplit="10" ySplit="4" topLeftCell="K238" activePane="bottomRight" state="frozen"/>
      <selection activeCell="P5" sqref="P5"/>
      <selection pane="topRight" activeCell="P5" sqref="P5"/>
      <selection pane="bottomLeft" activeCell="P5" sqref="P5"/>
      <selection pane="bottomRight" activeCell="L242" sqref="L242:L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37">
        <f t="shared" ref="P5:P68" si="2">SUM(M5-O5)</f>
        <v>250</v>
      </c>
      <c r="Q5" s="13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99</v>
      </c>
      <c r="F6" s="71"/>
      <c r="G6" s="46">
        <f t="shared" si="0"/>
        <v>99</v>
      </c>
      <c r="H6" s="78">
        <v>0</v>
      </c>
      <c r="I6" s="76">
        <v>0</v>
      </c>
      <c r="J6" s="46">
        <f t="shared" si="1"/>
        <v>85</v>
      </c>
      <c r="K6" s="72">
        <v>14</v>
      </c>
      <c r="L6" s="15">
        <v>100</v>
      </c>
      <c r="M6" s="65">
        <f t="shared" ref="M6:M80" si="3">+L6*K6</f>
        <v>1400</v>
      </c>
      <c r="N6" s="17" t="s">
        <v>16</v>
      </c>
      <c r="O6" s="18">
        <v>150</v>
      </c>
      <c r="P6" s="137">
        <f t="shared" si="2"/>
        <v>1250</v>
      </c>
      <c r="Q6" s="132">
        <v>36.43</v>
      </c>
      <c r="R6" s="43">
        <f t="shared" ref="R6:R80" si="4">+K6*Q6</f>
        <v>510.02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3"/>
        <v>200</v>
      </c>
      <c r="N18" s="17" t="s">
        <v>16</v>
      </c>
      <c r="O18" s="18"/>
      <c r="P18" s="137">
        <f t="shared" si="2"/>
        <v>200</v>
      </c>
      <c r="Q18" s="13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10</v>
      </c>
      <c r="K31" s="72">
        <v>9</v>
      </c>
      <c r="L31" s="15">
        <v>100</v>
      </c>
      <c r="M31" s="65">
        <f t="shared" si="3"/>
        <v>900</v>
      </c>
      <c r="N31" s="17" t="s">
        <v>16</v>
      </c>
      <c r="O31" s="18">
        <v>100</v>
      </c>
      <c r="P31" s="137">
        <f t="shared" si="2"/>
        <v>800</v>
      </c>
      <c r="Q31" s="132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0</v>
      </c>
      <c r="F33" s="71">
        <v>3</v>
      </c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3"/>
        <v>390</v>
      </c>
      <c r="N33" s="17" t="s">
        <v>16</v>
      </c>
      <c r="O33" s="18"/>
      <c r="P33" s="137">
        <f t="shared" si="2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+'10'!J37</f>
        <v>1</v>
      </c>
      <c r="F37" s="71">
        <v>1</v>
      </c>
      <c r="G37" s="46">
        <f t="shared" si="5"/>
        <v>2</v>
      </c>
      <c r="H37" s="78">
        <v>0</v>
      </c>
      <c r="I37" s="76">
        <v>0</v>
      </c>
      <c r="J37" s="46">
        <f t="shared" si="6"/>
        <v>2</v>
      </c>
      <c r="K37" s="72"/>
      <c r="L37" s="15">
        <v>40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17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15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/>
      <c r="P40" s="137">
        <f t="shared" si="2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37">
        <f t="shared" si="2"/>
        <v>25</v>
      </c>
      <c r="Q49" s="13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12</v>
      </c>
      <c r="F74" s="71"/>
      <c r="G74" s="46">
        <f t="shared" si="5"/>
        <v>12</v>
      </c>
      <c r="H74" s="78">
        <v>0</v>
      </c>
      <c r="I74" s="76">
        <v>2</v>
      </c>
      <c r="J74" s="46">
        <f t="shared" si="6"/>
        <v>10</v>
      </c>
      <c r="K74" s="72"/>
      <c r="L74" s="21">
        <v>50</v>
      </c>
      <c r="M74" s="65">
        <f t="shared" si="3"/>
        <v>0</v>
      </c>
      <c r="N74" s="17" t="s">
        <v>1448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2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1448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3</v>
      </c>
      <c r="F91" s="71"/>
      <c r="G91" s="46">
        <f t="shared" si="5"/>
        <v>3</v>
      </c>
      <c r="H91" s="78">
        <v>0</v>
      </c>
      <c r="I91" s="76">
        <v>0</v>
      </c>
      <c r="J91" s="46">
        <f t="shared" si="6"/>
        <v>2</v>
      </c>
      <c r="K91" s="72">
        <v>1</v>
      </c>
      <c r="L91" s="22">
        <v>25</v>
      </c>
      <c r="M91" s="65">
        <f t="shared" si="10"/>
        <v>25</v>
      </c>
      <c r="N91" s="17" t="s">
        <v>16</v>
      </c>
      <c r="O91" s="18"/>
      <c r="P91" s="137">
        <f t="shared" si="7"/>
        <v>25</v>
      </c>
      <c r="Q91" s="90">
        <v>30.25</v>
      </c>
      <c r="R91" s="43">
        <f t="shared" si="11"/>
        <v>30.25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8</v>
      </c>
      <c r="F110" s="71"/>
      <c r="G110" s="46">
        <f t="shared" si="12"/>
        <v>8</v>
      </c>
      <c r="H110" s="78">
        <v>0</v>
      </c>
      <c r="I110" s="76">
        <v>0</v>
      </c>
      <c r="J110" s="46">
        <f t="shared" si="13"/>
        <v>7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23</v>
      </c>
      <c r="F111" s="71"/>
      <c r="G111" s="46">
        <f t="shared" si="12"/>
        <v>23</v>
      </c>
      <c r="H111" s="78">
        <v>0</v>
      </c>
      <c r="I111" s="76">
        <v>0</v>
      </c>
      <c r="J111" s="46">
        <f t="shared" si="13"/>
        <v>23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8</v>
      </c>
      <c r="F113" s="71"/>
      <c r="G113" s="46">
        <f t="shared" si="12"/>
        <v>8</v>
      </c>
      <c r="H113" s="78">
        <v>0</v>
      </c>
      <c r="I113" s="76">
        <v>0</v>
      </c>
      <c r="J113" s="46">
        <f t="shared" si="13"/>
        <v>0</v>
      </c>
      <c r="K113" s="72">
        <v>8</v>
      </c>
      <c r="L113" s="20">
        <v>55</v>
      </c>
      <c r="M113" s="65">
        <f t="shared" si="8"/>
        <v>440</v>
      </c>
      <c r="N113" s="17" t="s">
        <v>16</v>
      </c>
      <c r="O113" s="18">
        <v>120</v>
      </c>
      <c r="P113" s="137">
        <f t="shared" si="7"/>
        <v>320</v>
      </c>
      <c r="Q113" s="132">
        <v>22.55</v>
      </c>
      <c r="R113" s="43">
        <f t="shared" si="9"/>
        <v>180.4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16</v>
      </c>
      <c r="F115" s="71"/>
      <c r="G115" s="46">
        <f t="shared" si="12"/>
        <v>16</v>
      </c>
      <c r="H115" s="78">
        <v>0</v>
      </c>
      <c r="I115" s="76">
        <v>0</v>
      </c>
      <c r="J115" s="46">
        <f t="shared" si="13"/>
        <v>14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37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11</v>
      </c>
      <c r="F116" s="71"/>
      <c r="G116" s="46">
        <f t="shared" si="12"/>
        <v>11</v>
      </c>
      <c r="H116" s="78">
        <v>0</v>
      </c>
      <c r="I116" s="76">
        <v>0</v>
      </c>
      <c r="J116" s="46">
        <f t="shared" si="13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11</v>
      </c>
      <c r="F123" s="71"/>
      <c r="G123" s="46">
        <f t="shared" si="12"/>
        <v>11</v>
      </c>
      <c r="H123" s="78">
        <v>4</v>
      </c>
      <c r="I123" s="76">
        <v>0</v>
      </c>
      <c r="J123" s="46">
        <f t="shared" si="13"/>
        <v>1</v>
      </c>
      <c r="K123" s="72">
        <v>6</v>
      </c>
      <c r="L123" s="22">
        <v>60</v>
      </c>
      <c r="M123" s="65">
        <f t="shared" si="8"/>
        <v>360</v>
      </c>
      <c r="N123" s="17" t="s">
        <v>1443</v>
      </c>
      <c r="O123" s="18">
        <v>20</v>
      </c>
      <c r="P123" s="137">
        <f t="shared" si="7"/>
        <v>340</v>
      </c>
      <c r="Q123" s="90">
        <v>30</v>
      </c>
      <c r="R123" s="43">
        <f t="shared" si="9"/>
        <v>180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7</v>
      </c>
      <c r="F125" s="71"/>
      <c r="G125" s="46">
        <f t="shared" si="12"/>
        <v>7</v>
      </c>
      <c r="H125" s="78">
        <v>0</v>
      </c>
      <c r="I125" s="76">
        <v>0</v>
      </c>
      <c r="J125" s="46">
        <f t="shared" si="13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6</v>
      </c>
      <c r="F131" s="71"/>
      <c r="G131" s="46">
        <f t="shared" si="12"/>
        <v>6</v>
      </c>
      <c r="H131" s="78">
        <v>0</v>
      </c>
      <c r="I131" s="76">
        <v>0</v>
      </c>
      <c r="J131" s="46">
        <f t="shared" si="13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4</v>
      </c>
      <c r="F132" s="71"/>
      <c r="G132" s="46">
        <f t="shared" si="12"/>
        <v>4</v>
      </c>
      <c r="H132" s="78">
        <v>0</v>
      </c>
      <c r="I132" s="76">
        <v>2</v>
      </c>
      <c r="J132" s="46">
        <f t="shared" si="13"/>
        <v>2</v>
      </c>
      <c r="K132" s="72"/>
      <c r="L132" s="22">
        <v>60</v>
      </c>
      <c r="M132" s="65">
        <f t="shared" si="8"/>
        <v>0</v>
      </c>
      <c r="N132" s="17" t="s">
        <v>1448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6</v>
      </c>
      <c r="F133" s="71"/>
      <c r="G133" s="46">
        <f t="shared" si="12"/>
        <v>6</v>
      </c>
      <c r="H133" s="78">
        <v>0</v>
      </c>
      <c r="I133" s="76">
        <v>2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1448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2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37">
        <f t="shared" si="1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5</v>
      </c>
      <c r="F175" s="71"/>
      <c r="G175" s="46">
        <f t="shared" si="17"/>
        <v>5</v>
      </c>
      <c r="H175" s="78">
        <v>0</v>
      </c>
      <c r="I175" s="76">
        <v>0</v>
      </c>
      <c r="J175" s="46">
        <f t="shared" si="1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21</v>
      </c>
      <c r="F180" s="71"/>
      <c r="G180" s="46">
        <f t="shared" si="17"/>
        <v>21</v>
      </c>
      <c r="H180" s="78">
        <v>0</v>
      </c>
      <c r="I180" s="76">
        <v>0</v>
      </c>
      <c r="J180" s="46">
        <f t="shared" si="18"/>
        <v>10</v>
      </c>
      <c r="K180" s="72">
        <v>11</v>
      </c>
      <c r="L180" s="20">
        <v>35</v>
      </c>
      <c r="M180" s="65">
        <f t="shared" si="19"/>
        <v>385</v>
      </c>
      <c r="N180" s="17" t="s">
        <v>16</v>
      </c>
      <c r="O180" s="18">
        <v>50</v>
      </c>
      <c r="P180" s="137">
        <f t="shared" si="16"/>
        <v>335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13</v>
      </c>
      <c r="F185" s="71"/>
      <c r="G185" s="46">
        <f t="shared" si="17"/>
        <v>13</v>
      </c>
      <c r="H185" s="78">
        <v>0</v>
      </c>
      <c r="I185" s="76">
        <v>0</v>
      </c>
      <c r="J185" s="46">
        <f t="shared" si="18"/>
        <v>13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+'10'!J190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55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12</v>
      </c>
      <c r="F193" s="71"/>
      <c r="G193" s="46">
        <f t="shared" si="17"/>
        <v>12</v>
      </c>
      <c r="H193" s="78">
        <v>0</v>
      </c>
      <c r="I193" s="76">
        <v>0</v>
      </c>
      <c r="J193" s="46">
        <f t="shared" si="18"/>
        <v>11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12</v>
      </c>
      <c r="F194" s="71"/>
      <c r="G194" s="46">
        <f t="shared" si="17"/>
        <v>12</v>
      </c>
      <c r="H194" s="78">
        <v>0</v>
      </c>
      <c r="I194" s="76">
        <v>0</v>
      </c>
      <c r="J194" s="46">
        <f t="shared" si="18"/>
        <v>8</v>
      </c>
      <c r="K194" s="72">
        <v>4</v>
      </c>
      <c r="L194" s="20">
        <v>120</v>
      </c>
      <c r="M194" s="65">
        <f t="shared" si="19"/>
        <v>480</v>
      </c>
      <c r="N194" s="17" t="s">
        <v>16</v>
      </c>
      <c r="O194" s="18"/>
      <c r="P194" s="137">
        <f t="shared" si="16"/>
        <v>480</v>
      </c>
      <c r="Q194" s="90">
        <v>73</v>
      </c>
      <c r="R194" s="43">
        <f t="shared" si="20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2</v>
      </c>
      <c r="F195" s="71"/>
      <c r="G195" s="46">
        <f t="shared" si="17"/>
        <v>2</v>
      </c>
      <c r="H195" s="78">
        <v>0</v>
      </c>
      <c r="I195" s="76">
        <v>0</v>
      </c>
      <c r="J195" s="46">
        <f t="shared" si="18"/>
        <v>2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3</v>
      </c>
      <c r="F196" s="71"/>
      <c r="G196" s="46">
        <f t="shared" si="17"/>
        <v>3</v>
      </c>
      <c r="H196" s="78">
        <v>0</v>
      </c>
      <c r="I196" s="76">
        <v>0</v>
      </c>
      <c r="J196" s="46">
        <f t="shared" si="18"/>
        <v>3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10</v>
      </c>
      <c r="F198" s="71"/>
      <c r="G198" s="46">
        <f t="shared" si="17"/>
        <v>10</v>
      </c>
      <c r="H198" s="78">
        <v>0</v>
      </c>
      <c r="I198" s="76">
        <v>0</v>
      </c>
      <c r="J198" s="46">
        <f t="shared" si="18"/>
        <v>8</v>
      </c>
      <c r="K198" s="72">
        <v>2</v>
      </c>
      <c r="L198" s="20">
        <v>150</v>
      </c>
      <c r="M198" s="65">
        <f t="shared" si="19"/>
        <v>300</v>
      </c>
      <c r="N198" s="17" t="s">
        <v>16</v>
      </c>
      <c r="O198" s="18">
        <v>150</v>
      </c>
      <c r="P198" s="137">
        <f t="shared" si="21"/>
        <v>150</v>
      </c>
      <c r="Q198" s="90">
        <v>64.38</v>
      </c>
      <c r="R198" s="43">
        <f t="shared" si="20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5</v>
      </c>
      <c r="F203" s="71"/>
      <c r="G203" s="46">
        <f t="shared" si="17"/>
        <v>5</v>
      </c>
      <c r="H203" s="78">
        <v>0</v>
      </c>
      <c r="I203" s="76">
        <v>0</v>
      </c>
      <c r="J203" s="46">
        <f t="shared" si="18"/>
        <v>4</v>
      </c>
      <c r="K203" s="72">
        <v>1</v>
      </c>
      <c r="L203" s="20">
        <v>90</v>
      </c>
      <c r="M203" s="65">
        <f t="shared" si="19"/>
        <v>90</v>
      </c>
      <c r="N203" s="17" t="s">
        <v>16</v>
      </c>
      <c r="O203" s="18"/>
      <c r="P203" s="137">
        <f t="shared" si="21"/>
        <v>90</v>
      </c>
      <c r="Q203" s="90">
        <v>60</v>
      </c>
      <c r="R203" s="43">
        <f t="shared" si="20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9</v>
      </c>
      <c r="F205" s="71"/>
      <c r="G205" s="46">
        <f t="shared" si="17"/>
        <v>9</v>
      </c>
      <c r="H205" s="78">
        <v>0</v>
      </c>
      <c r="I205" s="76">
        <v>0</v>
      </c>
      <c r="J205" s="46">
        <f t="shared" si="18"/>
        <v>8</v>
      </c>
      <c r="K205" s="72">
        <v>1</v>
      </c>
      <c r="L205" s="20">
        <v>55</v>
      </c>
      <c r="M205" s="65">
        <f t="shared" si="19"/>
        <v>55</v>
      </c>
      <c r="N205" s="17" t="s">
        <v>16</v>
      </c>
      <c r="O205" s="18"/>
      <c r="P205" s="137">
        <f t="shared" si="21"/>
        <v>55</v>
      </c>
      <c r="Q205" s="90">
        <v>40</v>
      </c>
      <c r="R205" s="43">
        <f t="shared" si="20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>
        <v>2</v>
      </c>
      <c r="G211" s="46">
        <f t="shared" si="17"/>
        <v>2</v>
      </c>
      <c r="H211" s="78">
        <v>0</v>
      </c>
      <c r="I211" s="76">
        <v>0</v>
      </c>
      <c r="J211" s="46">
        <f t="shared" si="18"/>
        <v>0</v>
      </c>
      <c r="K211" s="72">
        <v>2</v>
      </c>
      <c r="L211" s="20">
        <v>40</v>
      </c>
      <c r="M211" s="65">
        <f t="shared" si="19"/>
        <v>80</v>
      </c>
      <c r="N211" s="17" t="s">
        <v>16</v>
      </c>
      <c r="O211" s="18"/>
      <c r="P211" s="137">
        <f t="shared" si="21"/>
        <v>80</v>
      </c>
      <c r="Q211" s="90">
        <v>15</v>
      </c>
      <c r="R211" s="43">
        <f t="shared" si="20"/>
        <v>30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154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58</v>
      </c>
      <c r="F217" s="71"/>
      <c r="G217" s="46">
        <f t="shared" si="17"/>
        <v>58</v>
      </c>
      <c r="H217" s="78">
        <v>0</v>
      </c>
      <c r="I217" s="76">
        <v>0</v>
      </c>
      <c r="J217" s="46">
        <f t="shared" si="18"/>
        <v>58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17</v>
      </c>
      <c r="F218" s="71"/>
      <c r="G218" s="46">
        <f t="shared" si="17"/>
        <v>17</v>
      </c>
      <c r="H218" s="78">
        <v>0</v>
      </c>
      <c r="I218" s="76">
        <v>0</v>
      </c>
      <c r="J218" s="46">
        <f t="shared" si="18"/>
        <v>17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219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57" si="22">E235+F235</f>
        <v>0</v>
      </c>
      <c r="H235" s="78">
        <v>0</v>
      </c>
      <c r="I235" s="76">
        <v>0</v>
      </c>
      <c r="J235" s="46">
        <f t="shared" ref="J235:J256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+'10'!J243</f>
        <v>0</v>
      </c>
      <c r="F243" s="71">
        <v>1</v>
      </c>
      <c r="G243" s="46">
        <f t="shared" si="22"/>
        <v>1</v>
      </c>
      <c r="H243" s="78">
        <v>0</v>
      </c>
      <c r="I243" s="76">
        <v>0</v>
      </c>
      <c r="J243" s="46">
        <f t="shared" si="23"/>
        <v>0</v>
      </c>
      <c r="K243" s="72">
        <v>1</v>
      </c>
      <c r="L243" s="20">
        <v>35</v>
      </c>
      <c r="M243" s="65">
        <f>+L243*K243</f>
        <v>35</v>
      </c>
      <c r="N243" s="17" t="s">
        <v>16</v>
      </c>
      <c r="O243" s="18"/>
      <c r="P243" s="137">
        <f t="shared" si="21"/>
        <v>35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+'10'!J244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+'10'!J245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+'10'!J246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+'10'!J247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+'10'!J248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+'10'!J249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+'10'!J250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+'10'!J251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+'10'!J252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+'10'!J253</f>
        <v>1</v>
      </c>
      <c r="F253" s="71"/>
      <c r="G253" s="46">
        <f t="shared" si="22"/>
        <v>1</v>
      </c>
      <c r="H253" s="78">
        <v>0</v>
      </c>
      <c r="I253" s="76">
        <v>0</v>
      </c>
      <c r="J253" s="46">
        <f t="shared" si="23"/>
        <v>1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+'10'!J254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+'10'!J255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+'10'!J256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/>
      <c r="N256" s="17"/>
      <c r="O256" s="18"/>
      <c r="P256" s="23">
        <f t="shared" si="21"/>
        <v>0</v>
      </c>
      <c r="Q256" s="90"/>
      <c r="R256" s="43"/>
    </row>
    <row r="257" spans="1:23" ht="25.5" x14ac:dyDescent="0.55000000000000004">
      <c r="A257" s="10"/>
      <c r="B257" s="10"/>
      <c r="C257" s="19"/>
      <c r="D257" s="10"/>
      <c r="E257" s="64">
        <f>+'10'!J257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/>
      <c r="K257" s="72"/>
      <c r="L257" s="20"/>
      <c r="M257" s="65"/>
      <c r="N257" s="17"/>
      <c r="O257" s="18"/>
      <c r="P257" s="23">
        <f t="shared" si="21"/>
        <v>0</v>
      </c>
      <c r="Q257" s="90"/>
      <c r="R257" s="43"/>
    </row>
    <row r="258" spans="1:23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21"/>
        <v>0</v>
      </c>
      <c r="Q258" s="90"/>
      <c r="R258" s="43"/>
    </row>
    <row r="259" spans="1:23" ht="25.5" x14ac:dyDescent="0.55000000000000004">
      <c r="A259" s="10"/>
      <c r="B259" s="10"/>
      <c r="C259" s="19"/>
      <c r="D259" s="10"/>
      <c r="E259" s="64">
        <f>+'10'!J259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3" ht="25.5" x14ac:dyDescent="0.55000000000000004">
      <c r="A260" s="10"/>
      <c r="B260" s="10"/>
      <c r="C260" s="19"/>
      <c r="D260" s="10"/>
      <c r="E260" s="64">
        <f>+'10'!J260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3" ht="25.5" x14ac:dyDescent="0.55000000000000004">
      <c r="A261" s="10"/>
      <c r="B261" s="10"/>
      <c r="C261" s="19"/>
      <c r="D261" s="10"/>
      <c r="E261" s="64">
        <f>+'10'!J261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3" ht="24" customHeight="1" x14ac:dyDescent="0.55000000000000004">
      <c r="A262" s="10"/>
      <c r="B262" s="10"/>
      <c r="C262" s="19"/>
      <c r="D262" s="10"/>
      <c r="E262" s="64">
        <f>+'10'!J262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2402.5600000000004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34" t="s">
        <v>202</v>
      </c>
      <c r="M265" s="35"/>
      <c r="N265" s="33">
        <f>SUM(M5:M264)</f>
        <v>6335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2245</v>
      </c>
      <c r="O267" s="2">
        <v>40</v>
      </c>
      <c r="P267" s="2">
        <v>360</v>
      </c>
      <c r="Q267" s="88">
        <v>260</v>
      </c>
      <c r="R267" s="2">
        <v>200</v>
      </c>
      <c r="S267" s="2">
        <v>305</v>
      </c>
      <c r="T267" s="2">
        <v>720</v>
      </c>
      <c r="U267" s="2">
        <v>120</v>
      </c>
      <c r="V267" s="2">
        <v>140</v>
      </c>
      <c r="W267" s="2">
        <v>100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>
        <v>178</v>
      </c>
      <c r="O269" s="2" t="s">
        <v>1449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625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3287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3287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,250.00"/>
        <filter val="100.00"/>
        <filter val="120.00"/>
        <filter val="130.00"/>
        <filter val="150.00"/>
        <filter val="200.00"/>
        <filter val="25.00"/>
        <filter val="250.00"/>
        <filter val="320.00"/>
        <filter val="335.00"/>
        <filter val="35.00"/>
        <filter val="360"/>
        <filter val="390.00"/>
        <filter val="40.00"/>
        <filter val="480.00"/>
        <filter val="50.00"/>
        <filter val="55.00"/>
        <filter val="60.00"/>
        <filter val="65.00"/>
        <filter val="80.00"/>
        <filter val="800.00"/>
        <filter val="90.00"/>
        <filter val="Rookie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X349"/>
  <sheetViews>
    <sheetView zoomScale="80" zoomScaleNormal="80" workbookViewId="0">
      <pane xSplit="10" ySplit="4" topLeftCell="K260" activePane="bottomRight" state="frozen"/>
      <selection activeCell="H260" sqref="H260"/>
      <selection pane="topRight" activeCell="H260" sqref="H260"/>
      <selection pane="bottomLeft" activeCell="H260" sqref="H260"/>
      <selection pane="bottomRight" activeCell="G258" sqref="G2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20</v>
      </c>
      <c r="K5" s="72">
        <v>3</v>
      </c>
      <c r="L5" s="15">
        <v>50</v>
      </c>
      <c r="M5" s="65">
        <f>+L5*K5</f>
        <v>150</v>
      </c>
      <c r="N5" s="17" t="s">
        <v>1450</v>
      </c>
      <c r="O5" s="18"/>
      <c r="P5" s="137">
        <f t="shared" ref="P5:P68" si="2">SUM(M5-O5)</f>
        <v>150</v>
      </c>
      <c r="Q5" s="13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70</v>
      </c>
      <c r="K6" s="72">
        <v>15</v>
      </c>
      <c r="L6" s="15">
        <v>100</v>
      </c>
      <c r="M6" s="65">
        <f t="shared" ref="M6:M80" si="3">+L6*K6</f>
        <v>1500</v>
      </c>
      <c r="N6" s="17" t="s">
        <v>16</v>
      </c>
      <c r="O6" s="18"/>
      <c r="P6" s="137">
        <f t="shared" si="2"/>
        <v>1500</v>
      </c>
      <c r="Q6" s="132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50</v>
      </c>
      <c r="P22" s="137">
        <f t="shared" si="2"/>
        <v>50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100</v>
      </c>
      <c r="P24" s="137">
        <f t="shared" si="2"/>
        <v>100</v>
      </c>
      <c r="Q24" s="13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+'11'!J37</f>
        <v>2</v>
      </c>
      <c r="F37" s="71">
        <v>1</v>
      </c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40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17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/>
      <c r="M40" s="65">
        <f t="shared" si="3"/>
        <v>0</v>
      </c>
      <c r="N40" s="17" t="s">
        <v>1447</v>
      </c>
      <c r="O40" s="18"/>
      <c r="P40" s="23">
        <f t="shared" si="2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>
        <v>25</v>
      </c>
      <c r="P46" s="137">
        <f t="shared" si="2"/>
        <v>25</v>
      </c>
      <c r="Q46" s="13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>
        <v>25</v>
      </c>
      <c r="P47" s="137">
        <f t="shared" si="2"/>
        <v>25</v>
      </c>
      <c r="Q47" s="13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37">
        <f t="shared" si="2"/>
        <v>25</v>
      </c>
      <c r="Q48" s="13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37">
        <f t="shared" si="2"/>
        <v>25</v>
      </c>
      <c r="Q50" s="13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/>
      <c r="M59" s="65">
        <f t="shared" si="3"/>
        <v>0</v>
      </c>
      <c r="N59" s="17" t="s">
        <v>1447</v>
      </c>
      <c r="O59" s="18"/>
      <c r="P59" s="23">
        <f t="shared" si="2"/>
        <v>0</v>
      </c>
      <c r="Q59" s="13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/>
      <c r="M74" s="65">
        <f t="shared" si="3"/>
        <v>0</v>
      </c>
      <c r="N74" s="17" t="s">
        <v>1445</v>
      </c>
      <c r="O74" s="18"/>
      <c r="P74" s="23">
        <f t="shared" si="7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2</v>
      </c>
      <c r="F91" s="71"/>
      <c r="G91" s="46">
        <f t="shared" si="5"/>
        <v>2</v>
      </c>
      <c r="H91" s="78">
        <v>0</v>
      </c>
      <c r="I91" s="76">
        <v>0</v>
      </c>
      <c r="J91" s="46">
        <f t="shared" si="6"/>
        <v>2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7</v>
      </c>
      <c r="F110" s="71"/>
      <c r="G110" s="46">
        <f t="shared" si="12"/>
        <v>7</v>
      </c>
      <c r="H110" s="78">
        <v>0</v>
      </c>
      <c r="I110" s="76">
        <v>0</v>
      </c>
      <c r="J110" s="46">
        <f t="shared" si="13"/>
        <v>6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23</v>
      </c>
      <c r="F111" s="71"/>
      <c r="G111" s="46">
        <f t="shared" si="12"/>
        <v>23</v>
      </c>
      <c r="H111" s="78">
        <v>0</v>
      </c>
      <c r="I111" s="76">
        <v>0</v>
      </c>
      <c r="J111" s="46">
        <f t="shared" si="13"/>
        <v>19</v>
      </c>
      <c r="K111" s="72">
        <v>4</v>
      </c>
      <c r="L111" s="20">
        <v>250</v>
      </c>
      <c r="M111" s="65">
        <f t="shared" si="8"/>
        <v>1000</v>
      </c>
      <c r="N111" s="17" t="s">
        <v>16</v>
      </c>
      <c r="O111" s="18">
        <v>125</v>
      </c>
      <c r="P111" s="137">
        <f t="shared" si="7"/>
        <v>875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14</v>
      </c>
      <c r="F115" s="71"/>
      <c r="G115" s="46">
        <f t="shared" si="12"/>
        <v>14</v>
      </c>
      <c r="H115" s="78">
        <v>0</v>
      </c>
      <c r="I115" s="76">
        <v>0</v>
      </c>
      <c r="J115" s="46">
        <f t="shared" si="13"/>
        <v>13</v>
      </c>
      <c r="K115" s="72">
        <v>1</v>
      </c>
      <c r="L115" s="22"/>
      <c r="M115" s="65">
        <f t="shared" si="8"/>
        <v>0</v>
      </c>
      <c r="N115" s="17" t="s">
        <v>1447</v>
      </c>
      <c r="O115" s="18"/>
      <c r="P115" s="23">
        <f t="shared" si="7"/>
        <v>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11</v>
      </c>
      <c r="F116" s="71"/>
      <c r="G116" s="46">
        <f t="shared" si="12"/>
        <v>11</v>
      </c>
      <c r="H116" s="78">
        <v>0</v>
      </c>
      <c r="I116" s="76">
        <v>0</v>
      </c>
      <c r="J116" s="46">
        <f t="shared" si="13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7</v>
      </c>
      <c r="F125" s="71"/>
      <c r="G125" s="46">
        <f t="shared" si="12"/>
        <v>7</v>
      </c>
      <c r="H125" s="78">
        <v>0</v>
      </c>
      <c r="I125" s="76">
        <v>0</v>
      </c>
      <c r="J125" s="46">
        <f t="shared" si="13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5</v>
      </c>
      <c r="F131" s="71"/>
      <c r="G131" s="46">
        <f t="shared" si="12"/>
        <v>5</v>
      </c>
      <c r="H131" s="78">
        <v>0</v>
      </c>
      <c r="I131" s="76">
        <v>0</v>
      </c>
      <c r="J131" s="46">
        <f t="shared" si="13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2</v>
      </c>
      <c r="F132" s="71"/>
      <c r="G132" s="46">
        <f t="shared" si="12"/>
        <v>2</v>
      </c>
      <c r="H132" s="78">
        <v>0</v>
      </c>
      <c r="I132" s="76">
        <v>0</v>
      </c>
      <c r="J132" s="46">
        <f t="shared" si="13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2</v>
      </c>
      <c r="K133" s="72">
        <v>2</v>
      </c>
      <c r="L133" s="20"/>
      <c r="M133" s="65">
        <f t="shared" si="8"/>
        <v>0</v>
      </c>
      <c r="N133" s="17" t="s">
        <v>1447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2</v>
      </c>
      <c r="F154" s="71"/>
      <c r="G154" s="46">
        <f t="shared" si="12"/>
        <v>2</v>
      </c>
      <c r="H154" s="78">
        <v>0</v>
      </c>
      <c r="I154" s="76">
        <v>0</v>
      </c>
      <c r="J154" s="46">
        <f t="shared" si="13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1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5</v>
      </c>
      <c r="F175" s="71"/>
      <c r="G175" s="46">
        <f t="shared" si="17"/>
        <v>5</v>
      </c>
      <c r="H175" s="78">
        <v>0</v>
      </c>
      <c r="I175" s="76">
        <v>0</v>
      </c>
      <c r="J175" s="46">
        <f t="shared" si="1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10</v>
      </c>
      <c r="F180" s="71"/>
      <c r="G180" s="46">
        <f t="shared" si="17"/>
        <v>10</v>
      </c>
      <c r="H180" s="78">
        <v>0</v>
      </c>
      <c r="I180" s="76">
        <v>0</v>
      </c>
      <c r="J180" s="46">
        <f t="shared" si="18"/>
        <v>8</v>
      </c>
      <c r="K180" s="72">
        <v>2</v>
      </c>
      <c r="L180" s="20">
        <v>35</v>
      </c>
      <c r="M180" s="65">
        <f t="shared" si="19"/>
        <v>70</v>
      </c>
      <c r="N180" s="17" t="s">
        <v>16</v>
      </c>
      <c r="O180" s="18"/>
      <c r="P180" s="137">
        <f t="shared" si="16"/>
        <v>70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13</v>
      </c>
      <c r="F185" s="71"/>
      <c r="G185" s="46">
        <f t="shared" si="17"/>
        <v>13</v>
      </c>
      <c r="H185" s="78">
        <v>0</v>
      </c>
      <c r="I185" s="76">
        <v>0</v>
      </c>
      <c r="J185" s="46">
        <f t="shared" si="18"/>
        <v>11</v>
      </c>
      <c r="K185" s="72">
        <v>2</v>
      </c>
      <c r="L185" s="20">
        <v>80</v>
      </c>
      <c r="M185" s="65">
        <f t="shared" si="19"/>
        <v>160</v>
      </c>
      <c r="N185" s="17" t="s">
        <v>16</v>
      </c>
      <c r="O185" s="18">
        <v>80</v>
      </c>
      <c r="P185" s="137">
        <f t="shared" si="16"/>
        <v>80</v>
      </c>
      <c r="Q185" s="90">
        <v>63</v>
      </c>
      <c r="R185" s="43">
        <f t="shared" si="20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+'11'!J190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11</v>
      </c>
      <c r="F193" s="71"/>
      <c r="G193" s="46">
        <f t="shared" si="17"/>
        <v>11</v>
      </c>
      <c r="H193" s="78">
        <v>0</v>
      </c>
      <c r="I193" s="76">
        <v>0</v>
      </c>
      <c r="J193" s="46">
        <f t="shared" si="18"/>
        <v>11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8</v>
      </c>
      <c r="F194" s="71"/>
      <c r="G194" s="46">
        <f t="shared" si="17"/>
        <v>8</v>
      </c>
      <c r="H194" s="78">
        <v>0</v>
      </c>
      <c r="I194" s="76">
        <v>0</v>
      </c>
      <c r="J194" s="46">
        <f t="shared" si="18"/>
        <v>7</v>
      </c>
      <c r="K194" s="72">
        <v>1</v>
      </c>
      <c r="L194" s="20"/>
      <c r="M194" s="65">
        <f t="shared" si="19"/>
        <v>0</v>
      </c>
      <c r="N194" s="17" t="s">
        <v>1447</v>
      </c>
      <c r="O194" s="18"/>
      <c r="P194" s="23">
        <f t="shared" si="16"/>
        <v>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2</v>
      </c>
      <c r="F195" s="71"/>
      <c r="G195" s="46">
        <f t="shared" si="17"/>
        <v>2</v>
      </c>
      <c r="H195" s="78">
        <v>0</v>
      </c>
      <c r="I195" s="76">
        <v>0</v>
      </c>
      <c r="J195" s="46">
        <f t="shared" si="18"/>
        <v>2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3</v>
      </c>
      <c r="F196" s="71"/>
      <c r="G196" s="46">
        <f t="shared" si="17"/>
        <v>3</v>
      </c>
      <c r="H196" s="78">
        <v>0</v>
      </c>
      <c r="I196" s="76">
        <v>0</v>
      </c>
      <c r="J196" s="46">
        <f t="shared" si="18"/>
        <v>2</v>
      </c>
      <c r="K196" s="72">
        <v>1</v>
      </c>
      <c r="L196" s="20">
        <v>120</v>
      </c>
      <c r="M196" s="65">
        <f t="shared" si="19"/>
        <v>120</v>
      </c>
      <c r="N196" s="17" t="s">
        <v>16</v>
      </c>
      <c r="O196" s="18"/>
      <c r="P196" s="137">
        <f t="shared" si="16"/>
        <v>120</v>
      </c>
      <c r="Q196" s="90">
        <v>73</v>
      </c>
      <c r="R196" s="43">
        <f t="shared" si="20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8</v>
      </c>
      <c r="F198" s="71"/>
      <c r="G198" s="46">
        <f t="shared" si="17"/>
        <v>8</v>
      </c>
      <c r="H198" s="78">
        <v>8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1443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8</v>
      </c>
      <c r="F205" s="71"/>
      <c r="G205" s="46">
        <f t="shared" si="17"/>
        <v>8</v>
      </c>
      <c r="H205" s="78">
        <v>0</v>
      </c>
      <c r="I205" s="76">
        <v>0</v>
      </c>
      <c r="J205" s="46">
        <f t="shared" si="18"/>
        <v>8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10</v>
      </c>
      <c r="P210" s="137">
        <f t="shared" si="21"/>
        <v>30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40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40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154</v>
      </c>
      <c r="F216" s="71"/>
      <c r="G216" s="46">
        <f t="shared" si="17"/>
        <v>154</v>
      </c>
      <c r="H216" s="78">
        <v>0</v>
      </c>
      <c r="I216" s="76">
        <v>0</v>
      </c>
      <c r="J216" s="46">
        <f t="shared" si="18"/>
        <v>150</v>
      </c>
      <c r="K216" s="72">
        <v>4</v>
      </c>
      <c r="L216" s="20"/>
      <c r="M216" s="65">
        <f t="shared" si="19"/>
        <v>0</v>
      </c>
      <c r="N216" s="17" t="s">
        <v>1450</v>
      </c>
      <c r="O216" s="18"/>
      <c r="P216" s="23">
        <f t="shared" si="21"/>
        <v>0</v>
      </c>
      <c r="Q216" s="90">
        <v>9</v>
      </c>
      <c r="R216" s="43">
        <f t="shared" si="20"/>
        <v>36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58</v>
      </c>
      <c r="F217" s="71"/>
      <c r="G217" s="46">
        <f t="shared" si="17"/>
        <v>58</v>
      </c>
      <c r="H217" s="78">
        <v>0</v>
      </c>
      <c r="I217" s="76">
        <v>0</v>
      </c>
      <c r="J217" s="46">
        <f t="shared" si="18"/>
        <v>58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17</v>
      </c>
      <c r="F218" s="71"/>
      <c r="G218" s="46">
        <f t="shared" si="17"/>
        <v>17</v>
      </c>
      <c r="H218" s="78">
        <v>0</v>
      </c>
      <c r="I218" s="76">
        <v>0</v>
      </c>
      <c r="J218" s="46">
        <f t="shared" si="18"/>
        <v>16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219</v>
      </c>
      <c r="F224" s="71"/>
      <c r="G224" s="46">
        <f t="shared" si="17"/>
        <v>219</v>
      </c>
      <c r="H224" s="78">
        <v>0</v>
      </c>
      <c r="I224" s="76">
        <v>0</v>
      </c>
      <c r="J224" s="46">
        <f t="shared" si="18"/>
        <v>215</v>
      </c>
      <c r="K224" s="72">
        <v>4</v>
      </c>
      <c r="L224" s="20">
        <v>0</v>
      </c>
      <c r="M224" s="65">
        <f t="shared" si="19"/>
        <v>0</v>
      </c>
      <c r="N224" s="17" t="s">
        <v>1450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>
        <v>4</v>
      </c>
      <c r="G227" s="46">
        <f t="shared" si="17"/>
        <v>4</v>
      </c>
      <c r="H227" s="78">
        <v>0</v>
      </c>
      <c r="I227" s="76">
        <v>0</v>
      </c>
      <c r="J227" s="46">
        <f t="shared" si="18"/>
        <v>0</v>
      </c>
      <c r="K227" s="72">
        <v>4</v>
      </c>
      <c r="L227" s="20">
        <v>25</v>
      </c>
      <c r="M227" s="65">
        <f t="shared" si="19"/>
        <v>100</v>
      </c>
      <c r="N227" s="17" t="s">
        <v>16</v>
      </c>
      <c r="O227" s="18"/>
      <c r="P227" s="137">
        <f t="shared" si="21"/>
        <v>100</v>
      </c>
      <c r="Q227" s="90">
        <v>20.36</v>
      </c>
      <c r="R227" s="43">
        <f t="shared" si="20"/>
        <v>81.44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58" si="22">E235+F235</f>
        <v>0</v>
      </c>
      <c r="H235" s="78">
        <v>0</v>
      </c>
      <c r="I235" s="76">
        <v>0</v>
      </c>
      <c r="J235" s="46">
        <f t="shared" ref="J235:J258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+'11'!J243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+'11'!J244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+'11'!J245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+'11'!J246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+'11'!J247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+'11'!J248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+'11'!J249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+'11'!J250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+'11'!J251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+'11'!J252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+'11'!J253</f>
        <v>1</v>
      </c>
      <c r="F253" s="71"/>
      <c r="G253" s="46">
        <f t="shared" si="22"/>
        <v>1</v>
      </c>
      <c r="H253" s="78">
        <v>0</v>
      </c>
      <c r="I253" s="76">
        <v>0</v>
      </c>
      <c r="J253" s="46">
        <f t="shared" si="23"/>
        <v>1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+'11'!J254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+'11'!J255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+'11'!J256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4" ht="25.5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/>
    </row>
    <row r="258" spans="1:24" ht="25.5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4" ht="25.5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4" ht="25.5" x14ac:dyDescent="0.55000000000000004">
      <c r="A260" s="10"/>
      <c r="B260" s="10"/>
      <c r="C260" s="19"/>
      <c r="D260" s="10"/>
      <c r="E260" s="64">
        <f>+'11'!J260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4" ht="25.5" x14ac:dyDescent="0.55000000000000004">
      <c r="A261" s="10"/>
      <c r="B261" s="10"/>
      <c r="C261" s="19"/>
      <c r="D261" s="10"/>
      <c r="E261" s="64">
        <f>+'11'!J261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4" ht="24" customHeight="1" x14ac:dyDescent="0.55000000000000004">
      <c r="A262" s="10"/>
      <c r="B262" s="10"/>
      <c r="C262" s="19"/>
      <c r="D262" s="10"/>
      <c r="E262" s="64">
        <f>+'11'!J262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4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1401.0500000000002</v>
      </c>
      <c r="S263" s="75"/>
    </row>
    <row r="264" spans="1:24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4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3905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2765</v>
      </c>
      <c r="O267" s="2">
        <v>325</v>
      </c>
      <c r="P267" s="2">
        <v>220</v>
      </c>
      <c r="Q267" s="88">
        <v>100</v>
      </c>
      <c r="R267" s="2">
        <v>39</v>
      </c>
      <c r="S267" s="2">
        <v>1000</v>
      </c>
      <c r="T267" s="2">
        <v>30</v>
      </c>
      <c r="U267" s="2">
        <v>250</v>
      </c>
      <c r="V267" s="2">
        <v>400</v>
      </c>
      <c r="W267" s="2">
        <v>126</v>
      </c>
      <c r="X267" s="2">
        <v>275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>
        <v>420</v>
      </c>
      <c r="O269" s="2" t="s">
        <v>1451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465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255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255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485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485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145.5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10.185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329.315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U349"/>
  <sheetViews>
    <sheetView zoomScale="80" zoomScaleNormal="80" workbookViewId="0">
      <pane xSplit="10" ySplit="4" topLeftCell="K262" activePane="bottomRight" state="frozen"/>
      <selection activeCell="H260" sqref="H260"/>
      <selection pane="topRight" activeCell="H260" sqref="H260"/>
      <selection pane="bottomLeft" activeCell="H260" sqref="H260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70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7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20</v>
      </c>
      <c r="P31" s="137">
        <f t="shared" si="2"/>
        <v>180</v>
      </c>
      <c r="Q31" s="13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+'12'!J37</f>
        <v>3</v>
      </c>
      <c r="F37" s="71">
        <v>1</v>
      </c>
      <c r="G37" s="46">
        <f t="shared" si="5"/>
        <v>4</v>
      </c>
      <c r="H37" s="78">
        <v>0</v>
      </c>
      <c r="I37" s="76">
        <v>0</v>
      </c>
      <c r="J37" s="46">
        <f t="shared" si="6"/>
        <v>4</v>
      </c>
      <c r="K37" s="72"/>
      <c r="L37" s="15">
        <v>40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17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2</v>
      </c>
      <c r="F91" s="71"/>
      <c r="G91" s="46">
        <f t="shared" si="5"/>
        <v>2</v>
      </c>
      <c r="H91" s="78">
        <v>0</v>
      </c>
      <c r="I91" s="76">
        <v>0</v>
      </c>
      <c r="J91" s="46">
        <f t="shared" si="6"/>
        <v>2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6</v>
      </c>
      <c r="F110" s="71"/>
      <c r="G110" s="46">
        <f t="shared" si="12"/>
        <v>6</v>
      </c>
      <c r="H110" s="78">
        <v>0</v>
      </c>
      <c r="I110" s="76">
        <v>0</v>
      </c>
      <c r="J110" s="46">
        <f t="shared" si="13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19</v>
      </c>
      <c r="F111" s="71"/>
      <c r="G111" s="46">
        <f t="shared" si="12"/>
        <v>19</v>
      </c>
      <c r="H111" s="78">
        <v>0</v>
      </c>
      <c r="I111" s="76">
        <v>0</v>
      </c>
      <c r="J111" s="46">
        <f t="shared" si="13"/>
        <v>17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37">
        <f t="shared" si="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13</v>
      </c>
      <c r="F115" s="71"/>
      <c r="G115" s="46">
        <f t="shared" si="12"/>
        <v>13</v>
      </c>
      <c r="H115" s="78">
        <v>0</v>
      </c>
      <c r="I115" s="76">
        <v>0</v>
      </c>
      <c r="J115" s="46">
        <f t="shared" si="13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11</v>
      </c>
      <c r="F116" s="71"/>
      <c r="G116" s="46">
        <f t="shared" si="12"/>
        <v>11</v>
      </c>
      <c r="H116" s="78">
        <v>0</v>
      </c>
      <c r="I116" s="76">
        <v>0</v>
      </c>
      <c r="J116" s="46">
        <f t="shared" si="13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7</v>
      </c>
      <c r="F125" s="71"/>
      <c r="G125" s="46">
        <f t="shared" si="12"/>
        <v>7</v>
      </c>
      <c r="H125" s="78">
        <v>0</v>
      </c>
      <c r="I125" s="76">
        <v>0</v>
      </c>
      <c r="J125" s="46">
        <f t="shared" si="13"/>
        <v>6</v>
      </c>
      <c r="K125" s="72">
        <v>1</v>
      </c>
      <c r="L125" s="22"/>
      <c r="M125" s="65">
        <f t="shared" si="8"/>
        <v>0</v>
      </c>
      <c r="N125" s="17" t="s">
        <v>1447</v>
      </c>
      <c r="O125" s="18"/>
      <c r="P125" s="23">
        <f t="shared" si="7"/>
        <v>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5</v>
      </c>
      <c r="F131" s="71"/>
      <c r="G131" s="46">
        <f t="shared" si="12"/>
        <v>5</v>
      </c>
      <c r="H131" s="78">
        <v>0</v>
      </c>
      <c r="I131" s="76">
        <v>0</v>
      </c>
      <c r="J131" s="46">
        <f t="shared" si="13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2</v>
      </c>
      <c r="F132" s="71"/>
      <c r="G132" s="46">
        <f t="shared" si="12"/>
        <v>2</v>
      </c>
      <c r="H132" s="78">
        <v>0</v>
      </c>
      <c r="I132" s="76">
        <v>0</v>
      </c>
      <c r="J132" s="46">
        <f t="shared" si="13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2</v>
      </c>
      <c r="F133" s="71"/>
      <c r="G133" s="46">
        <f t="shared" si="12"/>
        <v>2</v>
      </c>
      <c r="H133" s="78">
        <v>0</v>
      </c>
      <c r="I133" s="76">
        <v>0</v>
      </c>
      <c r="J133" s="46">
        <f t="shared" si="13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ref="P133:P196" si="1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1</v>
      </c>
      <c r="F154" s="71"/>
      <c r="G154" s="46">
        <f t="shared" si="12"/>
        <v>1</v>
      </c>
      <c r="H154" s="78">
        <v>0</v>
      </c>
      <c r="I154" s="76">
        <v>0</v>
      </c>
      <c r="J154" s="46">
        <f t="shared" si="13"/>
        <v>1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5</v>
      </c>
      <c r="F175" s="71"/>
      <c r="G175" s="46">
        <f t="shared" si="17"/>
        <v>5</v>
      </c>
      <c r="H175" s="78">
        <v>0</v>
      </c>
      <c r="I175" s="76">
        <v>0</v>
      </c>
      <c r="J175" s="46">
        <f t="shared" si="18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16"/>
        <v>50</v>
      </c>
      <c r="Q175" s="13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8</v>
      </c>
      <c r="F180" s="71"/>
      <c r="G180" s="46">
        <f t="shared" si="17"/>
        <v>8</v>
      </c>
      <c r="H180" s="78">
        <v>0</v>
      </c>
      <c r="I180" s="76">
        <v>0</v>
      </c>
      <c r="J180" s="46">
        <f t="shared" si="18"/>
        <v>8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+'12'!J190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11</v>
      </c>
      <c r="F193" s="71"/>
      <c r="G193" s="46">
        <f t="shared" si="17"/>
        <v>11</v>
      </c>
      <c r="H193" s="78">
        <v>0</v>
      </c>
      <c r="I193" s="76">
        <v>0</v>
      </c>
      <c r="J193" s="46">
        <f t="shared" si="18"/>
        <v>11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hidden="1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7</v>
      </c>
      <c r="F194" s="71"/>
      <c r="G194" s="46">
        <f t="shared" si="17"/>
        <v>7</v>
      </c>
      <c r="H194" s="78">
        <v>0</v>
      </c>
      <c r="I194" s="76">
        <v>0</v>
      </c>
      <c r="J194" s="46">
        <f t="shared" si="18"/>
        <v>6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>
        <v>60</v>
      </c>
      <c r="P194" s="137">
        <f t="shared" si="16"/>
        <v>60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2</v>
      </c>
      <c r="F195" s="71"/>
      <c r="G195" s="46">
        <f t="shared" si="17"/>
        <v>2</v>
      </c>
      <c r="H195" s="78">
        <v>0</v>
      </c>
      <c r="I195" s="76">
        <v>0</v>
      </c>
      <c r="J195" s="46">
        <f t="shared" si="18"/>
        <v>0</v>
      </c>
      <c r="K195" s="72">
        <v>2</v>
      </c>
      <c r="L195" s="20">
        <v>60</v>
      </c>
      <c r="M195" s="65">
        <f t="shared" si="19"/>
        <v>120</v>
      </c>
      <c r="N195" s="17" t="s">
        <v>16</v>
      </c>
      <c r="O195" s="18"/>
      <c r="P195" s="137">
        <f t="shared" si="16"/>
        <v>120</v>
      </c>
      <c r="Q195" s="90">
        <v>38</v>
      </c>
      <c r="R195" s="43">
        <f t="shared" si="20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2</v>
      </c>
      <c r="F196" s="71"/>
      <c r="G196" s="46">
        <f t="shared" si="17"/>
        <v>2</v>
      </c>
      <c r="H196" s="78">
        <v>0</v>
      </c>
      <c r="I196" s="76">
        <v>0</v>
      </c>
      <c r="J196" s="46">
        <f t="shared" si="18"/>
        <v>2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8</v>
      </c>
      <c r="F205" s="71"/>
      <c r="G205" s="46">
        <f t="shared" si="17"/>
        <v>8</v>
      </c>
      <c r="H205" s="78">
        <v>0</v>
      </c>
      <c r="I205" s="76">
        <v>0</v>
      </c>
      <c r="J205" s="46">
        <f t="shared" si="18"/>
        <v>8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58</v>
      </c>
      <c r="F217" s="71"/>
      <c r="G217" s="46">
        <f t="shared" si="17"/>
        <v>58</v>
      </c>
      <c r="H217" s="78">
        <v>0</v>
      </c>
      <c r="I217" s="76">
        <v>0</v>
      </c>
      <c r="J217" s="46">
        <f t="shared" si="18"/>
        <v>58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16</v>
      </c>
      <c r="F218" s="71"/>
      <c r="G218" s="46">
        <f t="shared" si="17"/>
        <v>16</v>
      </c>
      <c r="H218" s="78">
        <v>0</v>
      </c>
      <c r="I218" s="76">
        <v>0</v>
      </c>
      <c r="J218" s="46">
        <f t="shared" si="18"/>
        <v>14</v>
      </c>
      <c r="K218" s="72">
        <v>2</v>
      </c>
      <c r="L218" s="20">
        <v>20</v>
      </c>
      <c r="M218" s="65">
        <f t="shared" si="19"/>
        <v>40</v>
      </c>
      <c r="N218" s="17" t="s">
        <v>16</v>
      </c>
      <c r="O218" s="18"/>
      <c r="P218" s="137">
        <f t="shared" si="21"/>
        <v>40</v>
      </c>
      <c r="Q218" s="90">
        <v>16.670000000000002</v>
      </c>
      <c r="R218" s="43">
        <f t="shared" si="20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59" si="22">E235+F235</f>
        <v>0</v>
      </c>
      <c r="H235" s="78">
        <v>0</v>
      </c>
      <c r="I235" s="76">
        <v>0</v>
      </c>
      <c r="J235" s="46">
        <f t="shared" ref="J235:J257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+'12'!J243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+'12'!J244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+'12'!J245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+'12'!J246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+'12'!J247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+'12'!J248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+'12'!J249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+'12'!J250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+'12'!J251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+'12'!J252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+'12'!J253</f>
        <v>1</v>
      </c>
      <c r="F253" s="71"/>
      <c r="G253" s="46">
        <f t="shared" si="22"/>
        <v>1</v>
      </c>
      <c r="H253" s="78">
        <v>0</v>
      </c>
      <c r="I253" s="76">
        <v>0</v>
      </c>
      <c r="J253" s="46">
        <f t="shared" si="23"/>
        <v>1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+'12'!J254</f>
        <v>0</v>
      </c>
      <c r="F254" s="71"/>
      <c r="G254" s="46"/>
      <c r="H254" s="78"/>
      <c r="I254" s="76"/>
      <c r="J254" s="46"/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+'12'!J255</f>
        <v>0</v>
      </c>
      <c r="F255" s="71"/>
      <c r="G255" s="46"/>
      <c r="H255" s="78"/>
      <c r="I255" s="76"/>
      <c r="J255" s="46"/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+'12'!J256</f>
        <v>0</v>
      </c>
      <c r="F256" s="71"/>
      <c r="G256" s="46"/>
      <c r="H256" s="78"/>
      <c r="I256" s="76"/>
      <c r="J256" s="46"/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1" ht="25.5" x14ac:dyDescent="0.55000000000000004">
      <c r="A257" s="10"/>
      <c r="B257" s="10"/>
      <c r="C257" s="19"/>
      <c r="D257" s="10"/>
      <c r="E257" s="64">
        <f>+'12'!J257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21" ht="25.5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>+G258-H258-K258-I258</f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1" ht="25.5" x14ac:dyDescent="0.55000000000000004">
      <c r="A259" s="10"/>
      <c r="B259" s="10"/>
      <c r="C259" s="19"/>
      <c r="D259" s="10"/>
      <c r="E259" s="64">
        <f>+'12'!J259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1" ht="25.5" x14ac:dyDescent="0.55000000000000004">
      <c r="A260" s="10"/>
      <c r="B260" s="10"/>
      <c r="C260" s="19"/>
      <c r="D260" s="10"/>
      <c r="E260" s="64">
        <f>+'12'!J260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1" ht="25.5" x14ac:dyDescent="0.55000000000000004">
      <c r="A261" s="10"/>
      <c r="B261" s="10"/>
      <c r="C261" s="19"/>
      <c r="D261" s="10"/>
      <c r="E261" s="64">
        <f>+'12'!J261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1" ht="24" customHeight="1" x14ac:dyDescent="0.55000000000000004">
      <c r="A262" s="10"/>
      <c r="B262" s="10"/>
      <c r="C262" s="19"/>
      <c r="D262" s="10"/>
      <c r="E262" s="64">
        <f>+'12'!J262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357</v>
      </c>
      <c r="S263" s="75"/>
    </row>
    <row r="264" spans="1:21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1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1250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920</v>
      </c>
      <c r="O267" s="2">
        <v>230</v>
      </c>
      <c r="P267" s="2">
        <v>50</v>
      </c>
      <c r="Q267" s="88">
        <v>140</v>
      </c>
      <c r="R267" s="2">
        <v>80</v>
      </c>
      <c r="S267" s="2">
        <v>120</v>
      </c>
      <c r="T267" s="2">
        <v>270</v>
      </c>
      <c r="U267" s="2">
        <v>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80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250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250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50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50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15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1.05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33.950000000000003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20.00"/>
        <filter val="180.00"/>
        <filter val="40.00"/>
        <filter val="50"/>
        <filter val="50.00"/>
        <filter val="500.00"/>
        <filter val="Rookie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X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20</v>
      </c>
      <c r="F5" s="71"/>
      <c r="G5" s="46">
        <f t="shared" ref="G5:G26" si="0">E5+F5</f>
        <v>20</v>
      </c>
      <c r="H5" s="78">
        <v>1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1443</v>
      </c>
      <c r="O5" s="18"/>
      <c r="P5" s="23">
        <f t="shared" ref="P5:P68" si="2"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66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100</v>
      </c>
      <c r="P6" s="137">
        <f t="shared" si="2"/>
        <v>300</v>
      </c>
      <c r="Q6" s="13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50</v>
      </c>
      <c r="P22" s="137">
        <f t="shared" si="2"/>
        <v>50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1</v>
      </c>
      <c r="F26" s="71">
        <v>2</v>
      </c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2</v>
      </c>
      <c r="F32" s="71">
        <v>3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-2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7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3</v>
      </c>
      <c r="F34" s="71">
        <v>3</v>
      </c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+'13'!J37</f>
        <v>4</v>
      </c>
      <c r="F37" s="71">
        <v>1</v>
      </c>
      <c r="G37" s="46">
        <f t="shared" si="5"/>
        <v>5</v>
      </c>
      <c r="H37" s="78">
        <v>0</v>
      </c>
      <c r="I37" s="76">
        <v>0</v>
      </c>
      <c r="J37" s="46">
        <f t="shared" si="6"/>
        <v>5</v>
      </c>
      <c r="K37" s="72"/>
      <c r="L37" s="15">
        <v>40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16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13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7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1</v>
      </c>
      <c r="F48" s="71"/>
      <c r="G48" s="46">
        <f t="shared" si="5"/>
        <v>1</v>
      </c>
      <c r="H48" s="78">
        <v>1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1443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3</v>
      </c>
      <c r="F49" s="71"/>
      <c r="G49" s="46">
        <f t="shared" si="5"/>
        <v>3</v>
      </c>
      <c r="H49" s="78">
        <v>2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1443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4</v>
      </c>
      <c r="F50" s="71"/>
      <c r="G50" s="46">
        <f t="shared" si="5"/>
        <v>4</v>
      </c>
      <c r="H50" s="78">
        <v>2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1443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4</v>
      </c>
      <c r="F62" s="71"/>
      <c r="G62" s="46">
        <f t="shared" si="5"/>
        <v>4</v>
      </c>
      <c r="H62" s="78">
        <v>2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1452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2</v>
      </c>
      <c r="F91" s="71"/>
      <c r="G91" s="46">
        <f t="shared" si="5"/>
        <v>2</v>
      </c>
      <c r="H91" s="78">
        <v>0</v>
      </c>
      <c r="I91" s="76">
        <v>0</v>
      </c>
      <c r="J91" s="46">
        <f t="shared" si="6"/>
        <v>0</v>
      </c>
      <c r="K91" s="72">
        <v>2</v>
      </c>
      <c r="L91" s="22">
        <v>35</v>
      </c>
      <c r="M91" s="65">
        <f t="shared" si="10"/>
        <v>70</v>
      </c>
      <c r="N91" s="17" t="s">
        <v>16</v>
      </c>
      <c r="O91" s="18">
        <v>20</v>
      </c>
      <c r="P91" s="137">
        <f t="shared" si="7"/>
        <v>50</v>
      </c>
      <c r="Q91" s="90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5</v>
      </c>
      <c r="F110" s="71"/>
      <c r="G110" s="46">
        <f t="shared" si="12"/>
        <v>5</v>
      </c>
      <c r="H110" s="78">
        <v>0</v>
      </c>
      <c r="I110" s="76">
        <v>0</v>
      </c>
      <c r="J110" s="46">
        <f t="shared" si="13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60</v>
      </c>
      <c r="P110" s="137">
        <f t="shared" si="7"/>
        <v>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17</v>
      </c>
      <c r="F111" s="71"/>
      <c r="G111" s="46">
        <f t="shared" si="12"/>
        <v>17</v>
      </c>
      <c r="H111" s="78">
        <v>0</v>
      </c>
      <c r="I111" s="76">
        <v>0</v>
      </c>
      <c r="J111" s="46">
        <f t="shared" si="13"/>
        <v>13</v>
      </c>
      <c r="K111" s="72">
        <v>4</v>
      </c>
      <c r="L111" s="20">
        <v>250</v>
      </c>
      <c r="M111" s="65">
        <f t="shared" si="8"/>
        <v>1000</v>
      </c>
      <c r="N111" s="17" t="s">
        <v>16</v>
      </c>
      <c r="O111" s="18">
        <v>250</v>
      </c>
      <c r="P111" s="137">
        <f t="shared" si="7"/>
        <v>750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13</v>
      </c>
      <c r="F115" s="71"/>
      <c r="G115" s="46">
        <f t="shared" si="12"/>
        <v>13</v>
      </c>
      <c r="H115" s="78">
        <v>0</v>
      </c>
      <c r="I115" s="76">
        <v>0</v>
      </c>
      <c r="J115" s="46">
        <f t="shared" si="13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11</v>
      </c>
      <c r="F116" s="71"/>
      <c r="G116" s="46">
        <f t="shared" si="12"/>
        <v>11</v>
      </c>
      <c r="H116" s="78">
        <v>0</v>
      </c>
      <c r="I116" s="76">
        <v>0</v>
      </c>
      <c r="J116" s="46">
        <f t="shared" si="13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4</v>
      </c>
      <c r="F117" s="71">
        <v>5</v>
      </c>
      <c r="G117" s="46">
        <f t="shared" si="12"/>
        <v>9</v>
      </c>
      <c r="H117" s="78">
        <v>0</v>
      </c>
      <c r="I117" s="76">
        <v>0</v>
      </c>
      <c r="J117" s="46">
        <f t="shared" si="13"/>
        <v>8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>
        <v>27</v>
      </c>
      <c r="P117" s="137">
        <f t="shared" si="7"/>
        <v>28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6</v>
      </c>
      <c r="F125" s="71"/>
      <c r="G125" s="46">
        <f t="shared" si="12"/>
        <v>6</v>
      </c>
      <c r="H125" s="78">
        <v>0</v>
      </c>
      <c r="I125" s="76">
        <v>0</v>
      </c>
      <c r="J125" s="46">
        <f t="shared" si="13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5</v>
      </c>
      <c r="F131" s="71"/>
      <c r="G131" s="46">
        <f t="shared" si="12"/>
        <v>5</v>
      </c>
      <c r="H131" s="78">
        <v>0</v>
      </c>
      <c r="I131" s="76">
        <v>0</v>
      </c>
      <c r="J131" s="46">
        <f t="shared" si="13"/>
        <v>2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37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2</v>
      </c>
      <c r="F132" s="71"/>
      <c r="G132" s="46">
        <f t="shared" si="12"/>
        <v>2</v>
      </c>
      <c r="H132" s="78">
        <v>0</v>
      </c>
      <c r="I132" s="76">
        <v>0</v>
      </c>
      <c r="J132" s="46">
        <f t="shared" si="13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1</v>
      </c>
      <c r="F154" s="71">
        <v>5</v>
      </c>
      <c r="G154" s="46">
        <f t="shared" si="12"/>
        <v>6</v>
      </c>
      <c r="H154" s="78">
        <v>0</v>
      </c>
      <c r="I154" s="76">
        <v>0</v>
      </c>
      <c r="J154" s="46">
        <f t="shared" si="13"/>
        <v>4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10</v>
      </c>
      <c r="P154" s="137">
        <f t="shared" si="16"/>
        <v>40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/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4</v>
      </c>
      <c r="F175" s="71"/>
      <c r="G175" s="46">
        <f t="shared" si="17"/>
        <v>4</v>
      </c>
      <c r="H175" s="78">
        <v>0</v>
      </c>
      <c r="I175" s="76">
        <v>0</v>
      </c>
      <c r="J175" s="46">
        <f t="shared" si="18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8</v>
      </c>
      <c r="F180" s="71"/>
      <c r="G180" s="46">
        <f t="shared" si="17"/>
        <v>8</v>
      </c>
      <c r="H180" s="78">
        <v>0</v>
      </c>
      <c r="I180" s="76">
        <v>0</v>
      </c>
      <c r="J180" s="46">
        <f t="shared" si="18"/>
        <v>8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+'13'!J190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11</v>
      </c>
      <c r="F193" s="71"/>
      <c r="G193" s="46">
        <f t="shared" si="17"/>
        <v>11</v>
      </c>
      <c r="H193" s="78">
        <v>0</v>
      </c>
      <c r="I193" s="76">
        <v>0</v>
      </c>
      <c r="J193" s="46">
        <f t="shared" si="18"/>
        <v>10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6</v>
      </c>
      <c r="F194" s="71"/>
      <c r="G194" s="46">
        <f t="shared" si="17"/>
        <v>6</v>
      </c>
      <c r="H194" s="78">
        <v>0</v>
      </c>
      <c r="I194" s="76">
        <v>0</v>
      </c>
      <c r="J194" s="46">
        <f t="shared" si="18"/>
        <v>6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0</v>
      </c>
      <c r="F195" s="71"/>
      <c r="G195" s="46">
        <f t="shared" si="17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2</v>
      </c>
      <c r="F196" s="71"/>
      <c r="G196" s="46">
        <f t="shared" si="17"/>
        <v>2</v>
      </c>
      <c r="H196" s="78">
        <v>0</v>
      </c>
      <c r="I196" s="76">
        <v>0</v>
      </c>
      <c r="J196" s="46">
        <f t="shared" si="18"/>
        <v>2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8</v>
      </c>
      <c r="F205" s="71"/>
      <c r="G205" s="46">
        <f t="shared" si="17"/>
        <v>8</v>
      </c>
      <c r="H205" s="78">
        <v>0</v>
      </c>
      <c r="I205" s="76">
        <v>0</v>
      </c>
      <c r="J205" s="46">
        <f t="shared" si="18"/>
        <v>8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>
        <v>1</v>
      </c>
      <c r="G212" s="46">
        <f t="shared" si="17"/>
        <v>1</v>
      </c>
      <c r="H212" s="78">
        <v>0</v>
      </c>
      <c r="I212" s="76">
        <v>0</v>
      </c>
      <c r="J212" s="46">
        <f t="shared" si="18"/>
        <v>0</v>
      </c>
      <c r="K212" s="72">
        <v>1</v>
      </c>
      <c r="L212" s="20">
        <v>40</v>
      </c>
      <c r="M212" s="65">
        <f t="shared" si="19"/>
        <v>40</v>
      </c>
      <c r="N212" s="17" t="s">
        <v>16</v>
      </c>
      <c r="O212" s="18">
        <v>15</v>
      </c>
      <c r="P212" s="137">
        <f t="shared" si="21"/>
        <v>25</v>
      </c>
      <c r="Q212" s="90">
        <v>15</v>
      </c>
      <c r="R212" s="43">
        <f t="shared" si="20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58</v>
      </c>
      <c r="F217" s="71"/>
      <c r="G217" s="46">
        <f t="shared" si="17"/>
        <v>58</v>
      </c>
      <c r="H217" s="78">
        <v>0</v>
      </c>
      <c r="I217" s="76">
        <v>0</v>
      </c>
      <c r="J217" s="46">
        <f t="shared" si="18"/>
        <v>58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14</v>
      </c>
      <c r="F218" s="71"/>
      <c r="G218" s="46">
        <f t="shared" si="17"/>
        <v>14</v>
      </c>
      <c r="H218" s="78">
        <v>0</v>
      </c>
      <c r="I218" s="76">
        <v>0</v>
      </c>
      <c r="J218" s="46">
        <f t="shared" si="18"/>
        <v>12</v>
      </c>
      <c r="K218" s="72">
        <v>2</v>
      </c>
      <c r="L218" s="20">
        <v>20</v>
      </c>
      <c r="M218" s="65">
        <f t="shared" si="19"/>
        <v>40</v>
      </c>
      <c r="N218" s="17" t="s">
        <v>16</v>
      </c>
      <c r="O218" s="18"/>
      <c r="P218" s="137">
        <f t="shared" si="21"/>
        <v>40</v>
      </c>
      <c r="Q218" s="90">
        <v>16.670000000000002</v>
      </c>
      <c r="R218" s="43">
        <f t="shared" si="20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57" si="22">E235+F235</f>
        <v>0</v>
      </c>
      <c r="H235" s="78">
        <v>0</v>
      </c>
      <c r="I235" s="76">
        <v>0</v>
      </c>
      <c r="J235" s="46">
        <f t="shared" ref="J235:J259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+'13'!J243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+'13'!J244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+'13'!J245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+'13'!J246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+'13'!J247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+'13'!J248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+'13'!J249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+'13'!J250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+'13'!J251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+'13'!J252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+'13'!J253</f>
        <v>1</v>
      </c>
      <c r="F253" s="71"/>
      <c r="G253" s="46">
        <f t="shared" si="22"/>
        <v>1</v>
      </c>
      <c r="H253" s="78">
        <v>0</v>
      </c>
      <c r="I253" s="76">
        <v>0</v>
      </c>
      <c r="J253" s="46">
        <f t="shared" si="23"/>
        <v>1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+'13'!J254</f>
        <v>0</v>
      </c>
      <c r="F254" s="71"/>
      <c r="G254" s="46"/>
      <c r="H254" s="78"/>
      <c r="I254" s="76"/>
      <c r="J254" s="46"/>
      <c r="K254" s="72"/>
      <c r="L254" s="20">
        <v>35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+'13'!J255</f>
        <v>0</v>
      </c>
      <c r="F255" s="71"/>
      <c r="G255" s="46"/>
      <c r="H255" s="78"/>
      <c r="I255" s="76"/>
      <c r="J255" s="46"/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+'13'!J256</f>
        <v>0</v>
      </c>
      <c r="F256" s="71"/>
      <c r="G256" s="46"/>
      <c r="H256" s="78"/>
      <c r="I256" s="76"/>
      <c r="J256" s="46"/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4" ht="25.5" x14ac:dyDescent="0.55000000000000004">
      <c r="A257" s="10"/>
      <c r="B257" s="10"/>
      <c r="C257" s="19"/>
      <c r="D257" s="10"/>
      <c r="E257" s="64">
        <f>+'13'!J257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24" ht="25.5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>
        <f>E258+F258</f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4" ht="25.5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4" ht="25.5" x14ac:dyDescent="0.55000000000000004">
      <c r="A260" s="10"/>
      <c r="B260" s="10"/>
      <c r="C260" s="19"/>
      <c r="D260" s="10"/>
      <c r="E260" s="64">
        <f>+'13'!J260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4" ht="25.5" x14ac:dyDescent="0.55000000000000004">
      <c r="A261" s="10"/>
      <c r="B261" s="10"/>
      <c r="C261" s="19"/>
      <c r="D261" s="10"/>
      <c r="E261" s="64">
        <f>+'13'!J261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4" ht="24" customHeight="1" x14ac:dyDescent="0.55000000000000004">
      <c r="A262" s="10"/>
      <c r="B262" s="10"/>
      <c r="C262" s="19"/>
      <c r="D262" s="10"/>
      <c r="E262" s="64">
        <f>+'13'!J262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4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609.78000000000009</v>
      </c>
      <c r="S263" s="75"/>
    </row>
    <row r="264" spans="1:24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4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2725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1538</v>
      </c>
      <c r="O267" s="2">
        <v>150</v>
      </c>
      <c r="P267" s="2">
        <v>250</v>
      </c>
      <c r="Q267" s="88">
        <v>25</v>
      </c>
      <c r="R267" s="2">
        <v>310</v>
      </c>
      <c r="S267" s="2">
        <v>270</v>
      </c>
      <c r="T267" s="2">
        <v>60</v>
      </c>
      <c r="U267" s="2">
        <v>178</v>
      </c>
      <c r="V267" s="2">
        <v>20</v>
      </c>
      <c r="W267" s="2">
        <v>250</v>
      </c>
      <c r="X267" s="2">
        <v>25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4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582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605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605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 filterMode="1">
    <tabColor rgb="FFFFCCFF"/>
  </sheetPr>
  <dimension ref="A1:U349"/>
  <sheetViews>
    <sheetView zoomScale="80" zoomScaleNormal="80" workbookViewId="0">
      <pane xSplit="10" ySplit="4" topLeftCell="K256" activePane="bottomRight" state="frozen"/>
      <selection activeCell="H260" sqref="H260"/>
      <selection pane="topRight" activeCell="H260" sqref="H260"/>
      <selection pane="bottomLeft" activeCell="H260" sqref="H260"/>
      <selection pane="bottomRight" activeCell="G268" sqref="G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19</v>
      </c>
      <c r="F5" s="71">
        <v>10</v>
      </c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22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37">
        <f t="shared" ref="P5:P68" si="2">SUM(M5-O5)</f>
        <v>350</v>
      </c>
      <c r="Q5" s="13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66</v>
      </c>
      <c r="F6" s="71">
        <v>20</v>
      </c>
      <c r="G6" s="46">
        <f t="shared" si="0"/>
        <v>86</v>
      </c>
      <c r="H6" s="78">
        <v>0</v>
      </c>
      <c r="I6" s="76">
        <v>0</v>
      </c>
      <c r="J6" s="46">
        <f t="shared" si="1"/>
        <v>82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20</v>
      </c>
      <c r="P6" s="137">
        <f t="shared" si="2"/>
        <v>380</v>
      </c>
      <c r="Q6" s="13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7">
        <f t="shared" si="2"/>
        <v>100</v>
      </c>
      <c r="Q11" s="13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26</v>
      </c>
      <c r="F22" s="71">
        <v>10</v>
      </c>
      <c r="G22" s="46">
        <f t="shared" si="0"/>
        <v>36</v>
      </c>
      <c r="H22" s="78">
        <v>0</v>
      </c>
      <c r="I22" s="76">
        <v>0</v>
      </c>
      <c r="J22" s="46">
        <f t="shared" si="1"/>
        <v>30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>
        <v>350</v>
      </c>
      <c r="P22" s="137">
        <f t="shared" si="2"/>
        <v>250</v>
      </c>
      <c r="Q22" s="13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10</v>
      </c>
      <c r="F24" s="71">
        <v>5</v>
      </c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17</v>
      </c>
      <c r="F31" s="71">
        <v>10</v>
      </c>
      <c r="G31" s="46">
        <f t="shared" si="5"/>
        <v>27</v>
      </c>
      <c r="H31" s="78">
        <v>0</v>
      </c>
      <c r="I31" s="76">
        <v>0</v>
      </c>
      <c r="J31" s="46">
        <f t="shared" si="6"/>
        <v>24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7">
        <f t="shared" si="2"/>
        <v>300</v>
      </c>
      <c r="Q31" s="13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-2</v>
      </c>
      <c r="F33" s="71">
        <v>5</v>
      </c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+'9'!J37</f>
        <v>0</v>
      </c>
      <c r="F37" s="71">
        <v>1</v>
      </c>
      <c r="G37" s="46">
        <f t="shared" si="5"/>
        <v>1</v>
      </c>
      <c r="H37" s="78">
        <v>0</v>
      </c>
      <c r="I37" s="76">
        <v>0</v>
      </c>
      <c r="J37" s="46">
        <f t="shared" si="6"/>
        <v>1</v>
      </c>
      <c r="K37" s="72"/>
      <c r="L37" s="15">
        <v>40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16</v>
      </c>
      <c r="F39" s="71">
        <v>3</v>
      </c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13</v>
      </c>
      <c r="F40" s="71">
        <v>3</v>
      </c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3</v>
      </c>
      <c r="F47" s="71">
        <v>3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1</v>
      </c>
      <c r="F49" s="71">
        <v>3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2</v>
      </c>
      <c r="F50" s="71">
        <v>3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4</v>
      </c>
      <c r="F64" s="71">
        <v>3</v>
      </c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4</v>
      </c>
      <c r="F66" s="71">
        <v>3</v>
      </c>
      <c r="G66" s="46">
        <f t="shared" si="5"/>
        <v>7</v>
      </c>
      <c r="H66" s="78">
        <v>0</v>
      </c>
      <c r="I66" s="76">
        <v>0</v>
      </c>
      <c r="J66" s="46">
        <f t="shared" si="6"/>
        <v>5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>
        <v>25</v>
      </c>
      <c r="P66" s="137">
        <f t="shared" si="2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9</v>
      </c>
      <c r="F74" s="71">
        <v>3</v>
      </c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4</v>
      </c>
      <c r="F110" s="71">
        <v>10</v>
      </c>
      <c r="G110" s="46">
        <f t="shared" si="12"/>
        <v>14</v>
      </c>
      <c r="H110" s="78">
        <v>0</v>
      </c>
      <c r="I110" s="76">
        <v>0</v>
      </c>
      <c r="J110" s="46">
        <f t="shared" si="13"/>
        <v>14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13</v>
      </c>
      <c r="F111" s="71"/>
      <c r="G111" s="46">
        <f t="shared" si="12"/>
        <v>13</v>
      </c>
      <c r="H111" s="78">
        <v>0</v>
      </c>
      <c r="I111" s="76">
        <v>0</v>
      </c>
      <c r="J111" s="46">
        <f t="shared" si="13"/>
        <v>13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13</v>
      </c>
      <c r="F115" s="71"/>
      <c r="G115" s="46">
        <f t="shared" si="12"/>
        <v>13</v>
      </c>
      <c r="H115" s="78">
        <v>0</v>
      </c>
      <c r="I115" s="76">
        <v>0</v>
      </c>
      <c r="J115" s="46">
        <f t="shared" si="13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10</v>
      </c>
      <c r="F116" s="71"/>
      <c r="G116" s="46">
        <f t="shared" si="12"/>
        <v>10</v>
      </c>
      <c r="H116" s="78">
        <v>0</v>
      </c>
      <c r="I116" s="76">
        <v>0</v>
      </c>
      <c r="J116" s="46">
        <f t="shared" si="13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8</v>
      </c>
      <c r="F117" s="71"/>
      <c r="G117" s="46">
        <f t="shared" si="12"/>
        <v>8</v>
      </c>
      <c r="H117" s="78">
        <v>0</v>
      </c>
      <c r="I117" s="76">
        <v>0</v>
      </c>
      <c r="J117" s="46">
        <f t="shared" si="13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6</v>
      </c>
      <c r="F125" s="71"/>
      <c r="G125" s="46">
        <f t="shared" si="12"/>
        <v>6</v>
      </c>
      <c r="H125" s="78">
        <v>0</v>
      </c>
      <c r="I125" s="76">
        <v>0</v>
      </c>
      <c r="J125" s="46">
        <f t="shared" si="13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2</v>
      </c>
      <c r="F131" s="71">
        <v>5</v>
      </c>
      <c r="G131" s="46">
        <f t="shared" si="12"/>
        <v>7</v>
      </c>
      <c r="H131" s="78">
        <v>0</v>
      </c>
      <c r="I131" s="76">
        <v>0</v>
      </c>
      <c r="J131" s="46">
        <f t="shared" si="13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2</v>
      </c>
      <c r="F132" s="71">
        <v>3</v>
      </c>
      <c r="G132" s="46">
        <f t="shared" si="12"/>
        <v>5</v>
      </c>
      <c r="H132" s="78">
        <v>0</v>
      </c>
      <c r="I132" s="76">
        <v>0</v>
      </c>
      <c r="J132" s="46">
        <f t="shared" si="1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1</v>
      </c>
      <c r="F133" s="71">
        <v>3</v>
      </c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1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4</v>
      </c>
      <c r="F175" s="71">
        <v>10</v>
      </c>
      <c r="G175" s="46">
        <f t="shared" si="17"/>
        <v>14</v>
      </c>
      <c r="H175" s="78">
        <v>0</v>
      </c>
      <c r="I175" s="76">
        <v>0</v>
      </c>
      <c r="J175" s="46">
        <f t="shared" si="1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8</v>
      </c>
      <c r="F180" s="71">
        <v>10</v>
      </c>
      <c r="G180" s="46">
        <f t="shared" si="17"/>
        <v>18</v>
      </c>
      <c r="H180" s="78">
        <v>0</v>
      </c>
      <c r="I180" s="76">
        <v>0</v>
      </c>
      <c r="J180" s="46">
        <f t="shared" si="18"/>
        <v>17</v>
      </c>
      <c r="K180" s="72">
        <v>1</v>
      </c>
      <c r="L180" s="20">
        <v>35</v>
      </c>
      <c r="M180" s="65">
        <f t="shared" si="19"/>
        <v>35</v>
      </c>
      <c r="N180" s="17" t="s">
        <v>16</v>
      </c>
      <c r="O180" s="18"/>
      <c r="P180" s="137">
        <f t="shared" si="16"/>
        <v>35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+'14'!J190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10</v>
      </c>
      <c r="F193" s="71">
        <v>5</v>
      </c>
      <c r="G193" s="46">
        <f t="shared" si="17"/>
        <v>15</v>
      </c>
      <c r="H193" s="78">
        <v>0</v>
      </c>
      <c r="I193" s="76">
        <v>0</v>
      </c>
      <c r="J193" s="46">
        <f t="shared" si="18"/>
        <v>14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6</v>
      </c>
      <c r="F194" s="71">
        <v>10</v>
      </c>
      <c r="G194" s="46">
        <f t="shared" si="17"/>
        <v>16</v>
      </c>
      <c r="H194" s="78">
        <v>0</v>
      </c>
      <c r="I194" s="76">
        <v>0</v>
      </c>
      <c r="J194" s="46">
        <f t="shared" si="18"/>
        <v>16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0</v>
      </c>
      <c r="F195" s="71"/>
      <c r="G195" s="46">
        <f t="shared" si="17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2</v>
      </c>
      <c r="F196" s="71"/>
      <c r="G196" s="46">
        <f t="shared" si="17"/>
        <v>2</v>
      </c>
      <c r="H196" s="78">
        <v>0</v>
      </c>
      <c r="I196" s="76">
        <v>0</v>
      </c>
      <c r="J196" s="46">
        <f t="shared" si="18"/>
        <v>2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ref="P197:P260" si="21">SUM(M197-O197)</f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si="21"/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8</v>
      </c>
      <c r="F205" s="71"/>
      <c r="G205" s="46">
        <f t="shared" si="17"/>
        <v>8</v>
      </c>
      <c r="H205" s="78">
        <v>0</v>
      </c>
      <c r="I205" s="76">
        <v>0</v>
      </c>
      <c r="J205" s="46">
        <f t="shared" si="18"/>
        <v>8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0</v>
      </c>
      <c r="F208" s="71">
        <v>2</v>
      </c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40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58</v>
      </c>
      <c r="F217" s="71"/>
      <c r="G217" s="46">
        <f t="shared" si="17"/>
        <v>58</v>
      </c>
      <c r="H217" s="78">
        <v>0</v>
      </c>
      <c r="I217" s="76">
        <v>0</v>
      </c>
      <c r="J217" s="46">
        <f t="shared" si="18"/>
        <v>58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12</v>
      </c>
      <c r="F218" s="71"/>
      <c r="G218" s="46">
        <f t="shared" si="17"/>
        <v>12</v>
      </c>
      <c r="H218" s="78">
        <v>0</v>
      </c>
      <c r="I218" s="76">
        <v>0</v>
      </c>
      <c r="J218" s="46">
        <f t="shared" si="18"/>
        <v>11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53" si="22">E235+F235</f>
        <v>0</v>
      </c>
      <c r="H235" s="78">
        <v>0</v>
      </c>
      <c r="I235" s="76">
        <v>0</v>
      </c>
      <c r="J235" s="46">
        <f t="shared" ref="J235:J258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+'14'!J243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+'14'!J244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+'14'!J245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+'14'!J246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+'14'!J247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+'14'!J248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+'14'!J249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+'14'!J250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+'14'!J251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+'14'!J252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/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+'9'!J254</f>
        <v>0</v>
      </c>
      <c r="F254" s="71"/>
      <c r="G254" s="46"/>
      <c r="H254" s="78"/>
      <c r="I254" s="76"/>
      <c r="J254" s="46"/>
      <c r="K254" s="72"/>
      <c r="L254" s="20">
        <v>40</v>
      </c>
      <c r="M254" s="65"/>
      <c r="N254" s="17"/>
      <c r="O254" s="18"/>
      <c r="P254" s="23">
        <f t="shared" si="21"/>
        <v>0</v>
      </c>
      <c r="Q254" s="90"/>
      <c r="R254" s="43"/>
    </row>
    <row r="255" spans="1:18" x14ac:dyDescent="0.5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3"/>
      <c r="M255" s="65"/>
      <c r="N255" s="17"/>
      <c r="O255" s="18"/>
      <c r="P255" s="23">
        <f t="shared" si="21"/>
        <v>0</v>
      </c>
      <c r="Q255" s="90"/>
      <c r="R255" s="43"/>
    </row>
    <row r="256" spans="1:18" x14ac:dyDescent="0.5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3"/>
      <c r="M256" s="65"/>
      <c r="N256" s="17"/>
      <c r="O256" s="18"/>
      <c r="P256" s="23">
        <f t="shared" si="21"/>
        <v>0</v>
      </c>
      <c r="Q256" s="90"/>
      <c r="R256" s="43"/>
    </row>
    <row r="257" spans="1:21" ht="25.5" x14ac:dyDescent="0.55000000000000004">
      <c r="A257" s="10"/>
      <c r="B257" s="10"/>
      <c r="C257" s="19"/>
      <c r="D257" s="10"/>
      <c r="E257" s="64">
        <f>+'14'!J257</f>
        <v>0</v>
      </c>
      <c r="F257" s="71"/>
      <c r="G257" s="46">
        <f t="shared" ref="G257:G262" si="26">E257+F257</f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21" ht="25.5" x14ac:dyDescent="0.55000000000000004">
      <c r="A258" s="10"/>
      <c r="B258" s="10"/>
      <c r="C258" s="19"/>
      <c r="D258" s="10"/>
      <c r="E258" s="64">
        <f>+'14'!J258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1" ht="25.5" x14ac:dyDescent="0.55000000000000004">
      <c r="A259" s="10"/>
      <c r="B259" s="10"/>
      <c r="C259" s="19"/>
      <c r="D259" s="10"/>
      <c r="E259" s="64">
        <f>+'14'!J259</f>
        <v>0</v>
      </c>
      <c r="F259" s="71"/>
      <c r="G259" s="46">
        <f t="shared" si="26"/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1" ht="25.5" x14ac:dyDescent="0.55000000000000004">
      <c r="A260" s="10"/>
      <c r="B260" s="10"/>
      <c r="C260" s="19"/>
      <c r="D260" s="10"/>
      <c r="E260" s="64">
        <f>+'14'!J260</f>
        <v>0</v>
      </c>
      <c r="F260" s="71"/>
      <c r="G260" s="46">
        <f t="shared" si="26"/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1" ht="25.5" x14ac:dyDescent="0.55000000000000004">
      <c r="A261" s="10"/>
      <c r="B261" s="10"/>
      <c r="C261" s="19"/>
      <c r="D261" s="10"/>
      <c r="E261" s="64">
        <f>+'14'!J261</f>
        <v>0</v>
      </c>
      <c r="F261" s="71"/>
      <c r="G261" s="46">
        <f t="shared" si="26"/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>SUM(M261-O261)</f>
        <v>0</v>
      </c>
      <c r="Q261" s="90"/>
      <c r="R261" s="43">
        <f t="shared" si="20"/>
        <v>0</v>
      </c>
    </row>
    <row r="262" spans="1:21" ht="24" customHeight="1" x14ac:dyDescent="0.55000000000000004">
      <c r="A262" s="10"/>
      <c r="B262" s="10"/>
      <c r="C262" s="19"/>
      <c r="D262" s="10"/>
      <c r="E262" s="64">
        <f>+'14'!J262</f>
        <v>0</v>
      </c>
      <c r="F262" s="71"/>
      <c r="G262" s="46">
        <f t="shared" si="26"/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722.09999999999991</v>
      </c>
      <c r="S263" s="75"/>
    </row>
    <row r="264" spans="1:21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1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2080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1330</v>
      </c>
      <c r="O267" s="2">
        <v>250</v>
      </c>
      <c r="P267" s="2">
        <v>175</v>
      </c>
      <c r="Q267" s="88">
        <v>35</v>
      </c>
      <c r="R267" s="2">
        <v>300</v>
      </c>
      <c r="S267" s="2">
        <v>400</v>
      </c>
      <c r="T267" s="2">
        <v>120</v>
      </c>
      <c r="U267" s="2"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395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355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355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00.00"/>
        <filter val="175"/>
        <filter val="20.00"/>
        <filter val="250.00"/>
        <filter val="35.00"/>
        <filter val="350.00"/>
        <filter val="380.00"/>
        <filter val="50.00"/>
        <filter val="60.00"/>
        <filter val="65.00"/>
        <filter val="75.00"/>
        <filter val="Rookie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49"/>
  <sheetViews>
    <sheetView zoomScale="80" zoomScaleNormal="80" workbookViewId="0">
      <pane xSplit="10" ySplit="4" topLeftCell="L263" activePane="bottomRight" state="frozen"/>
      <selection activeCell="H260" sqref="H260"/>
      <selection pane="topRight" activeCell="H260" sqref="H260"/>
      <selection pane="bottomLeft" activeCell="H260" sqref="H260"/>
      <selection pane="bottomRight" activeCell="H13" sqref="H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82</v>
      </c>
      <c r="F6" s="71"/>
      <c r="G6" s="46">
        <f t="shared" si="0"/>
        <v>82</v>
      </c>
      <c r="H6" s="78">
        <v>0</v>
      </c>
      <c r="I6" s="76">
        <v>0</v>
      </c>
      <c r="J6" s="46">
        <f t="shared" si="1"/>
        <v>81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37">
        <f t="shared" ref="P6:P69" si="3">SUM(M6-O6)</f>
        <v>100</v>
      </c>
      <c r="Q6" s="13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37">
        <f t="shared" si="3"/>
        <v>150</v>
      </c>
      <c r="Q22" s="13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3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28</v>
      </c>
      <c r="P32" s="137">
        <f t="shared" si="3"/>
        <v>102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+'15'!J37</f>
        <v>1</v>
      </c>
      <c r="F37" s="71">
        <v>1</v>
      </c>
      <c r="G37" s="46">
        <f t="shared" si="5"/>
        <v>2</v>
      </c>
      <c r="H37" s="78">
        <v>0</v>
      </c>
      <c r="I37" s="76">
        <v>0</v>
      </c>
      <c r="J37" s="46">
        <f t="shared" si="6"/>
        <v>2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37">
        <f t="shared" si="3"/>
        <v>60</v>
      </c>
      <c r="Q55" s="13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14</v>
      </c>
      <c r="F110" s="71"/>
      <c r="G110" s="46">
        <f t="shared" si="12"/>
        <v>14</v>
      </c>
      <c r="H110" s="78">
        <v>0</v>
      </c>
      <c r="I110" s="76">
        <v>0</v>
      </c>
      <c r="J110" s="46">
        <f t="shared" si="13"/>
        <v>7</v>
      </c>
      <c r="K110" s="72">
        <v>7</v>
      </c>
      <c r="L110" s="22">
        <v>120</v>
      </c>
      <c r="M110" s="65">
        <f t="shared" si="8"/>
        <v>840</v>
      </c>
      <c r="N110" s="17" t="s">
        <v>16</v>
      </c>
      <c r="O110" s="18">
        <v>20</v>
      </c>
      <c r="P110" s="137">
        <f t="shared" si="7"/>
        <v>820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13</v>
      </c>
      <c r="F111" s="71"/>
      <c r="G111" s="46">
        <f t="shared" si="12"/>
        <v>13</v>
      </c>
      <c r="H111" s="78">
        <v>0</v>
      </c>
      <c r="I111" s="76">
        <v>0</v>
      </c>
      <c r="J111" s="46">
        <f t="shared" si="13"/>
        <v>13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13</v>
      </c>
      <c r="F115" s="71"/>
      <c r="G115" s="46">
        <f t="shared" si="12"/>
        <v>13</v>
      </c>
      <c r="H115" s="78">
        <v>0</v>
      </c>
      <c r="I115" s="76">
        <v>0</v>
      </c>
      <c r="J115" s="46">
        <f t="shared" si="13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10</v>
      </c>
      <c r="F116" s="71"/>
      <c r="G116" s="46">
        <f t="shared" si="12"/>
        <v>10</v>
      </c>
      <c r="H116" s="78">
        <v>0</v>
      </c>
      <c r="I116" s="76">
        <v>0</v>
      </c>
      <c r="J116" s="46">
        <f t="shared" si="13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8</v>
      </c>
      <c r="F117" s="71"/>
      <c r="G117" s="46">
        <f t="shared" si="12"/>
        <v>8</v>
      </c>
      <c r="H117" s="78">
        <v>1</v>
      </c>
      <c r="I117" s="76">
        <v>0</v>
      </c>
      <c r="J117" s="46">
        <f t="shared" si="13"/>
        <v>7</v>
      </c>
      <c r="K117" s="72"/>
      <c r="L117" s="22">
        <v>55</v>
      </c>
      <c r="M117" s="65">
        <f t="shared" si="8"/>
        <v>0</v>
      </c>
      <c r="N117" s="17" t="s">
        <v>1443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80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6</v>
      </c>
      <c r="F125" s="71"/>
      <c r="G125" s="46">
        <f t="shared" si="12"/>
        <v>6</v>
      </c>
      <c r="H125" s="78">
        <v>0</v>
      </c>
      <c r="I125" s="76">
        <v>0</v>
      </c>
      <c r="J125" s="46">
        <f t="shared" si="13"/>
        <v>6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6</v>
      </c>
      <c r="F131" s="71"/>
      <c r="G131" s="46">
        <f t="shared" si="12"/>
        <v>6</v>
      </c>
      <c r="H131" s="78">
        <v>0</v>
      </c>
      <c r="I131" s="76">
        <v>0</v>
      </c>
      <c r="J131" s="46">
        <f t="shared" si="13"/>
        <v>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5</v>
      </c>
      <c r="F132" s="71"/>
      <c r="G132" s="46">
        <f t="shared" si="12"/>
        <v>5</v>
      </c>
      <c r="H132" s="78">
        <v>0</v>
      </c>
      <c r="I132" s="76">
        <v>0</v>
      </c>
      <c r="J132" s="46">
        <f t="shared" si="1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14</v>
      </c>
      <c r="F175" s="71"/>
      <c r="G175" s="46">
        <f t="shared" si="17"/>
        <v>14</v>
      </c>
      <c r="H175" s="78">
        <v>0</v>
      </c>
      <c r="I175" s="76">
        <v>0</v>
      </c>
      <c r="J175" s="46">
        <f t="shared" si="1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17</v>
      </c>
      <c r="F180" s="71"/>
      <c r="G180" s="46">
        <f t="shared" si="17"/>
        <v>17</v>
      </c>
      <c r="H180" s="78">
        <v>0</v>
      </c>
      <c r="I180" s="76">
        <v>0</v>
      </c>
      <c r="J180" s="46">
        <f t="shared" si="18"/>
        <v>17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+'15'!J190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14</v>
      </c>
      <c r="F193" s="71"/>
      <c r="G193" s="46">
        <f t="shared" si="17"/>
        <v>14</v>
      </c>
      <c r="H193" s="78">
        <v>0</v>
      </c>
      <c r="I193" s="76">
        <v>0</v>
      </c>
      <c r="J193" s="46">
        <f t="shared" si="18"/>
        <v>14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16</v>
      </c>
      <c r="F194" s="71"/>
      <c r="G194" s="46">
        <f t="shared" si="17"/>
        <v>16</v>
      </c>
      <c r="H194" s="78">
        <v>1</v>
      </c>
      <c r="I194" s="76">
        <v>0</v>
      </c>
      <c r="J194" s="46">
        <f t="shared" si="18"/>
        <v>15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0</v>
      </c>
      <c r="F195" s="71"/>
      <c r="G195" s="46">
        <f t="shared" si="17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2</v>
      </c>
      <c r="F196" s="71"/>
      <c r="G196" s="46">
        <f t="shared" si="17"/>
        <v>2</v>
      </c>
      <c r="H196" s="78">
        <v>1</v>
      </c>
      <c r="I196" s="76">
        <v>0</v>
      </c>
      <c r="J196" s="46">
        <f t="shared" si="18"/>
        <v>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8</v>
      </c>
      <c r="F205" s="71"/>
      <c r="G205" s="46">
        <f t="shared" si="17"/>
        <v>8</v>
      </c>
      <c r="H205" s="78">
        <v>0</v>
      </c>
      <c r="I205" s="76">
        <v>0</v>
      </c>
      <c r="J205" s="46">
        <f t="shared" si="18"/>
        <v>7</v>
      </c>
      <c r="K205" s="72">
        <v>1</v>
      </c>
      <c r="L205" s="20">
        <v>55</v>
      </c>
      <c r="M205" s="65">
        <f t="shared" si="19"/>
        <v>55</v>
      </c>
      <c r="N205" s="17" t="s">
        <v>16</v>
      </c>
      <c r="O205" s="18"/>
      <c r="P205" s="137">
        <f t="shared" si="21"/>
        <v>55</v>
      </c>
      <c r="Q205" s="90">
        <v>40</v>
      </c>
      <c r="R205" s="43">
        <f t="shared" si="20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2</v>
      </c>
      <c r="F208" s="71"/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>
        <v>1</v>
      </c>
      <c r="G214" s="46">
        <f t="shared" si="17"/>
        <v>1</v>
      </c>
      <c r="H214" s="78">
        <v>0</v>
      </c>
      <c r="I214" s="76">
        <v>0</v>
      </c>
      <c r="J214" s="46">
        <f t="shared" si="1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21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58</v>
      </c>
      <c r="F217" s="71"/>
      <c r="G217" s="46">
        <f t="shared" si="17"/>
        <v>58</v>
      </c>
      <c r="H217" s="78">
        <v>0</v>
      </c>
      <c r="I217" s="76">
        <v>0</v>
      </c>
      <c r="J217" s="46">
        <f t="shared" si="18"/>
        <v>58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11</v>
      </c>
      <c r="F218" s="71"/>
      <c r="G218" s="46">
        <f t="shared" si="17"/>
        <v>11</v>
      </c>
      <c r="H218" s="78">
        <v>0</v>
      </c>
      <c r="I218" s="76">
        <v>0</v>
      </c>
      <c r="J218" s="46">
        <f t="shared" si="18"/>
        <v>10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59" si="22">E235+F235</f>
        <v>0</v>
      </c>
      <c r="H235" s="78">
        <v>0</v>
      </c>
      <c r="I235" s="76">
        <v>0</v>
      </c>
      <c r="J235" s="46">
        <f t="shared" ref="J235:J259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+'15'!J243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+'15'!J244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+'15'!J245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+'15'!J246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+'15'!J247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+'15'!J248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+'15'!J249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+'15'!J250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+'15'!J251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+'15'!J252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+'15'!J253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+'15'!J254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/>
    </row>
    <row r="255" spans="1:18" x14ac:dyDescent="0.5">
      <c r="A255" s="10"/>
      <c r="B255" s="10"/>
      <c r="C255" s="19"/>
      <c r="D255" s="10"/>
      <c r="E255" s="64">
        <f>+'15'!J255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3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x14ac:dyDescent="0.5">
      <c r="A256" s="10"/>
      <c r="B256" s="10"/>
      <c r="C256" s="19"/>
      <c r="D256" s="10"/>
      <c r="E256" s="64">
        <f>+'15'!J256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3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1" ht="25.5" x14ac:dyDescent="0.55000000000000004">
      <c r="A257" s="10"/>
      <c r="B257" s="10"/>
      <c r="C257" s="19"/>
      <c r="D257" s="10"/>
      <c r="E257" s="64">
        <f>+'15'!J257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21" ht="25.5" x14ac:dyDescent="0.55000000000000004">
      <c r="A258" s="10"/>
      <c r="B258" s="10"/>
      <c r="C258" s="19"/>
      <c r="D258" s="10"/>
      <c r="E258" s="64">
        <f>+'15'!J258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1" ht="25.5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1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ref="G260:G262" si="26"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1" ht="25.5" x14ac:dyDescent="0.55000000000000004">
      <c r="A261" s="10"/>
      <c r="B261" s="10"/>
      <c r="C261" s="19"/>
      <c r="D261" s="10"/>
      <c r="E261" s="64">
        <f>+'15'!J261</f>
        <v>0</v>
      </c>
      <c r="F261" s="71"/>
      <c r="G261" s="46">
        <f t="shared" si="26"/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21" ht="24" customHeight="1" x14ac:dyDescent="0.55000000000000004">
      <c r="A262" s="10"/>
      <c r="B262" s="10"/>
      <c r="C262" s="19"/>
      <c r="D262" s="10"/>
      <c r="E262" s="64">
        <f>+'15'!J262</f>
        <v>0</v>
      </c>
      <c r="F262" s="71"/>
      <c r="G262" s="46">
        <f t="shared" si="26"/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1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269.27</v>
      </c>
      <c r="S263" s="75"/>
    </row>
    <row r="264" spans="1:21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1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1705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820</v>
      </c>
      <c r="O267" s="2">
        <v>100</v>
      </c>
      <c r="P267" s="2">
        <v>140</v>
      </c>
      <c r="Q267" s="88">
        <v>100</v>
      </c>
      <c r="R267" s="2">
        <v>240</v>
      </c>
      <c r="S267" s="2">
        <v>100</v>
      </c>
      <c r="T267" s="2">
        <v>30</v>
      </c>
      <c r="U267" s="2">
        <v>110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168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717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717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150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150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45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3.15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101.85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49"/>
  <sheetViews>
    <sheetView zoomScale="80" zoomScaleNormal="80" workbookViewId="0">
      <pane xSplit="10" ySplit="4" topLeftCell="K259" activePane="bottomRight" state="frozen"/>
      <selection activeCell="H260" sqref="H260"/>
      <selection pane="topRight" activeCell="H260" sqref="H260"/>
      <selection pane="bottomLeft" activeCell="H260" sqref="H260"/>
      <selection pane="bottomRight" activeCell="K17" sqref="K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22</v>
      </c>
      <c r="F5" s="71">
        <v>10</v>
      </c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28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25</v>
      </c>
      <c r="P5" s="137">
        <f>SUM(M5-O5)</f>
        <v>175</v>
      </c>
      <c r="Q5" s="13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81</v>
      </c>
      <c r="F6" s="71"/>
      <c r="G6" s="46">
        <f t="shared" si="0"/>
        <v>81</v>
      </c>
      <c r="H6" s="78">
        <v>0</v>
      </c>
      <c r="I6" s="76">
        <v>0</v>
      </c>
      <c r="J6" s="46">
        <f t="shared" si="1"/>
        <v>78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37">
        <f t="shared" ref="P6:P69" si="3">SUM(M6-O6)</f>
        <v>200</v>
      </c>
      <c r="Q6" s="13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37">
        <f t="shared" si="3"/>
        <v>50</v>
      </c>
      <c r="Q11" s="13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28</v>
      </c>
      <c r="F22" s="71">
        <v>10</v>
      </c>
      <c r="G22" s="46">
        <f t="shared" si="0"/>
        <v>38</v>
      </c>
      <c r="H22" s="78">
        <v>0</v>
      </c>
      <c r="I22" s="76">
        <v>0</v>
      </c>
      <c r="J22" s="46">
        <f t="shared" si="1"/>
        <v>34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37">
        <f t="shared" si="3"/>
        <v>200</v>
      </c>
      <c r="Q22" s="13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37">
        <f t="shared" si="3"/>
        <v>100</v>
      </c>
      <c r="Q31" s="13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+'16'!J37</f>
        <v>2</v>
      </c>
      <c r="F37" s="71">
        <v>1</v>
      </c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37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37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3"/>
        <v>50</v>
      </c>
      <c r="Q48" s="13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2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37">
        <f t="shared" si="3"/>
        <v>240</v>
      </c>
      <c r="Q62" s="132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37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3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25</v>
      </c>
      <c r="P65" s="137">
        <f t="shared" si="3"/>
        <v>125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37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7</v>
      </c>
      <c r="F110" s="71"/>
      <c r="G110" s="46">
        <f t="shared" si="12"/>
        <v>7</v>
      </c>
      <c r="H110" s="78">
        <v>0</v>
      </c>
      <c r="I110" s="76">
        <v>0</v>
      </c>
      <c r="J110" s="46">
        <f t="shared" si="13"/>
        <v>5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13</v>
      </c>
      <c r="F111" s="71"/>
      <c r="G111" s="46">
        <f t="shared" si="12"/>
        <v>13</v>
      </c>
      <c r="H111" s="78">
        <v>0</v>
      </c>
      <c r="I111" s="76">
        <v>0</v>
      </c>
      <c r="J111" s="46">
        <f t="shared" si="13"/>
        <v>13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13</v>
      </c>
      <c r="F115" s="71"/>
      <c r="G115" s="46">
        <f t="shared" si="12"/>
        <v>13</v>
      </c>
      <c r="H115" s="78">
        <v>0</v>
      </c>
      <c r="I115" s="76">
        <v>0</v>
      </c>
      <c r="J115" s="46">
        <f t="shared" si="13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7</v>
      </c>
      <c r="F117" s="71"/>
      <c r="G117" s="46">
        <f t="shared" si="12"/>
        <v>7</v>
      </c>
      <c r="H117" s="78">
        <v>0</v>
      </c>
      <c r="I117" s="76">
        <v>0</v>
      </c>
      <c r="J117" s="46">
        <f t="shared" si="13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6</v>
      </c>
      <c r="F125" s="71"/>
      <c r="G125" s="46">
        <f t="shared" si="12"/>
        <v>6</v>
      </c>
      <c r="H125" s="78">
        <v>0</v>
      </c>
      <c r="I125" s="76">
        <v>0</v>
      </c>
      <c r="J125" s="46">
        <f t="shared" si="13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25</v>
      </c>
      <c r="P125" s="137">
        <f t="shared" si="7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4</v>
      </c>
      <c r="F131" s="71"/>
      <c r="G131" s="46">
        <f t="shared" si="12"/>
        <v>4</v>
      </c>
      <c r="H131" s="78">
        <v>0</v>
      </c>
      <c r="I131" s="76">
        <v>0</v>
      </c>
      <c r="J131" s="46">
        <f t="shared" si="13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5</v>
      </c>
      <c r="F132" s="71"/>
      <c r="G132" s="46">
        <f t="shared" si="12"/>
        <v>5</v>
      </c>
      <c r="H132" s="78">
        <v>0</v>
      </c>
      <c r="I132" s="76">
        <v>0</v>
      </c>
      <c r="J132" s="46">
        <f t="shared" si="13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30</v>
      </c>
      <c r="P132" s="137">
        <f t="shared" si="7"/>
        <v>90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1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25</v>
      </c>
      <c r="P133" s="137">
        <f t="shared" si="7"/>
        <v>125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14</v>
      </c>
      <c r="F175" s="71"/>
      <c r="G175" s="46">
        <f t="shared" si="17"/>
        <v>14</v>
      </c>
      <c r="H175" s="78">
        <v>0</v>
      </c>
      <c r="I175" s="76">
        <v>0</v>
      </c>
      <c r="J175" s="46">
        <f t="shared" si="18"/>
        <v>10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>
        <v>75</v>
      </c>
      <c r="P175" s="137">
        <f t="shared" si="16"/>
        <v>125</v>
      </c>
      <c r="Q175" s="132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17</v>
      </c>
      <c r="F180" s="71"/>
      <c r="G180" s="46">
        <f t="shared" si="17"/>
        <v>17</v>
      </c>
      <c r="H180" s="78">
        <v>0</v>
      </c>
      <c r="I180" s="76">
        <v>0</v>
      </c>
      <c r="J180" s="46">
        <f t="shared" si="18"/>
        <v>16</v>
      </c>
      <c r="K180" s="72">
        <v>1</v>
      </c>
      <c r="L180" s="20">
        <v>35</v>
      </c>
      <c r="M180" s="65">
        <f t="shared" si="19"/>
        <v>35</v>
      </c>
      <c r="N180" s="17" t="s">
        <v>16</v>
      </c>
      <c r="O180" s="18"/>
      <c r="P180" s="137">
        <f t="shared" si="16"/>
        <v>35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+'16'!J190</f>
        <v>0</v>
      </c>
      <c r="F190" s="71"/>
      <c r="G190" s="46">
        <f t="shared" si="17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14</v>
      </c>
      <c r="F193" s="71"/>
      <c r="G193" s="46">
        <f t="shared" si="17"/>
        <v>14</v>
      </c>
      <c r="H193" s="78">
        <v>0</v>
      </c>
      <c r="I193" s="76">
        <v>0</v>
      </c>
      <c r="J193" s="46">
        <f t="shared" si="18"/>
        <v>14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15</v>
      </c>
      <c r="F194" s="71"/>
      <c r="G194" s="46">
        <f t="shared" si="17"/>
        <v>15</v>
      </c>
      <c r="H194" s="78">
        <v>0</v>
      </c>
      <c r="I194" s="76">
        <v>0</v>
      </c>
      <c r="J194" s="46">
        <f t="shared" si="18"/>
        <v>15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0</v>
      </c>
      <c r="F195" s="71"/>
      <c r="G195" s="46">
        <f t="shared" si="17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1</v>
      </c>
      <c r="F196" s="71"/>
      <c r="G196" s="46">
        <f t="shared" si="17"/>
        <v>1</v>
      </c>
      <c r="H196" s="78">
        <v>0</v>
      </c>
      <c r="I196" s="76">
        <v>0</v>
      </c>
      <c r="J196" s="46">
        <f t="shared" si="18"/>
        <v>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7</v>
      </c>
      <c r="F205" s="71"/>
      <c r="G205" s="46">
        <f t="shared" si="17"/>
        <v>7</v>
      </c>
      <c r="H205" s="78">
        <v>0</v>
      </c>
      <c r="I205" s="76">
        <v>0</v>
      </c>
      <c r="J205" s="46">
        <f t="shared" si="18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2</v>
      </c>
      <c r="F208" s="71"/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5</v>
      </c>
      <c r="P210" s="137">
        <f t="shared" si="21"/>
        <v>35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>
        <v>1</v>
      </c>
      <c r="G211" s="46">
        <f t="shared" si="17"/>
        <v>1</v>
      </c>
      <c r="H211" s="78">
        <v>0</v>
      </c>
      <c r="I211" s="76">
        <v>0</v>
      </c>
      <c r="J211" s="46">
        <f t="shared" si="18"/>
        <v>0</v>
      </c>
      <c r="K211" s="72">
        <v>1</v>
      </c>
      <c r="L211" s="20">
        <v>40</v>
      </c>
      <c r="M211" s="65">
        <f t="shared" si="19"/>
        <v>40</v>
      </c>
      <c r="N211" s="17" t="s">
        <v>16</v>
      </c>
      <c r="O211" s="18">
        <v>5</v>
      </c>
      <c r="P211" s="137">
        <f t="shared" si="21"/>
        <v>35</v>
      </c>
      <c r="Q211" s="90">
        <v>15</v>
      </c>
      <c r="R211" s="43">
        <f t="shared" si="20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58</v>
      </c>
      <c r="F217" s="71"/>
      <c r="G217" s="46">
        <f t="shared" si="17"/>
        <v>58</v>
      </c>
      <c r="H217" s="78">
        <v>0</v>
      </c>
      <c r="I217" s="76">
        <v>0</v>
      </c>
      <c r="J217" s="46">
        <f t="shared" si="18"/>
        <v>57</v>
      </c>
      <c r="K217" s="72">
        <v>1</v>
      </c>
      <c r="L217" s="20"/>
      <c r="M217" s="65">
        <f t="shared" si="19"/>
        <v>0</v>
      </c>
      <c r="N217" s="17" t="s">
        <v>1453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10</v>
      </c>
      <c r="F218" s="71"/>
      <c r="G218" s="46">
        <f t="shared" si="17"/>
        <v>10</v>
      </c>
      <c r="H218" s="78">
        <v>0</v>
      </c>
      <c r="I218" s="76">
        <v>0</v>
      </c>
      <c r="J218" s="46">
        <f t="shared" si="18"/>
        <v>8</v>
      </c>
      <c r="K218" s="72">
        <v>2</v>
      </c>
      <c r="L218" s="20">
        <v>20</v>
      </c>
      <c r="M218" s="65">
        <f t="shared" si="19"/>
        <v>40</v>
      </c>
      <c r="N218" s="17" t="s">
        <v>16</v>
      </c>
      <c r="O218" s="18"/>
      <c r="P218" s="137">
        <f t="shared" si="21"/>
        <v>40</v>
      </c>
      <c r="Q218" s="90">
        <v>16.670000000000002</v>
      </c>
      <c r="R218" s="43">
        <f t="shared" si="20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58" si="22">E235+F235</f>
        <v>0</v>
      </c>
      <c r="H235" s="78">
        <v>0</v>
      </c>
      <c r="I235" s="76">
        <v>0</v>
      </c>
      <c r="J235" s="46">
        <f t="shared" ref="J235:J258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+'16'!J243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+'16'!J244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+'16'!J245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+'16'!J246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+'16'!J247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+'16'!J248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+'16'!J249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+'16'!J250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+'16'!J251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+'16'!J252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+'16'!J253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+'16'!J254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+'16'!J255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+'16'!J256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2" ht="25.5" x14ac:dyDescent="0.55000000000000004">
      <c r="A257" s="10"/>
      <c r="B257" s="10"/>
      <c r="C257" s="19"/>
      <c r="D257" s="10"/>
      <c r="E257" s="64">
        <f>+'16'!J257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/>
    </row>
    <row r="258" spans="1:22" ht="25.5" x14ac:dyDescent="0.55000000000000004">
      <c r="A258" s="10"/>
      <c r="B258" s="10"/>
      <c r="C258" s="19"/>
      <c r="D258" s="10"/>
      <c r="E258" s="64">
        <f>+'16'!J258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2" ht="25.5" x14ac:dyDescent="0.55000000000000004">
      <c r="A259" s="10"/>
      <c r="B259" s="10"/>
      <c r="C259" s="19"/>
      <c r="D259" s="10"/>
      <c r="E259" s="64">
        <f>+'16'!J259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2" ht="25.5" x14ac:dyDescent="0.55000000000000004">
      <c r="A260" s="10"/>
      <c r="B260" s="10"/>
      <c r="C260" s="19"/>
      <c r="D260" s="10"/>
      <c r="E260" s="64">
        <f>+'16'!J260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2" ht="25.5" x14ac:dyDescent="0.55000000000000004">
      <c r="A261" s="10"/>
      <c r="B261" s="10"/>
      <c r="C261" s="19"/>
      <c r="D261" s="10"/>
      <c r="E261" s="64">
        <f>+'16'!J261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22" ht="24" customHeight="1" x14ac:dyDescent="0.55000000000000004">
      <c r="A262" s="10"/>
      <c r="B262" s="10"/>
      <c r="C262" s="19"/>
      <c r="D262" s="10"/>
      <c r="E262" s="64">
        <f>+'16'!J262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2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910.15000000000009</v>
      </c>
      <c r="S263" s="75"/>
    </row>
    <row r="264" spans="1:22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2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2655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1495</v>
      </c>
      <c r="O267" s="2">
        <v>190</v>
      </c>
      <c r="P267" s="2">
        <v>100</v>
      </c>
      <c r="Q267" s="88">
        <v>150</v>
      </c>
      <c r="R267" s="2">
        <v>285</v>
      </c>
      <c r="S267" s="2">
        <v>240</v>
      </c>
      <c r="T267" s="2">
        <v>205</v>
      </c>
      <c r="U267" s="2">
        <v>140</v>
      </c>
      <c r="V267" s="2">
        <v>185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2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615</v>
      </c>
    </row>
    <row r="271" spans="1:22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545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545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 filterMode="1">
    <tabColor rgb="FFFFCCFF"/>
  </sheetPr>
  <dimension ref="A1:S349"/>
  <sheetViews>
    <sheetView zoomScale="80" zoomScaleNormal="80" workbookViewId="0">
      <pane xSplit="10" ySplit="4" topLeftCell="K259" activePane="bottomRight" state="frozen"/>
      <selection activeCell="H260" sqref="H260"/>
      <selection pane="topRight" activeCell="H260" sqref="H260"/>
      <selection pane="bottomLeft" activeCell="H260" sqref="H260"/>
      <selection pane="bottomRight" activeCell="N277" sqref="N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78</v>
      </c>
      <c r="F6" s="71"/>
      <c r="G6" s="46">
        <f t="shared" si="0"/>
        <v>78</v>
      </c>
      <c r="H6" s="78">
        <v>0</v>
      </c>
      <c r="I6" s="76">
        <v>0</v>
      </c>
      <c r="J6" s="46">
        <f t="shared" si="1"/>
        <v>77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37">
        <f t="shared" ref="P6:P69" si="3">SUM(M6-O6)</f>
        <v>100</v>
      </c>
      <c r="Q6" s="13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60</v>
      </c>
      <c r="P22" s="137">
        <f t="shared" si="3"/>
        <v>240</v>
      </c>
      <c r="Q22" s="13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3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37">
        <f t="shared" si="3"/>
        <v>100</v>
      </c>
      <c r="Q32" s="90">
        <v>46.37</v>
      </c>
      <c r="R32" s="43">
        <f t="shared" si="4"/>
        <v>46.37</v>
      </c>
    </row>
    <row r="33" spans="1:18" ht="25.5" hidden="1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60</v>
      </c>
      <c r="P33" s="137">
        <f t="shared" si="3"/>
        <v>200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+'17'!J37</f>
        <v>3</v>
      </c>
      <c r="F37" s="71">
        <v>1</v>
      </c>
      <c r="G37" s="46">
        <f t="shared" si="5"/>
        <v>4</v>
      </c>
      <c r="H37" s="78">
        <v>0</v>
      </c>
      <c r="I37" s="76">
        <v>0</v>
      </c>
      <c r="J37" s="46">
        <f t="shared" si="6"/>
        <v>4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10</v>
      </c>
      <c r="P39" s="137">
        <f t="shared" si="3"/>
        <v>90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+'17'!J99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5</v>
      </c>
      <c r="F110" s="71"/>
      <c r="G110" s="46">
        <f t="shared" si="12"/>
        <v>5</v>
      </c>
      <c r="H110" s="78">
        <v>0</v>
      </c>
      <c r="I110" s="76">
        <v>0</v>
      </c>
      <c r="J110" s="46">
        <f t="shared" si="13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13</v>
      </c>
      <c r="F111" s="71"/>
      <c r="G111" s="46">
        <f t="shared" si="12"/>
        <v>13</v>
      </c>
      <c r="H111" s="78">
        <v>0</v>
      </c>
      <c r="I111" s="76">
        <v>0</v>
      </c>
      <c r="J111" s="46">
        <f t="shared" si="13"/>
        <v>12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3</v>
      </c>
      <c r="F112" s="71"/>
      <c r="G112" s="46">
        <f t="shared" si="12"/>
        <v>3</v>
      </c>
      <c r="H112" s="78">
        <v>0</v>
      </c>
      <c r="I112" s="76">
        <v>0</v>
      </c>
      <c r="J112" s="46">
        <f t="shared" si="13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13</v>
      </c>
      <c r="F115" s="71"/>
      <c r="G115" s="46">
        <f t="shared" si="12"/>
        <v>13</v>
      </c>
      <c r="H115" s="78">
        <v>0</v>
      </c>
      <c r="I115" s="76">
        <v>0</v>
      </c>
      <c r="J115" s="46">
        <f t="shared" si="13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7</v>
      </c>
      <c r="F117" s="71"/>
      <c r="G117" s="46">
        <f t="shared" si="12"/>
        <v>7</v>
      </c>
      <c r="H117" s="78">
        <v>0</v>
      </c>
      <c r="I117" s="76">
        <v>0</v>
      </c>
      <c r="J117" s="46">
        <f t="shared" si="13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1</v>
      </c>
      <c r="F123" s="71"/>
      <c r="G123" s="46">
        <f t="shared" si="12"/>
        <v>1</v>
      </c>
      <c r="H123" s="78"/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5</v>
      </c>
      <c r="F125" s="71"/>
      <c r="G125" s="46">
        <f t="shared" si="12"/>
        <v>5</v>
      </c>
      <c r="H125" s="78">
        <v>0</v>
      </c>
      <c r="I125" s="76">
        <v>0</v>
      </c>
      <c r="J125" s="46">
        <f t="shared" si="13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4</v>
      </c>
      <c r="F131" s="71"/>
      <c r="G131" s="46">
        <f t="shared" si="12"/>
        <v>4</v>
      </c>
      <c r="H131" s="78">
        <v>0</v>
      </c>
      <c r="I131" s="76">
        <v>0</v>
      </c>
      <c r="J131" s="46">
        <f t="shared" si="13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3</v>
      </c>
      <c r="F132" s="71"/>
      <c r="G132" s="46">
        <f t="shared" si="12"/>
        <v>3</v>
      </c>
      <c r="H132" s="78">
        <v>0</v>
      </c>
      <c r="I132" s="76">
        <v>0</v>
      </c>
      <c r="J132" s="46">
        <f t="shared" si="13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si="7"/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2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37">
        <f t="shared" si="1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10</v>
      </c>
      <c r="F175" s="71"/>
      <c r="G175" s="46">
        <f t="shared" si="17"/>
        <v>10</v>
      </c>
      <c r="H175" s="78">
        <v>0</v>
      </c>
      <c r="I175" s="76">
        <v>0</v>
      </c>
      <c r="J175" s="46">
        <f t="shared" si="1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16</v>
      </c>
      <c r="F180" s="71"/>
      <c r="G180" s="46">
        <f t="shared" si="17"/>
        <v>16</v>
      </c>
      <c r="H180" s="78">
        <v>0</v>
      </c>
      <c r="I180" s="76">
        <v>0</v>
      </c>
      <c r="J180" s="46">
        <f t="shared" si="18"/>
        <v>16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 t="shared" ref="G188:G200" si="21"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 t="shared" si="21"/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+'17'!J190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14</v>
      </c>
      <c r="F193" s="71"/>
      <c r="G193" s="46">
        <f t="shared" si="21"/>
        <v>14</v>
      </c>
      <c r="H193" s="78">
        <v>0</v>
      </c>
      <c r="I193" s="76">
        <v>0</v>
      </c>
      <c r="J193" s="46">
        <f t="shared" si="18"/>
        <v>13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15</v>
      </c>
      <c r="F194" s="71"/>
      <c r="G194" s="46">
        <f t="shared" si="21"/>
        <v>15</v>
      </c>
      <c r="H194" s="78">
        <v>0</v>
      </c>
      <c r="I194" s="76">
        <v>0</v>
      </c>
      <c r="J194" s="46">
        <f t="shared" si="18"/>
        <v>14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/>
      <c r="P194" s="137">
        <f t="shared" si="16"/>
        <v>120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0</v>
      </c>
      <c r="F195" s="71"/>
      <c r="G195" s="46">
        <f t="shared" si="21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1</v>
      </c>
      <c r="F196" s="71"/>
      <c r="G196" s="46">
        <f t="shared" si="21"/>
        <v>1</v>
      </c>
      <c r="H196" s="78">
        <v>0</v>
      </c>
      <c r="I196" s="76">
        <v>0</v>
      </c>
      <c r="J196" s="46">
        <f t="shared" si="18"/>
        <v>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0</v>
      </c>
      <c r="F197" s="71"/>
      <c r="G197" s="46">
        <f t="shared" si="21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0</v>
      </c>
      <c r="F198" s="71"/>
      <c r="G198" s="46">
        <f t="shared" si="21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2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2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2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2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2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2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2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7</v>
      </c>
      <c r="F205" s="71"/>
      <c r="G205" s="46">
        <f t="shared" si="17"/>
        <v>7</v>
      </c>
      <c r="H205" s="78">
        <v>0</v>
      </c>
      <c r="I205" s="76">
        <v>0</v>
      </c>
      <c r="J205" s="46">
        <f t="shared" si="18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2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2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2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2</v>
      </c>
      <c r="F208" s="71"/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2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2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10</v>
      </c>
      <c r="P210" s="137">
        <f t="shared" si="22"/>
        <v>30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2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2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2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2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57</v>
      </c>
      <c r="F217" s="71"/>
      <c r="G217" s="46">
        <f t="shared" si="17"/>
        <v>57</v>
      </c>
      <c r="H217" s="78">
        <v>0</v>
      </c>
      <c r="I217" s="76">
        <v>0</v>
      </c>
      <c r="J217" s="46">
        <f t="shared" si="18"/>
        <v>56</v>
      </c>
      <c r="K217" s="72">
        <v>1</v>
      </c>
      <c r="L217" s="20">
        <v>10</v>
      </c>
      <c r="M217" s="65">
        <f t="shared" si="19"/>
        <v>10</v>
      </c>
      <c r="N217" s="17" t="s">
        <v>16</v>
      </c>
      <c r="O217" s="18"/>
      <c r="P217" s="137">
        <f t="shared" si="22"/>
        <v>10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8</v>
      </c>
      <c r="F218" s="71"/>
      <c r="G218" s="46">
        <f t="shared" si="17"/>
        <v>8</v>
      </c>
      <c r="H218" s="78">
        <v>0</v>
      </c>
      <c r="I218" s="76">
        <v>0</v>
      </c>
      <c r="J218" s="46">
        <f t="shared" si="18"/>
        <v>8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2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2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2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2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2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2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2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2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2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2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2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2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2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2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2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2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61" si="23">E235+F235</f>
        <v>0</v>
      </c>
      <c r="H235" s="78">
        <v>0</v>
      </c>
      <c r="I235" s="76">
        <v>0</v>
      </c>
      <c r="J235" s="46">
        <f t="shared" ref="J235:J258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si="22"/>
        <v>0</v>
      </c>
      <c r="Q235" s="90"/>
      <c r="R235" s="43">
        <f t="shared" ref="R235:R247" si="2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2"/>
        <v>0</v>
      </c>
      <c r="Q236" s="90"/>
      <c r="R236" s="43">
        <f t="shared" si="2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2"/>
        <v>0</v>
      </c>
      <c r="Q237" s="90"/>
      <c r="R237" s="43">
        <f t="shared" si="2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2"/>
        <v>0</v>
      </c>
      <c r="Q238" s="90"/>
      <c r="R238" s="43">
        <f t="shared" si="2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2"/>
        <v>0</v>
      </c>
      <c r="Q239" s="90"/>
      <c r="R239" s="43">
        <f t="shared" si="2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2"/>
        <v>0</v>
      </c>
      <c r="Q240" s="90"/>
      <c r="R240" s="43">
        <f t="shared" si="2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2"/>
        <v>0</v>
      </c>
      <c r="Q241" s="90"/>
      <c r="R241" s="43">
        <f t="shared" si="2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2"/>
        <v>0</v>
      </c>
      <c r="Q242" s="90"/>
      <c r="R242" s="43">
        <f t="shared" si="2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+'17'!J243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2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+'17'!J244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2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+'17'!J245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2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+'17'!J246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2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+'17'!J247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25"/>
        <v>0</v>
      </c>
      <c r="N247" s="17" t="s">
        <v>16</v>
      </c>
      <c r="O247" s="18"/>
      <c r="P247" s="23">
        <f t="shared" si="22"/>
        <v>0</v>
      </c>
      <c r="Q247" s="90"/>
      <c r="R247" s="43">
        <f t="shared" si="26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+'17'!J248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2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+'17'!J249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2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+'17'!J250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2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+'17'!J251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2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+'17'!J252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2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+'17'!J253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2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+'17'!J254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2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+'17'!J255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2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+'17'!J256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2"/>
        <v>0</v>
      </c>
      <c r="Q256" s="90"/>
      <c r="R256" s="43">
        <f t="shared" si="20"/>
        <v>0</v>
      </c>
    </row>
    <row r="257" spans="1:19" ht="25.5" x14ac:dyDescent="0.55000000000000004">
      <c r="A257" s="10"/>
      <c r="B257" s="10"/>
      <c r="C257" s="19"/>
      <c r="D257" s="10"/>
      <c r="E257" s="64">
        <f>+'17'!J257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2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/>
      <c r="C258" s="19"/>
      <c r="D258" s="10"/>
      <c r="E258" s="64">
        <f>+'17'!J258</f>
        <v>0</v>
      </c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2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23"/>
        <v>0</v>
      </c>
      <c r="H259" s="78">
        <v>0</v>
      </c>
      <c r="I259" s="76">
        <v>0</v>
      </c>
      <c r="J259" s="46">
        <f t="shared" ref="J259:J262" si="27"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2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/>
      <c r="C260" s="19"/>
      <c r="D260" s="10"/>
      <c r="E260" s="64">
        <f>+'17'!J260</f>
        <v>0</v>
      </c>
      <c r="F260" s="71"/>
      <c r="G260" s="46">
        <f t="shared" si="23"/>
        <v>0</v>
      </c>
      <c r="H260" s="78">
        <v>0</v>
      </c>
      <c r="I260" s="76">
        <v>0</v>
      </c>
      <c r="J260" s="46">
        <f t="shared" si="27"/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2"/>
        <v>0</v>
      </c>
      <c r="Q260" s="90"/>
      <c r="R260" s="43">
        <f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+'17'!J261</f>
        <v>0</v>
      </c>
      <c r="F261" s="71"/>
      <c r="G261" s="46">
        <f t="shared" si="23"/>
        <v>0</v>
      </c>
      <c r="H261" s="78">
        <v>0</v>
      </c>
      <c r="I261" s="76">
        <v>0</v>
      </c>
      <c r="J261" s="46">
        <f t="shared" si="27"/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2"/>
        <v>0</v>
      </c>
      <c r="Q261" s="90"/>
      <c r="R261" s="43">
        <f t="shared" si="20"/>
        <v>0</v>
      </c>
    </row>
    <row r="262" spans="1:19" ht="24" customHeight="1" x14ac:dyDescent="0.55000000000000004">
      <c r="A262" s="10"/>
      <c r="B262" s="10"/>
      <c r="C262" s="19"/>
      <c r="D262" s="10"/>
      <c r="E262" s="64">
        <f>+'17'!J262</f>
        <v>0</v>
      </c>
      <c r="F262" s="71"/>
      <c r="G262" s="46">
        <f t="shared" ref="G262" si="28">E262+F262</f>
        <v>0</v>
      </c>
      <c r="H262" s="78">
        <v>0</v>
      </c>
      <c r="I262" s="76">
        <v>0</v>
      </c>
      <c r="J262" s="46">
        <f t="shared" si="27"/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482.75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1590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690</v>
      </c>
      <c r="O267" s="2">
        <v>380</v>
      </c>
      <c r="P267" s="2">
        <v>60</v>
      </c>
      <c r="Q267" s="88"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>
        <v>320</v>
      </c>
      <c r="O269" s="2" t="s">
        <v>1454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180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400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400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f>130+250</f>
        <v>380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380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114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7.98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258.02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0.00"/>
        <filter val="100.00"/>
        <filter val="120.00"/>
        <filter val="240.00"/>
        <filter val="250.00"/>
        <filter val="30.00"/>
        <filter val="40.00"/>
        <filter val="50.00"/>
        <filter val="60"/>
        <filter val="60.00"/>
        <filter val="90.00"/>
        <filter val="Rookie"/>
        <filter val="ส่วนลดสินค้า SALE"/>
      </filters>
    </filterColumn>
  </autoFilter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X349"/>
  <sheetViews>
    <sheetView zoomScale="80" zoomScaleNormal="80" workbookViewId="0">
      <pane xSplit="10" ySplit="4" topLeftCell="K258" activePane="bottomRight" state="frozen"/>
      <selection activeCell="H260" sqref="H260"/>
      <selection pane="topRight" activeCell="H260" sqref="H260"/>
      <selection pane="bottomLeft" activeCell="H260" sqref="H260"/>
      <selection pane="bottomRight" activeCell="P14" sqref="P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28</v>
      </c>
      <c r="F5" s="71"/>
      <c r="G5" s="46">
        <f>E5+F5</f>
        <v>28</v>
      </c>
      <c r="H5" s="78">
        <v>0</v>
      </c>
      <c r="I5" s="76">
        <v>0</v>
      </c>
      <c r="J5" s="46">
        <f t="shared" ref="J5:J68" si="0">+G5-H5-K5-I5</f>
        <v>24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75</v>
      </c>
      <c r="P5" s="137">
        <f>SUM(M5-O5)</f>
        <v>125</v>
      </c>
      <c r="Q5" s="13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77</v>
      </c>
      <c r="F6" s="71"/>
      <c r="G6" s="46">
        <f>E6+F6</f>
        <v>77</v>
      </c>
      <c r="H6" s="78">
        <v>0</v>
      </c>
      <c r="I6" s="76">
        <v>0</v>
      </c>
      <c r="J6" s="46">
        <f t="shared" si="0"/>
        <v>64</v>
      </c>
      <c r="K6" s="72">
        <v>13</v>
      </c>
      <c r="L6" s="15">
        <v>100</v>
      </c>
      <c r="M6" s="65">
        <f t="shared" ref="M6:M69" si="1">+L6*K6</f>
        <v>1300</v>
      </c>
      <c r="N6" s="17" t="s">
        <v>16</v>
      </c>
      <c r="O6" s="18">
        <v>500</v>
      </c>
      <c r="P6" s="137">
        <f t="shared" ref="P6:P69" si="2">SUM(M6-O6)</f>
        <v>800</v>
      </c>
      <c r="Q6" s="132">
        <v>36.43</v>
      </c>
      <c r="R6" s="43">
        <f t="shared" ref="R6:R80" si="3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ref="G7:G26" si="4">E7+F7</f>
        <v>0</v>
      </c>
      <c r="H7" s="78">
        <v>0</v>
      </c>
      <c r="I7" s="76">
        <v>0</v>
      </c>
      <c r="J7" s="46">
        <f t="shared" si="0"/>
        <v>0</v>
      </c>
      <c r="K7" s="72"/>
      <c r="L7" s="15">
        <v>50</v>
      </c>
      <c r="M7" s="65">
        <f t="shared" si="1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/>
      <c r="G8" s="46">
        <f t="shared" si="4"/>
        <v>0</v>
      </c>
      <c r="H8" s="78">
        <v>0</v>
      </c>
      <c r="I8" s="76">
        <v>0</v>
      </c>
      <c r="J8" s="46">
        <f t="shared" si="0"/>
        <v>0</v>
      </c>
      <c r="K8" s="72"/>
      <c r="L8" s="15">
        <v>100</v>
      </c>
      <c r="M8" s="65">
        <f t="shared" si="1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4"/>
        <v>0</v>
      </c>
      <c r="H9" s="78">
        <v>0</v>
      </c>
      <c r="I9" s="76">
        <v>0</v>
      </c>
      <c r="J9" s="46">
        <f t="shared" si="0"/>
        <v>0</v>
      </c>
      <c r="K9" s="72"/>
      <c r="L9" s="15">
        <v>10</v>
      </c>
      <c r="M9" s="65">
        <f t="shared" si="1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4"/>
        <v>0</v>
      </c>
      <c r="H10" s="78">
        <v>0</v>
      </c>
      <c r="I10" s="76">
        <v>0</v>
      </c>
      <c r="J10" s="46">
        <f t="shared" si="0"/>
        <v>0</v>
      </c>
      <c r="K10" s="72"/>
      <c r="L10" s="15">
        <v>15</v>
      </c>
      <c r="M10" s="65">
        <f t="shared" si="1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3</v>
      </c>
      <c r="F11" s="71"/>
      <c r="G11" s="46">
        <f t="shared" si="4"/>
        <v>3</v>
      </c>
      <c r="H11" s="78">
        <v>0</v>
      </c>
      <c r="I11" s="76"/>
      <c r="J11" s="46">
        <f t="shared" si="0"/>
        <v>3</v>
      </c>
      <c r="K11" s="72"/>
      <c r="L11" s="15">
        <v>50</v>
      </c>
      <c r="M11" s="65">
        <f t="shared" si="1"/>
        <v>0</v>
      </c>
      <c r="N11" s="17"/>
      <c r="O11" s="18"/>
      <c r="P11" s="23">
        <f t="shared" si="2"/>
        <v>0</v>
      </c>
      <c r="Q11" s="132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4"/>
        <v>0</v>
      </c>
      <c r="H12" s="78">
        <v>0</v>
      </c>
      <c r="I12" s="76">
        <v>0</v>
      </c>
      <c r="J12" s="46">
        <f t="shared" si="0"/>
        <v>0</v>
      </c>
      <c r="K12" s="72"/>
      <c r="L12" s="15">
        <v>50</v>
      </c>
      <c r="M12" s="65">
        <f t="shared" si="1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4"/>
        <v>0</v>
      </c>
      <c r="H13" s="78">
        <v>0</v>
      </c>
      <c r="I13" s="76">
        <v>0</v>
      </c>
      <c r="J13" s="46">
        <f t="shared" si="0"/>
        <v>0</v>
      </c>
      <c r="K13" s="72"/>
      <c r="L13" s="15">
        <v>50</v>
      </c>
      <c r="M13" s="65">
        <f t="shared" si="1"/>
        <v>0</v>
      </c>
      <c r="N13" s="17" t="s">
        <v>16</v>
      </c>
      <c r="O13" s="18"/>
      <c r="P13" s="23">
        <f t="shared" si="2"/>
        <v>0</v>
      </c>
      <c r="Q13" s="13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4"/>
        <v>0</v>
      </c>
      <c r="H14" s="78">
        <v>0</v>
      </c>
      <c r="I14" s="76">
        <v>0</v>
      </c>
      <c r="J14" s="46">
        <f t="shared" si="0"/>
        <v>0</v>
      </c>
      <c r="K14" s="72"/>
      <c r="L14" s="15">
        <v>50</v>
      </c>
      <c r="M14" s="65">
        <f t="shared" si="1"/>
        <v>0</v>
      </c>
      <c r="N14" s="17" t="s">
        <v>16</v>
      </c>
      <c r="O14" s="18"/>
      <c r="P14" s="23">
        <f t="shared" si="2"/>
        <v>0</v>
      </c>
      <c r="Q14" s="13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4"/>
        <v>0</v>
      </c>
      <c r="H15" s="78">
        <v>0</v>
      </c>
      <c r="I15" s="76">
        <v>0</v>
      </c>
      <c r="J15" s="46">
        <f t="shared" si="0"/>
        <v>0</v>
      </c>
      <c r="K15" s="72"/>
      <c r="L15" s="15">
        <v>50</v>
      </c>
      <c r="M15" s="65">
        <f t="shared" si="1"/>
        <v>0</v>
      </c>
      <c r="N15" s="17" t="s">
        <v>16</v>
      </c>
      <c r="O15" s="18"/>
      <c r="P15" s="23">
        <f t="shared" si="2"/>
        <v>0</v>
      </c>
      <c r="Q15" s="13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4"/>
        <v>0</v>
      </c>
      <c r="H16" s="78">
        <v>0</v>
      </c>
      <c r="I16" s="76">
        <v>0</v>
      </c>
      <c r="J16" s="46">
        <f t="shared" si="0"/>
        <v>0</v>
      </c>
      <c r="K16" s="72"/>
      <c r="L16" s="15">
        <v>50</v>
      </c>
      <c r="M16" s="65">
        <f t="shared" si="1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4"/>
        <v>0</v>
      </c>
      <c r="H17" s="78">
        <v>0</v>
      </c>
      <c r="I17" s="76">
        <v>0</v>
      </c>
      <c r="J17" s="46">
        <f t="shared" si="0"/>
        <v>0</v>
      </c>
      <c r="K17" s="72"/>
      <c r="L17" s="15">
        <v>50</v>
      </c>
      <c r="M17" s="65">
        <f t="shared" si="1"/>
        <v>0</v>
      </c>
      <c r="N17" s="17" t="s">
        <v>16</v>
      </c>
      <c r="O17" s="18"/>
      <c r="P17" s="23">
        <f t="shared" si="2"/>
        <v>0</v>
      </c>
      <c r="Q17" s="13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0</v>
      </c>
      <c r="F18" s="71"/>
      <c r="G18" s="46">
        <f t="shared" si="4"/>
        <v>0</v>
      </c>
      <c r="H18" s="78">
        <v>0</v>
      </c>
      <c r="I18" s="76"/>
      <c r="J18" s="46">
        <f t="shared" si="0"/>
        <v>0</v>
      </c>
      <c r="K18" s="72"/>
      <c r="L18" s="15">
        <v>50</v>
      </c>
      <c r="M18" s="65">
        <f t="shared" si="1"/>
        <v>0</v>
      </c>
      <c r="N18" s="17"/>
      <c r="O18" s="18"/>
      <c r="P18" s="23">
        <f t="shared" si="2"/>
        <v>0</v>
      </c>
      <c r="Q18" s="132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4"/>
        <v>0</v>
      </c>
      <c r="H19" s="78">
        <v>0</v>
      </c>
      <c r="I19" s="76">
        <v>0</v>
      </c>
      <c r="J19" s="46">
        <f t="shared" si="0"/>
        <v>0</v>
      </c>
      <c r="K19" s="72"/>
      <c r="L19" s="15">
        <v>50</v>
      </c>
      <c r="M19" s="65">
        <f t="shared" si="1"/>
        <v>0</v>
      </c>
      <c r="N19" s="17" t="s">
        <v>16</v>
      </c>
      <c r="O19" s="18"/>
      <c r="P19" s="23">
        <f t="shared" si="2"/>
        <v>0</v>
      </c>
      <c r="Q19" s="13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5</v>
      </c>
      <c r="F20" s="71"/>
      <c r="G20" s="46">
        <f t="shared" si="4"/>
        <v>5</v>
      </c>
      <c r="H20" s="78">
        <v>0</v>
      </c>
      <c r="I20" s="76">
        <v>0</v>
      </c>
      <c r="J20" s="46">
        <f t="shared" si="0"/>
        <v>3</v>
      </c>
      <c r="K20" s="72">
        <v>2</v>
      </c>
      <c r="L20" s="15">
        <v>65</v>
      </c>
      <c r="M20" s="65">
        <f t="shared" si="1"/>
        <v>130</v>
      </c>
      <c r="N20" s="17" t="s">
        <v>16</v>
      </c>
      <c r="O20" s="18"/>
      <c r="P20" s="137">
        <f t="shared" si="2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6</v>
      </c>
      <c r="F21" s="71"/>
      <c r="G21" s="46">
        <f t="shared" si="4"/>
        <v>6</v>
      </c>
      <c r="H21" s="78">
        <v>0</v>
      </c>
      <c r="I21" s="76">
        <v>0</v>
      </c>
      <c r="J21" s="46">
        <f t="shared" si="0"/>
        <v>4</v>
      </c>
      <c r="K21" s="72">
        <v>2</v>
      </c>
      <c r="L21" s="15">
        <v>85</v>
      </c>
      <c r="M21" s="65">
        <f t="shared" si="1"/>
        <v>170</v>
      </c>
      <c r="N21" s="17" t="s">
        <v>16</v>
      </c>
      <c r="O21" s="18"/>
      <c r="P21" s="137">
        <f t="shared" si="2"/>
        <v>170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31</v>
      </c>
      <c r="F22" s="71"/>
      <c r="G22" s="46">
        <f t="shared" si="4"/>
        <v>31</v>
      </c>
      <c r="H22" s="78">
        <v>0</v>
      </c>
      <c r="I22" s="76">
        <v>2</v>
      </c>
      <c r="J22" s="46">
        <f t="shared" si="0"/>
        <v>28</v>
      </c>
      <c r="K22" s="72">
        <v>1</v>
      </c>
      <c r="L22" s="20">
        <v>100</v>
      </c>
      <c r="M22" s="65">
        <f t="shared" si="1"/>
        <v>100</v>
      </c>
      <c r="N22" s="17" t="s">
        <v>1455</v>
      </c>
      <c r="O22" s="18">
        <v>50</v>
      </c>
      <c r="P22" s="137">
        <f t="shared" si="2"/>
        <v>50</v>
      </c>
      <c r="Q22" s="132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4"/>
        <v>0</v>
      </c>
      <c r="H23" s="78">
        <v>0</v>
      </c>
      <c r="I23" s="76">
        <v>0</v>
      </c>
      <c r="J23" s="46">
        <f t="shared" si="0"/>
        <v>0</v>
      </c>
      <c r="K23" s="72"/>
      <c r="L23" s="15">
        <v>100</v>
      </c>
      <c r="M23" s="65">
        <f t="shared" si="1"/>
        <v>0</v>
      </c>
      <c r="N23" s="17" t="s">
        <v>16</v>
      </c>
      <c r="O23" s="18"/>
      <c r="P23" s="23">
        <f t="shared" si="2"/>
        <v>0</v>
      </c>
      <c r="Q23" s="13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20</v>
      </c>
      <c r="F24" s="71"/>
      <c r="G24" s="46">
        <f t="shared" si="4"/>
        <v>20</v>
      </c>
      <c r="H24" s="78">
        <v>0</v>
      </c>
      <c r="I24" s="76">
        <v>0</v>
      </c>
      <c r="J24" s="46">
        <f t="shared" si="0"/>
        <v>20</v>
      </c>
      <c r="K24" s="72"/>
      <c r="L24" s="15">
        <v>100</v>
      </c>
      <c r="M24" s="65">
        <f t="shared" si="1"/>
        <v>0</v>
      </c>
      <c r="N24" s="17" t="s">
        <v>16</v>
      </c>
      <c r="O24" s="18"/>
      <c r="P24" s="23">
        <f t="shared" si="2"/>
        <v>0</v>
      </c>
      <c r="Q24" s="13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4"/>
        <v>0</v>
      </c>
      <c r="H25" s="78">
        <v>0</v>
      </c>
      <c r="I25" s="76">
        <v>0</v>
      </c>
      <c r="J25" s="46">
        <f t="shared" si="0"/>
        <v>0</v>
      </c>
      <c r="K25" s="72"/>
      <c r="L25" s="15">
        <v>100</v>
      </c>
      <c r="M25" s="65">
        <f t="shared" si="1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3</v>
      </c>
      <c r="F26" s="71"/>
      <c r="G26" s="46">
        <f t="shared" si="4"/>
        <v>3</v>
      </c>
      <c r="H26" s="78">
        <v>0</v>
      </c>
      <c r="I26" s="76">
        <v>0</v>
      </c>
      <c r="J26" s="46">
        <f t="shared" si="0"/>
        <v>3</v>
      </c>
      <c r="K26" s="72"/>
      <c r="L26" s="15">
        <v>100</v>
      </c>
      <c r="M26" s="65">
        <f t="shared" si="1"/>
        <v>0</v>
      </c>
      <c r="N26" s="17" t="s">
        <v>16</v>
      </c>
      <c r="O26" s="18"/>
      <c r="P26" s="23">
        <f t="shared" si="2"/>
        <v>0</v>
      </c>
      <c r="Q26" s="13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0"/>
        <v>0</v>
      </c>
      <c r="K27" s="72"/>
      <c r="L27" s="15">
        <v>100</v>
      </c>
      <c r="M27" s="65">
        <f t="shared" si="1"/>
        <v>0</v>
      </c>
      <c r="N27" s="17" t="s">
        <v>16</v>
      </c>
      <c r="O27" s="18"/>
      <c r="P27" s="23">
        <f t="shared" si="2"/>
        <v>0</v>
      </c>
      <c r="Q27" s="13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0"/>
        <v>2</v>
      </c>
      <c r="K28" s="72"/>
      <c r="L28" s="15">
        <v>100</v>
      </c>
      <c r="M28" s="65">
        <f t="shared" si="1"/>
        <v>0</v>
      </c>
      <c r="N28" s="17" t="s">
        <v>16</v>
      </c>
      <c r="O28" s="18"/>
      <c r="P28" s="23">
        <f t="shared" si="2"/>
        <v>0</v>
      </c>
      <c r="Q28" s="132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0"/>
        <v>0</v>
      </c>
      <c r="K29" s="72"/>
      <c r="L29" s="15">
        <v>100</v>
      </c>
      <c r="M29" s="65">
        <f t="shared" si="1"/>
        <v>0</v>
      </c>
      <c r="N29" s="17" t="s">
        <v>16</v>
      </c>
      <c r="O29" s="18"/>
      <c r="P29" s="23">
        <f t="shared" si="2"/>
        <v>0</v>
      </c>
      <c r="Q29" s="13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0"/>
        <v>0</v>
      </c>
      <c r="K30" s="72"/>
      <c r="L30" s="15">
        <v>100</v>
      </c>
      <c r="M30" s="65">
        <f t="shared" si="1"/>
        <v>0</v>
      </c>
      <c r="N30" s="17" t="s">
        <v>16</v>
      </c>
      <c r="O30" s="18"/>
      <c r="P30" s="23">
        <f t="shared" si="2"/>
        <v>0</v>
      </c>
      <c r="Q30" s="13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0"/>
        <v>19</v>
      </c>
      <c r="K31" s="72">
        <v>4</v>
      </c>
      <c r="L31" s="15">
        <v>100</v>
      </c>
      <c r="M31" s="65">
        <f t="shared" si="1"/>
        <v>400</v>
      </c>
      <c r="N31" s="17" t="s">
        <v>16</v>
      </c>
      <c r="O31" s="18">
        <v>100</v>
      </c>
      <c r="P31" s="137">
        <f t="shared" si="2"/>
        <v>300</v>
      </c>
      <c r="Q31" s="132">
        <v>34.64</v>
      </c>
      <c r="R31" s="43">
        <f t="shared" si="3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0"/>
        <v>5</v>
      </c>
      <c r="K32" s="72">
        <v>2</v>
      </c>
      <c r="L32" s="15">
        <v>130</v>
      </c>
      <c r="M32" s="65">
        <f t="shared" si="1"/>
        <v>260</v>
      </c>
      <c r="N32" s="17" t="s">
        <v>16</v>
      </c>
      <c r="O32" s="18"/>
      <c r="P32" s="137">
        <f t="shared" si="2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0"/>
        <v>1</v>
      </c>
      <c r="K33" s="72"/>
      <c r="L33" s="15">
        <v>130</v>
      </c>
      <c r="M33" s="65">
        <f t="shared" si="1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0"/>
        <v>6</v>
      </c>
      <c r="K34" s="72"/>
      <c r="L34" s="15">
        <v>130</v>
      </c>
      <c r="M34" s="65">
        <f t="shared" si="1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0"/>
        <v>0</v>
      </c>
      <c r="K35" s="72"/>
      <c r="L35" s="15">
        <v>130</v>
      </c>
      <c r="M35" s="65">
        <f t="shared" si="1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0"/>
        <v>0</v>
      </c>
      <c r="K36" s="72"/>
      <c r="L36" s="15">
        <v>35</v>
      </c>
      <c r="M36" s="65">
        <f t="shared" si="1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+'18'!J37</f>
        <v>4</v>
      </c>
      <c r="F37" s="71">
        <v>1</v>
      </c>
      <c r="G37" s="46">
        <f t="shared" si="5"/>
        <v>5</v>
      </c>
      <c r="H37" s="78">
        <v>0</v>
      </c>
      <c r="I37" s="76">
        <v>0</v>
      </c>
      <c r="J37" s="46">
        <f t="shared" si="0"/>
        <v>5</v>
      </c>
      <c r="K37" s="72"/>
      <c r="L37" s="15">
        <v>40</v>
      </c>
      <c r="M37" s="65">
        <f t="shared" si="1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0"/>
        <v>0</v>
      </c>
      <c r="K38" s="72"/>
      <c r="L38" s="20">
        <v>35</v>
      </c>
      <c r="M38" s="65">
        <f t="shared" si="1"/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0"/>
        <v>15</v>
      </c>
      <c r="K39" s="72">
        <v>1</v>
      </c>
      <c r="L39" s="15">
        <v>50</v>
      </c>
      <c r="M39" s="65">
        <f t="shared" si="1"/>
        <v>50</v>
      </c>
      <c r="N39" s="17" t="s">
        <v>16</v>
      </c>
      <c r="O39" s="18">
        <v>10</v>
      </c>
      <c r="P39" s="137">
        <f t="shared" si="2"/>
        <v>40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0"/>
        <v>15</v>
      </c>
      <c r="K40" s="72"/>
      <c r="L40" s="15">
        <v>50</v>
      </c>
      <c r="M40" s="65">
        <f t="shared" si="1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0"/>
        <v>0</v>
      </c>
      <c r="K41" s="72"/>
      <c r="L41" s="15">
        <v>50</v>
      </c>
      <c r="M41" s="65">
        <f t="shared" si="1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0"/>
        <v>0</v>
      </c>
      <c r="K42" s="72"/>
      <c r="L42" s="15">
        <v>25</v>
      </c>
      <c r="M42" s="65">
        <f t="shared" si="1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0"/>
        <v>0</v>
      </c>
      <c r="K43" s="72"/>
      <c r="L43" s="15">
        <v>25</v>
      </c>
      <c r="M43" s="65">
        <f t="shared" si="1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0"/>
        <v>0</v>
      </c>
      <c r="K44" s="72"/>
      <c r="L44" s="15">
        <v>25</v>
      </c>
      <c r="M44" s="65">
        <f t="shared" si="1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0"/>
        <v>0</v>
      </c>
      <c r="K45" s="72"/>
      <c r="L45" s="15">
        <v>35</v>
      </c>
      <c r="M45" s="65">
        <f t="shared" si="1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0"/>
        <v>4</v>
      </c>
      <c r="K46" s="72"/>
      <c r="L46" s="15">
        <v>50</v>
      </c>
      <c r="M46" s="65">
        <f t="shared" si="1"/>
        <v>0</v>
      </c>
      <c r="N46" s="17" t="s">
        <v>16</v>
      </c>
      <c r="O46" s="18"/>
      <c r="P46" s="23">
        <f t="shared" si="2"/>
        <v>0</v>
      </c>
      <c r="Q46" s="13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0"/>
        <v>6</v>
      </c>
      <c r="K47" s="72"/>
      <c r="L47" s="15">
        <v>50</v>
      </c>
      <c r="M47" s="65">
        <f t="shared" si="1"/>
        <v>0</v>
      </c>
      <c r="N47" s="17" t="s">
        <v>16</v>
      </c>
      <c r="O47" s="18"/>
      <c r="P47" s="23">
        <f t="shared" si="2"/>
        <v>0</v>
      </c>
      <c r="Q47" s="132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0"/>
        <v>4</v>
      </c>
      <c r="K48" s="72"/>
      <c r="L48" s="20">
        <v>50</v>
      </c>
      <c r="M48" s="65">
        <f t="shared" si="1"/>
        <v>0</v>
      </c>
      <c r="N48" s="17" t="s">
        <v>16</v>
      </c>
      <c r="O48" s="18"/>
      <c r="P48" s="23">
        <f t="shared" si="2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/>
      <c r="J49" s="46">
        <f t="shared" si="0"/>
        <v>4</v>
      </c>
      <c r="K49" s="72"/>
      <c r="L49" s="20">
        <v>50</v>
      </c>
      <c r="M49" s="65">
        <f t="shared" si="1"/>
        <v>0</v>
      </c>
      <c r="N49" s="17"/>
      <c r="O49" s="18"/>
      <c r="P49" s="23">
        <f t="shared" si="2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0"/>
        <v>2</v>
      </c>
      <c r="K50" s="72">
        <v>3</v>
      </c>
      <c r="L50" s="15">
        <v>0</v>
      </c>
      <c r="M50" s="65">
        <f t="shared" si="1"/>
        <v>0</v>
      </c>
      <c r="N50" s="17" t="s">
        <v>1445</v>
      </c>
      <c r="O50" s="18"/>
      <c r="P50" s="23">
        <f t="shared" si="2"/>
        <v>0</v>
      </c>
      <c r="Q50" s="132">
        <v>20.32</v>
      </c>
      <c r="R50" s="43">
        <f t="shared" si="3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0"/>
        <v>0</v>
      </c>
      <c r="K51" s="72"/>
      <c r="L51" s="15">
        <v>50</v>
      </c>
      <c r="M51" s="65">
        <f t="shared" si="1"/>
        <v>0</v>
      </c>
      <c r="N51" s="17" t="s">
        <v>16</v>
      </c>
      <c r="O51" s="18"/>
      <c r="P51" s="23">
        <f t="shared" si="2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0"/>
        <v>0</v>
      </c>
      <c r="K52" s="72"/>
      <c r="L52" s="20">
        <v>50</v>
      </c>
      <c r="M52" s="65">
        <f t="shared" si="1"/>
        <v>0</v>
      </c>
      <c r="N52" s="17" t="s">
        <v>16</v>
      </c>
      <c r="O52" s="18"/>
      <c r="P52" s="23">
        <f t="shared" si="2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0"/>
        <v>5</v>
      </c>
      <c r="K53" s="72"/>
      <c r="L53" s="20">
        <v>50</v>
      </c>
      <c r="M53" s="65">
        <f t="shared" si="1"/>
        <v>0</v>
      </c>
      <c r="N53" s="17" t="s">
        <v>16</v>
      </c>
      <c r="O53" s="18"/>
      <c r="P53" s="23">
        <f t="shared" si="2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0"/>
        <v>0</v>
      </c>
      <c r="K54" s="72"/>
      <c r="L54" s="15">
        <v>50</v>
      </c>
      <c r="M54" s="65">
        <f t="shared" si="1"/>
        <v>0</v>
      </c>
      <c r="N54" s="17" t="s">
        <v>16</v>
      </c>
      <c r="O54" s="18"/>
      <c r="P54" s="23">
        <f t="shared" si="2"/>
        <v>0</v>
      </c>
      <c r="Q54" s="13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0"/>
        <v>2</v>
      </c>
      <c r="K55" s="72"/>
      <c r="L55" s="15">
        <v>120</v>
      </c>
      <c r="M55" s="65">
        <f t="shared" si="1"/>
        <v>0</v>
      </c>
      <c r="N55" s="17" t="s">
        <v>16</v>
      </c>
      <c r="O55" s="18"/>
      <c r="P55" s="23">
        <f t="shared" si="2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0"/>
        <v>0</v>
      </c>
      <c r="K56" s="72"/>
      <c r="L56" s="15">
        <v>120</v>
      </c>
      <c r="M56" s="65">
        <f t="shared" si="1"/>
        <v>0</v>
      </c>
      <c r="N56" s="17" t="s">
        <v>16</v>
      </c>
      <c r="O56" s="18"/>
      <c r="P56" s="23">
        <f t="shared" si="2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0"/>
        <v>3</v>
      </c>
      <c r="K57" s="72">
        <v>1</v>
      </c>
      <c r="L57" s="15">
        <v>120</v>
      </c>
      <c r="M57" s="65">
        <f t="shared" si="1"/>
        <v>120</v>
      </c>
      <c r="N57" s="17" t="s">
        <v>16</v>
      </c>
      <c r="O57" s="18">
        <v>35</v>
      </c>
      <c r="P57" s="137">
        <f t="shared" si="2"/>
        <v>85</v>
      </c>
      <c r="Q57" s="132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0"/>
        <v>2</v>
      </c>
      <c r="K58" s="72"/>
      <c r="L58" s="15">
        <v>120</v>
      </c>
      <c r="M58" s="65">
        <f t="shared" si="1"/>
        <v>0</v>
      </c>
      <c r="N58" s="17" t="s">
        <v>16</v>
      </c>
      <c r="O58" s="18"/>
      <c r="P58" s="23">
        <f t="shared" si="2"/>
        <v>0</v>
      </c>
      <c r="Q58" s="13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0"/>
        <v>2</v>
      </c>
      <c r="K59" s="72">
        <v>1</v>
      </c>
      <c r="L59" s="15">
        <v>120</v>
      </c>
      <c r="M59" s="65">
        <f t="shared" si="1"/>
        <v>120</v>
      </c>
      <c r="N59" s="17" t="s">
        <v>16</v>
      </c>
      <c r="O59" s="18">
        <v>35</v>
      </c>
      <c r="P59" s="137">
        <f t="shared" si="2"/>
        <v>85</v>
      </c>
      <c r="Q59" s="132">
        <v>29.83</v>
      </c>
      <c r="R59" s="43">
        <f t="shared" si="3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0"/>
        <v>0</v>
      </c>
      <c r="K60" s="72"/>
      <c r="L60" s="15">
        <v>120</v>
      </c>
      <c r="M60" s="65">
        <f t="shared" si="1"/>
        <v>0</v>
      </c>
      <c r="N60" s="17" t="s">
        <v>16</v>
      </c>
      <c r="O60" s="18"/>
      <c r="P60" s="23">
        <f t="shared" si="2"/>
        <v>0</v>
      </c>
      <c r="Q60" s="13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0"/>
        <v>0</v>
      </c>
      <c r="K61" s="72"/>
      <c r="L61" s="15">
        <v>120</v>
      </c>
      <c r="M61" s="65">
        <f t="shared" si="1"/>
        <v>0</v>
      </c>
      <c r="N61" s="17" t="s">
        <v>16</v>
      </c>
      <c r="O61" s="18"/>
      <c r="P61" s="23">
        <f t="shared" si="2"/>
        <v>0</v>
      </c>
      <c r="Q61" s="13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0"/>
        <v>2</v>
      </c>
      <c r="K62" s="72"/>
      <c r="L62" s="15">
        <v>120</v>
      </c>
      <c r="M62" s="65">
        <f t="shared" si="1"/>
        <v>0</v>
      </c>
      <c r="N62" s="17" t="s">
        <v>16</v>
      </c>
      <c r="O62" s="18"/>
      <c r="P62" s="23">
        <f t="shared" si="2"/>
        <v>0</v>
      </c>
      <c r="Q62" s="13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0"/>
        <v>0</v>
      </c>
      <c r="K63" s="72"/>
      <c r="L63" s="15">
        <v>120</v>
      </c>
      <c r="M63" s="65">
        <f t="shared" si="1"/>
        <v>0</v>
      </c>
      <c r="N63" s="17" t="s">
        <v>16</v>
      </c>
      <c r="O63" s="18"/>
      <c r="P63" s="23">
        <f t="shared" si="2"/>
        <v>0</v>
      </c>
      <c r="Q63" s="13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0"/>
        <v>5</v>
      </c>
      <c r="K64" s="72"/>
      <c r="L64" s="15">
        <v>50</v>
      </c>
      <c r="M64" s="65">
        <f t="shared" si="1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0"/>
        <v>3</v>
      </c>
      <c r="K65" s="72"/>
      <c r="L65" s="15">
        <v>50</v>
      </c>
      <c r="M65" s="65">
        <f t="shared" si="1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0"/>
        <v>4</v>
      </c>
      <c r="K66" s="72"/>
      <c r="L66" s="15">
        <v>50</v>
      </c>
      <c r="M66" s="65">
        <f t="shared" si="1"/>
        <v>0</v>
      </c>
      <c r="N66" s="17"/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0"/>
        <v>0</v>
      </c>
      <c r="K67" s="72"/>
      <c r="L67" s="15">
        <v>70</v>
      </c>
      <c r="M67" s="65">
        <f t="shared" si="1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0"/>
        <v>0</v>
      </c>
      <c r="K68" s="72"/>
      <c r="L68" s="15">
        <v>80</v>
      </c>
      <c r="M68" s="65">
        <f t="shared" si="1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1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37">
        <f t="shared" si="8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11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11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11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11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11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+'18'!J99</f>
        <v>0</v>
      </c>
      <c r="F99" s="71"/>
      <c r="G99" s="46">
        <f t="shared" si="11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12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11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12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11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12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12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2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2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2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11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11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11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11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4</v>
      </c>
      <c r="F110" s="71"/>
      <c r="G110" s="46">
        <f t="shared" si="11"/>
        <v>4</v>
      </c>
      <c r="H110" s="78">
        <v>0</v>
      </c>
      <c r="I110" s="76">
        <v>0</v>
      </c>
      <c r="J110" s="46">
        <f t="shared" si="6"/>
        <v>4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12</v>
      </c>
      <c r="F111" s="71"/>
      <c r="G111" s="46">
        <f t="shared" si="11"/>
        <v>12</v>
      </c>
      <c r="H111" s="78">
        <v>0</v>
      </c>
      <c r="I111" s="76">
        <v>0</v>
      </c>
      <c r="J111" s="46">
        <f t="shared" si="6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3</v>
      </c>
      <c r="F112" s="71"/>
      <c r="G112" s="46">
        <f t="shared" si="11"/>
        <v>3</v>
      </c>
      <c r="H112" s="78">
        <v>0</v>
      </c>
      <c r="I112" s="76">
        <v>0</v>
      </c>
      <c r="J112" s="46">
        <f t="shared" si="6"/>
        <v>2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37">
        <f t="shared" si="8"/>
        <v>100</v>
      </c>
      <c r="Q112" s="13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0</v>
      </c>
      <c r="F113" s="71"/>
      <c r="G113" s="46">
        <f t="shared" si="11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11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13</v>
      </c>
      <c r="F115" s="71"/>
      <c r="G115" s="46">
        <f t="shared" si="11"/>
        <v>13</v>
      </c>
      <c r="H115" s="78">
        <v>0</v>
      </c>
      <c r="I115" s="76">
        <v>0</v>
      </c>
      <c r="J115" s="46">
        <f t="shared" si="6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9</v>
      </c>
      <c r="F116" s="71"/>
      <c r="G116" s="46">
        <f t="shared" si="11"/>
        <v>9</v>
      </c>
      <c r="H116" s="78">
        <v>0</v>
      </c>
      <c r="I116" s="76">
        <v>0</v>
      </c>
      <c r="J116" s="46">
        <f t="shared" si="6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7</v>
      </c>
      <c r="F117" s="71"/>
      <c r="G117" s="46">
        <f t="shared" si="11"/>
        <v>7</v>
      </c>
      <c r="H117" s="78">
        <v>0</v>
      </c>
      <c r="I117" s="76">
        <v>0</v>
      </c>
      <c r="J117" s="46">
        <f t="shared" si="6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11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11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/>
      <c r="G120" s="46">
        <f t="shared" si="11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11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11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1</v>
      </c>
      <c r="F123" s="71"/>
      <c r="G123" s="46">
        <f t="shared" si="11"/>
        <v>1</v>
      </c>
      <c r="H123" s="78">
        <v>0</v>
      </c>
      <c r="I123" s="76">
        <v>0</v>
      </c>
      <c r="J123" s="46">
        <f t="shared" si="6"/>
        <v>1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11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5</v>
      </c>
      <c r="F125" s="71"/>
      <c r="G125" s="46">
        <f t="shared" si="11"/>
        <v>5</v>
      </c>
      <c r="H125" s="78">
        <v>0</v>
      </c>
      <c r="I125" s="76">
        <v>0</v>
      </c>
      <c r="J125" s="46">
        <f t="shared" si="6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25</v>
      </c>
      <c r="P125" s="137">
        <f t="shared" si="8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11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11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11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11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11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4</v>
      </c>
      <c r="F131" s="71"/>
      <c r="G131" s="46">
        <f t="shared" si="11"/>
        <v>4</v>
      </c>
      <c r="H131" s="78">
        <v>0</v>
      </c>
      <c r="I131" s="76">
        <v>0</v>
      </c>
      <c r="J131" s="46">
        <f t="shared" si="6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37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3</v>
      </c>
      <c r="F132" s="71"/>
      <c r="G132" s="46">
        <f t="shared" si="11"/>
        <v>3</v>
      </c>
      <c r="H132" s="78"/>
      <c r="I132" s="76">
        <v>0</v>
      </c>
      <c r="J132" s="46">
        <f t="shared" si="6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10</v>
      </c>
      <c r="P132" s="137">
        <f t="shared" si="8"/>
        <v>50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0</v>
      </c>
      <c r="F133" s="71"/>
      <c r="G133" s="46">
        <f t="shared" si="11"/>
        <v>0</v>
      </c>
      <c r="H133" s="78">
        <v>0</v>
      </c>
      <c r="I133" s="76">
        <v>0</v>
      </c>
      <c r="J133" s="46">
        <f t="shared" ref="J133:J196" si="13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11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ref="M134:M197" si="14">+L134*K134</f>
        <v>0</v>
      </c>
      <c r="N134" s="17" t="s">
        <v>16</v>
      </c>
      <c r="O134" s="18"/>
      <c r="P134" s="23">
        <f t="shared" ref="P134:P197" si="15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11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14"/>
        <v>0</v>
      </c>
      <c r="N135" s="17" t="s">
        <v>16</v>
      </c>
      <c r="O135" s="18"/>
      <c r="P135" s="23">
        <f t="shared" si="15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11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14"/>
        <v>0</v>
      </c>
      <c r="N136" s="17" t="s">
        <v>16</v>
      </c>
      <c r="O136" s="18"/>
      <c r="P136" s="23">
        <f t="shared" si="15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11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 t="shared" si="14"/>
        <v>0</v>
      </c>
      <c r="N137" s="17" t="s">
        <v>16</v>
      </c>
      <c r="O137" s="18"/>
      <c r="P137" s="23">
        <f t="shared" si="15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11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14"/>
        <v>0</v>
      </c>
      <c r="N138" s="17" t="s">
        <v>16</v>
      </c>
      <c r="O138" s="18"/>
      <c r="P138" s="23">
        <f t="shared" si="15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11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14"/>
        <v>0</v>
      </c>
      <c r="N139" s="17" t="s">
        <v>16</v>
      </c>
      <c r="O139" s="18"/>
      <c r="P139" s="23">
        <f t="shared" si="15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11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14"/>
        <v>0</v>
      </c>
      <c r="N140" s="17" t="s">
        <v>16</v>
      </c>
      <c r="O140" s="18"/>
      <c r="P140" s="23">
        <f t="shared" si="15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11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14"/>
        <v>0</v>
      </c>
      <c r="N141" s="17" t="s">
        <v>16</v>
      </c>
      <c r="O141" s="18"/>
      <c r="P141" s="23">
        <f t="shared" si="15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11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14"/>
        <v>0</v>
      </c>
      <c r="N142" s="17" t="s">
        <v>16</v>
      </c>
      <c r="O142" s="18"/>
      <c r="P142" s="23">
        <f t="shared" si="15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11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14"/>
        <v>0</v>
      </c>
      <c r="N143" s="17" t="s">
        <v>16</v>
      </c>
      <c r="O143" s="18"/>
      <c r="P143" s="23">
        <f t="shared" si="15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11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14"/>
        <v>0</v>
      </c>
      <c r="N144" s="17" t="s">
        <v>16</v>
      </c>
      <c r="O144" s="18"/>
      <c r="P144" s="23">
        <f t="shared" si="15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11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14"/>
        <v>0</v>
      </c>
      <c r="N145" s="17" t="s">
        <v>16</v>
      </c>
      <c r="O145" s="18"/>
      <c r="P145" s="23">
        <f t="shared" si="15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11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14"/>
        <v>0</v>
      </c>
      <c r="N146" s="17" t="s">
        <v>16</v>
      </c>
      <c r="O146" s="18"/>
      <c r="P146" s="23">
        <f t="shared" si="15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11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14"/>
        <v>0</v>
      </c>
      <c r="N147" s="17" t="s">
        <v>16</v>
      </c>
      <c r="O147" s="18"/>
      <c r="P147" s="23">
        <f t="shared" si="15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11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14"/>
        <v>0</v>
      </c>
      <c r="N148" s="17" t="s">
        <v>16</v>
      </c>
      <c r="O148" s="18"/>
      <c r="P148" s="23">
        <f t="shared" si="15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11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14"/>
        <v>0</v>
      </c>
      <c r="N149" s="17" t="s">
        <v>16</v>
      </c>
      <c r="O149" s="18"/>
      <c r="P149" s="23">
        <f t="shared" si="15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11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14"/>
        <v>0</v>
      </c>
      <c r="N150" s="17" t="s">
        <v>16</v>
      </c>
      <c r="O150" s="18"/>
      <c r="P150" s="23">
        <f t="shared" si="15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11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14"/>
        <v>0</v>
      </c>
      <c r="N151" s="17" t="s">
        <v>16</v>
      </c>
      <c r="O151" s="18"/>
      <c r="P151" s="23">
        <f t="shared" si="15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11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14"/>
        <v>0</v>
      </c>
      <c r="N152" s="17" t="s">
        <v>16</v>
      </c>
      <c r="O152" s="18"/>
      <c r="P152" s="23">
        <f t="shared" si="15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11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14"/>
        <v>0</v>
      </c>
      <c r="N153" s="17" t="s">
        <v>16</v>
      </c>
      <c r="O153" s="18"/>
      <c r="P153" s="23">
        <f t="shared" si="15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2</v>
      </c>
      <c r="F154" s="71"/>
      <c r="G154" s="46">
        <f t="shared" si="11"/>
        <v>2</v>
      </c>
      <c r="H154" s="78">
        <v>0</v>
      </c>
      <c r="I154" s="76">
        <v>0</v>
      </c>
      <c r="J154" s="46">
        <f t="shared" si="13"/>
        <v>0</v>
      </c>
      <c r="K154" s="72">
        <v>2</v>
      </c>
      <c r="L154" s="20">
        <v>25</v>
      </c>
      <c r="M154" s="65">
        <f t="shared" si="14"/>
        <v>50</v>
      </c>
      <c r="N154" s="17" t="s">
        <v>16</v>
      </c>
      <c r="O154" s="18">
        <v>25</v>
      </c>
      <c r="P154" s="137">
        <f t="shared" si="15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11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14"/>
        <v>0</v>
      </c>
      <c r="N155" s="17" t="s">
        <v>16</v>
      </c>
      <c r="O155" s="18"/>
      <c r="P155" s="23">
        <f t="shared" si="15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11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14"/>
        <v>0</v>
      </c>
      <c r="N156" s="17" t="s">
        <v>16</v>
      </c>
      <c r="O156" s="18"/>
      <c r="P156" s="23">
        <f t="shared" si="15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11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14"/>
        <v>0</v>
      </c>
      <c r="N157" s="17" t="s">
        <v>16</v>
      </c>
      <c r="O157" s="18"/>
      <c r="P157" s="23">
        <f t="shared" si="15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11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14"/>
        <v>0</v>
      </c>
      <c r="N158" s="17" t="s">
        <v>16</v>
      </c>
      <c r="O158" s="18"/>
      <c r="P158" s="23">
        <f t="shared" si="15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11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14"/>
        <v>0</v>
      </c>
      <c r="N159" s="17" t="s">
        <v>16</v>
      </c>
      <c r="O159" s="18"/>
      <c r="P159" s="23">
        <f t="shared" si="15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11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14"/>
        <v>0</v>
      </c>
      <c r="N160" s="17" t="s">
        <v>16</v>
      </c>
      <c r="O160" s="18"/>
      <c r="P160" s="23">
        <f t="shared" si="15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11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14"/>
        <v>0</v>
      </c>
      <c r="N161" s="17" t="s">
        <v>16</v>
      </c>
      <c r="O161" s="18"/>
      <c r="P161" s="23">
        <f t="shared" si="15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16">E162+F162</f>
        <v>0</v>
      </c>
      <c r="H162" s="78">
        <v>0</v>
      </c>
      <c r="I162" s="76">
        <v>0</v>
      </c>
      <c r="J162" s="46">
        <f t="shared" si="13"/>
        <v>0</v>
      </c>
      <c r="K162" s="72"/>
      <c r="L162" s="20">
        <v>60</v>
      </c>
      <c r="M162" s="65">
        <f t="shared" si="14"/>
        <v>0</v>
      </c>
      <c r="N162" s="17" t="s">
        <v>16</v>
      </c>
      <c r="O162" s="18"/>
      <c r="P162" s="23">
        <f t="shared" si="15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16"/>
        <v>0</v>
      </c>
      <c r="H163" s="78">
        <v>0</v>
      </c>
      <c r="I163" s="76">
        <v>0</v>
      </c>
      <c r="J163" s="46">
        <f t="shared" si="13"/>
        <v>0</v>
      </c>
      <c r="K163" s="72"/>
      <c r="L163" s="20">
        <v>25</v>
      </c>
      <c r="M163" s="65">
        <f t="shared" si="14"/>
        <v>0</v>
      </c>
      <c r="N163" s="17" t="s">
        <v>16</v>
      </c>
      <c r="O163" s="18"/>
      <c r="P163" s="23">
        <f t="shared" si="15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16"/>
        <v>0</v>
      </c>
      <c r="H164" s="78">
        <v>0</v>
      </c>
      <c r="I164" s="76">
        <v>0</v>
      </c>
      <c r="J164" s="46">
        <f t="shared" si="13"/>
        <v>0</v>
      </c>
      <c r="K164" s="72"/>
      <c r="L164" s="20">
        <v>45</v>
      </c>
      <c r="M164" s="65">
        <f t="shared" si="14"/>
        <v>0</v>
      </c>
      <c r="N164" s="17" t="s">
        <v>16</v>
      </c>
      <c r="O164" s="18"/>
      <c r="P164" s="23">
        <f t="shared" si="15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16"/>
        <v>0</v>
      </c>
      <c r="H165" s="78">
        <v>0</v>
      </c>
      <c r="I165" s="76">
        <v>0</v>
      </c>
      <c r="J165" s="46">
        <f t="shared" si="13"/>
        <v>0</v>
      </c>
      <c r="K165" s="72"/>
      <c r="L165" s="20">
        <v>45</v>
      </c>
      <c r="M165" s="65">
        <f t="shared" si="14"/>
        <v>0</v>
      </c>
      <c r="N165" s="17" t="s">
        <v>16</v>
      </c>
      <c r="O165" s="18"/>
      <c r="P165" s="23">
        <f t="shared" si="15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16"/>
        <v>0</v>
      </c>
      <c r="H166" s="78">
        <v>0</v>
      </c>
      <c r="I166" s="76">
        <v>0</v>
      </c>
      <c r="J166" s="46">
        <f t="shared" si="13"/>
        <v>0</v>
      </c>
      <c r="K166" s="72"/>
      <c r="L166" s="20">
        <v>45</v>
      </c>
      <c r="M166" s="65">
        <f t="shared" si="14"/>
        <v>0</v>
      </c>
      <c r="N166" s="17" t="s">
        <v>16</v>
      </c>
      <c r="O166" s="18"/>
      <c r="P166" s="23">
        <f t="shared" si="15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16"/>
        <v>0</v>
      </c>
      <c r="H167" s="78">
        <v>0</v>
      </c>
      <c r="I167" s="76">
        <v>0</v>
      </c>
      <c r="J167" s="46">
        <f t="shared" si="13"/>
        <v>0</v>
      </c>
      <c r="K167" s="72"/>
      <c r="L167" s="20">
        <v>45</v>
      </c>
      <c r="M167" s="65">
        <f t="shared" si="14"/>
        <v>0</v>
      </c>
      <c r="N167" s="17" t="s">
        <v>16</v>
      </c>
      <c r="O167" s="18"/>
      <c r="P167" s="23">
        <f t="shared" si="15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16"/>
        <v>0</v>
      </c>
      <c r="H168" s="78">
        <v>0</v>
      </c>
      <c r="I168" s="76">
        <v>0</v>
      </c>
      <c r="J168" s="46">
        <f t="shared" si="13"/>
        <v>0</v>
      </c>
      <c r="K168" s="72"/>
      <c r="L168" s="20">
        <v>45</v>
      </c>
      <c r="M168" s="65">
        <f t="shared" si="14"/>
        <v>0</v>
      </c>
      <c r="N168" s="17" t="s">
        <v>16</v>
      </c>
      <c r="O168" s="18"/>
      <c r="P168" s="23">
        <f t="shared" si="15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16"/>
        <v>0</v>
      </c>
      <c r="H169" s="78">
        <v>0</v>
      </c>
      <c r="I169" s="76">
        <v>0</v>
      </c>
      <c r="J169" s="46">
        <f t="shared" si="13"/>
        <v>0</v>
      </c>
      <c r="K169" s="72"/>
      <c r="L169" s="20">
        <v>45</v>
      </c>
      <c r="M169" s="65">
        <f t="shared" si="14"/>
        <v>0</v>
      </c>
      <c r="N169" s="17" t="s">
        <v>16</v>
      </c>
      <c r="O169" s="18"/>
      <c r="P169" s="23">
        <f t="shared" si="15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16"/>
        <v>0</v>
      </c>
      <c r="H170" s="78">
        <v>0</v>
      </c>
      <c r="I170" s="76">
        <v>0</v>
      </c>
      <c r="J170" s="46">
        <f t="shared" si="13"/>
        <v>0</v>
      </c>
      <c r="K170" s="72"/>
      <c r="L170" s="22">
        <v>35</v>
      </c>
      <c r="M170" s="65">
        <f t="shared" si="14"/>
        <v>0</v>
      </c>
      <c r="N170" s="17" t="s">
        <v>16</v>
      </c>
      <c r="O170" s="18"/>
      <c r="P170" s="23">
        <f t="shared" si="15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16"/>
        <v>0</v>
      </c>
      <c r="H171" s="78">
        <v>0</v>
      </c>
      <c r="I171" s="76">
        <v>0</v>
      </c>
      <c r="J171" s="46">
        <f t="shared" si="13"/>
        <v>0</v>
      </c>
      <c r="K171" s="72"/>
      <c r="L171" s="22">
        <v>25</v>
      </c>
      <c r="M171" s="65">
        <f t="shared" si="14"/>
        <v>0</v>
      </c>
      <c r="N171" s="17" t="s">
        <v>16</v>
      </c>
      <c r="O171" s="18"/>
      <c r="P171" s="23">
        <f t="shared" si="15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16"/>
        <v>0</v>
      </c>
      <c r="H172" s="78">
        <v>0</v>
      </c>
      <c r="I172" s="76">
        <v>0</v>
      </c>
      <c r="J172" s="46">
        <f t="shared" si="13"/>
        <v>0</v>
      </c>
      <c r="K172" s="72"/>
      <c r="L172" s="20">
        <v>100</v>
      </c>
      <c r="M172" s="65">
        <f t="shared" si="14"/>
        <v>0</v>
      </c>
      <c r="N172" s="17" t="s">
        <v>16</v>
      </c>
      <c r="O172" s="18"/>
      <c r="P172" s="23">
        <f t="shared" si="15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3"/>
        <v>0</v>
      </c>
      <c r="K173" s="72"/>
      <c r="L173" s="20">
        <v>35</v>
      </c>
      <c r="M173" s="65">
        <f t="shared" si="14"/>
        <v>0</v>
      </c>
      <c r="N173" s="17" t="s">
        <v>16</v>
      </c>
      <c r="O173" s="18"/>
      <c r="P173" s="23">
        <f t="shared" si="15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 t="shared" si="13"/>
        <v>0</v>
      </c>
      <c r="K174" s="72"/>
      <c r="L174" s="15">
        <v>65</v>
      </c>
      <c r="M174" s="65">
        <f t="shared" si="14"/>
        <v>0</v>
      </c>
      <c r="N174" s="17" t="s">
        <v>16</v>
      </c>
      <c r="O174" s="18"/>
      <c r="P174" s="23">
        <f t="shared" si="15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10</v>
      </c>
      <c r="F175" s="71"/>
      <c r="G175" s="46">
        <f t="shared" si="16"/>
        <v>10</v>
      </c>
      <c r="H175" s="78">
        <v>0</v>
      </c>
      <c r="I175" s="76">
        <v>0</v>
      </c>
      <c r="J175" s="46">
        <f t="shared" si="13"/>
        <v>9</v>
      </c>
      <c r="K175" s="72">
        <v>1</v>
      </c>
      <c r="L175" s="15">
        <v>50</v>
      </c>
      <c r="M175" s="65">
        <f t="shared" si="14"/>
        <v>50</v>
      </c>
      <c r="N175" s="17" t="s">
        <v>16</v>
      </c>
      <c r="O175" s="18">
        <v>25</v>
      </c>
      <c r="P175" s="137">
        <f t="shared" si="15"/>
        <v>25</v>
      </c>
      <c r="Q175" s="13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16"/>
        <v>0</v>
      </c>
      <c r="H176" s="78">
        <v>0</v>
      </c>
      <c r="I176" s="76">
        <v>0</v>
      </c>
      <c r="J176" s="46">
        <f t="shared" si="13"/>
        <v>0</v>
      </c>
      <c r="K176" s="72"/>
      <c r="L176" s="20">
        <v>35</v>
      </c>
      <c r="M176" s="65">
        <f t="shared" si="14"/>
        <v>0</v>
      </c>
      <c r="N176" s="17" t="s">
        <v>16</v>
      </c>
      <c r="O176" s="18"/>
      <c r="P176" s="23">
        <f t="shared" si="15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16"/>
        <v>0</v>
      </c>
      <c r="H177" s="78">
        <v>0</v>
      </c>
      <c r="I177" s="76">
        <v>0</v>
      </c>
      <c r="J177" s="46">
        <f t="shared" si="13"/>
        <v>0</v>
      </c>
      <c r="K177" s="72"/>
      <c r="L177" s="20">
        <v>55</v>
      </c>
      <c r="M177" s="65">
        <f t="shared" si="14"/>
        <v>0</v>
      </c>
      <c r="N177" s="17" t="s">
        <v>16</v>
      </c>
      <c r="O177" s="18"/>
      <c r="P177" s="23">
        <f t="shared" si="15"/>
        <v>0</v>
      </c>
      <c r="Q177" s="90"/>
      <c r="R177" s="43">
        <f t="shared" ref="R177:R261" si="1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11</v>
      </c>
      <c r="F178" s="71"/>
      <c r="G178" s="46">
        <f t="shared" si="16"/>
        <v>11</v>
      </c>
      <c r="H178" s="78">
        <v>0</v>
      </c>
      <c r="I178" s="76">
        <v>0</v>
      </c>
      <c r="J178" s="46">
        <f t="shared" si="13"/>
        <v>11</v>
      </c>
      <c r="K178" s="72"/>
      <c r="L178" s="20">
        <v>55</v>
      </c>
      <c r="M178" s="65">
        <f t="shared" si="14"/>
        <v>0</v>
      </c>
      <c r="N178" s="17" t="s">
        <v>16</v>
      </c>
      <c r="O178" s="18"/>
      <c r="P178" s="23">
        <f t="shared" si="1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16"/>
        <v>0</v>
      </c>
      <c r="H179" s="78">
        <v>0</v>
      </c>
      <c r="I179" s="76">
        <v>0</v>
      </c>
      <c r="J179" s="46">
        <f t="shared" si="13"/>
        <v>0</v>
      </c>
      <c r="K179" s="72"/>
      <c r="L179" s="20">
        <v>10</v>
      </c>
      <c r="M179" s="65">
        <f t="shared" si="14"/>
        <v>0</v>
      </c>
      <c r="N179" s="17" t="s">
        <v>16</v>
      </c>
      <c r="O179" s="18"/>
      <c r="P179" s="23">
        <f t="shared" si="15"/>
        <v>0</v>
      </c>
      <c r="Q179" s="90">
        <v>6.82</v>
      </c>
      <c r="R179" s="43">
        <f t="shared" si="1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16</v>
      </c>
      <c r="F180" s="71"/>
      <c r="G180" s="46">
        <f t="shared" si="16"/>
        <v>16</v>
      </c>
      <c r="H180" s="78">
        <v>0</v>
      </c>
      <c r="I180" s="76">
        <v>0</v>
      </c>
      <c r="J180" s="46">
        <f t="shared" si="13"/>
        <v>14</v>
      </c>
      <c r="K180" s="72">
        <v>2</v>
      </c>
      <c r="L180" s="20">
        <v>35</v>
      </c>
      <c r="M180" s="65">
        <f t="shared" si="14"/>
        <v>70</v>
      </c>
      <c r="N180" s="17" t="s">
        <v>16</v>
      </c>
      <c r="O180" s="18">
        <v>15</v>
      </c>
      <c r="P180" s="137">
        <f t="shared" si="15"/>
        <v>55</v>
      </c>
      <c r="Q180" s="90"/>
      <c r="R180" s="43">
        <f t="shared" si="1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16"/>
        <v>0</v>
      </c>
      <c r="H181" s="78">
        <v>0</v>
      </c>
      <c r="I181" s="76">
        <v>0</v>
      </c>
      <c r="J181" s="46">
        <f t="shared" si="13"/>
        <v>0</v>
      </c>
      <c r="K181" s="72"/>
      <c r="L181" s="20">
        <v>50</v>
      </c>
      <c r="M181" s="65">
        <f t="shared" si="14"/>
        <v>0</v>
      </c>
      <c r="N181" s="17" t="s">
        <v>16</v>
      </c>
      <c r="O181" s="18"/>
      <c r="P181" s="23">
        <f t="shared" si="15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16"/>
        <v>0</v>
      </c>
      <c r="H182" s="78">
        <v>0</v>
      </c>
      <c r="I182" s="76">
        <v>0</v>
      </c>
      <c r="J182" s="46">
        <f t="shared" si="13"/>
        <v>0</v>
      </c>
      <c r="K182" s="72"/>
      <c r="L182" s="20">
        <v>40</v>
      </c>
      <c r="M182" s="65">
        <f t="shared" si="14"/>
        <v>0</v>
      </c>
      <c r="N182" s="17" t="s">
        <v>16</v>
      </c>
      <c r="O182" s="18"/>
      <c r="P182" s="23">
        <f t="shared" si="15"/>
        <v>0</v>
      </c>
      <c r="Q182" s="90">
        <v>20</v>
      </c>
      <c r="R182" s="43">
        <f t="shared" si="1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16"/>
        <v>0</v>
      </c>
      <c r="H183" s="78">
        <v>0</v>
      </c>
      <c r="I183" s="76">
        <v>0</v>
      </c>
      <c r="J183" s="46">
        <f t="shared" si="13"/>
        <v>0</v>
      </c>
      <c r="K183" s="72"/>
      <c r="L183" s="20">
        <v>65</v>
      </c>
      <c r="M183" s="65">
        <f t="shared" si="14"/>
        <v>0</v>
      </c>
      <c r="N183" s="17" t="s">
        <v>16</v>
      </c>
      <c r="O183" s="18"/>
      <c r="P183" s="23">
        <f t="shared" si="15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16"/>
        <v>0</v>
      </c>
      <c r="H184" s="78">
        <v>0</v>
      </c>
      <c r="I184" s="76">
        <v>0</v>
      </c>
      <c r="J184" s="46">
        <f t="shared" si="13"/>
        <v>0</v>
      </c>
      <c r="K184" s="72"/>
      <c r="L184" s="20">
        <v>50</v>
      </c>
      <c r="M184" s="65">
        <f t="shared" si="14"/>
        <v>0</v>
      </c>
      <c r="N184" s="17" t="s">
        <v>16</v>
      </c>
      <c r="O184" s="18"/>
      <c r="P184" s="23">
        <f t="shared" si="15"/>
        <v>0</v>
      </c>
      <c r="Q184" s="90">
        <v>24.99</v>
      </c>
      <c r="R184" s="43">
        <f t="shared" si="1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11</v>
      </c>
      <c r="F185" s="71"/>
      <c r="G185" s="46">
        <f t="shared" si="16"/>
        <v>11</v>
      </c>
      <c r="H185" s="78">
        <v>0</v>
      </c>
      <c r="I185" s="76">
        <v>0</v>
      </c>
      <c r="J185" s="46">
        <f t="shared" si="13"/>
        <v>11</v>
      </c>
      <c r="K185" s="72"/>
      <c r="L185" s="20">
        <v>80</v>
      </c>
      <c r="M185" s="65">
        <f t="shared" si="14"/>
        <v>0</v>
      </c>
      <c r="N185" s="17" t="s">
        <v>16</v>
      </c>
      <c r="O185" s="18"/>
      <c r="P185" s="23">
        <f t="shared" si="15"/>
        <v>0</v>
      </c>
      <c r="Q185" s="90">
        <v>63</v>
      </c>
      <c r="R185" s="43">
        <f t="shared" si="1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16"/>
        <v>0</v>
      </c>
      <c r="H186" s="78">
        <v>0</v>
      </c>
      <c r="I186" s="76">
        <v>0</v>
      </c>
      <c r="J186" s="46">
        <f t="shared" si="13"/>
        <v>0</v>
      </c>
      <c r="K186" s="72"/>
      <c r="L186" s="20">
        <v>15</v>
      </c>
      <c r="M186" s="65">
        <f t="shared" si="14"/>
        <v>0</v>
      </c>
      <c r="N186" s="17" t="s">
        <v>16</v>
      </c>
      <c r="O186" s="18"/>
      <c r="P186" s="23">
        <f t="shared" si="15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3"/>
        <v>0</v>
      </c>
      <c r="K187" s="72"/>
      <c r="L187" s="20">
        <v>15</v>
      </c>
      <c r="M187" s="65">
        <f t="shared" si="14"/>
        <v>0</v>
      </c>
      <c r="N187" s="17" t="s">
        <v>16</v>
      </c>
      <c r="O187" s="18"/>
      <c r="P187" s="23">
        <f t="shared" si="1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3"/>
        <v>0</v>
      </c>
      <c r="K188" s="72"/>
      <c r="L188" s="20">
        <v>15</v>
      </c>
      <c r="M188" s="65">
        <f t="shared" si="14"/>
        <v>0</v>
      </c>
      <c r="N188" s="17" t="s">
        <v>16</v>
      </c>
      <c r="O188" s="18"/>
      <c r="P188" s="23">
        <f t="shared" si="1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3"/>
        <v>0</v>
      </c>
      <c r="K189" s="72"/>
      <c r="L189" s="20">
        <v>15</v>
      </c>
      <c r="M189" s="65">
        <f t="shared" si="14"/>
        <v>0</v>
      </c>
      <c r="N189" s="17" t="s">
        <v>16</v>
      </c>
      <c r="O189" s="18"/>
      <c r="P189" s="23">
        <f t="shared" si="1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+'18'!J190</f>
        <v>0</v>
      </c>
      <c r="F190" s="71">
        <v>17</v>
      </c>
      <c r="G190" s="46">
        <f t="shared" si="16"/>
        <v>17</v>
      </c>
      <c r="H190" s="78">
        <v>0</v>
      </c>
      <c r="I190" s="76">
        <v>0</v>
      </c>
      <c r="J190" s="46">
        <f t="shared" si="13"/>
        <v>16</v>
      </c>
      <c r="K190" s="72">
        <v>1</v>
      </c>
      <c r="L190" s="20">
        <v>45</v>
      </c>
      <c r="M190" s="65">
        <f t="shared" si="14"/>
        <v>45</v>
      </c>
      <c r="N190" s="17" t="s">
        <v>16</v>
      </c>
      <c r="O190" s="18"/>
      <c r="P190" s="137">
        <f t="shared" si="15"/>
        <v>45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16"/>
        <v>0</v>
      </c>
      <c r="H191" s="78">
        <v>0</v>
      </c>
      <c r="I191" s="76">
        <v>0</v>
      </c>
      <c r="J191" s="46">
        <f t="shared" si="13"/>
        <v>0</v>
      </c>
      <c r="K191" s="72"/>
      <c r="L191" s="20">
        <v>35</v>
      </c>
      <c r="M191" s="65">
        <f t="shared" si="14"/>
        <v>0</v>
      </c>
      <c r="N191" s="17" t="s">
        <v>16</v>
      </c>
      <c r="O191" s="18"/>
      <c r="P191" s="23">
        <f t="shared" si="15"/>
        <v>0</v>
      </c>
      <c r="Q191" s="90">
        <v>40.28</v>
      </c>
      <c r="R191" s="43">
        <f t="shared" si="1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16"/>
        <v>0</v>
      </c>
      <c r="H192" s="78">
        <v>0</v>
      </c>
      <c r="I192" s="76">
        <v>0</v>
      </c>
      <c r="J192" s="46">
        <f t="shared" si="13"/>
        <v>0</v>
      </c>
      <c r="K192" s="72"/>
      <c r="L192" s="20">
        <v>35</v>
      </c>
      <c r="M192" s="65">
        <f t="shared" si="14"/>
        <v>0</v>
      </c>
      <c r="N192" s="17" t="s">
        <v>16</v>
      </c>
      <c r="O192" s="18"/>
      <c r="P192" s="23">
        <f t="shared" si="15"/>
        <v>0</v>
      </c>
      <c r="Q192" s="90"/>
      <c r="R192" s="43">
        <f t="shared" si="1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+'18'!J193</f>
        <v>13</v>
      </c>
      <c r="F193" s="71"/>
      <c r="G193" s="46">
        <f t="shared" si="16"/>
        <v>13</v>
      </c>
      <c r="H193" s="78">
        <v>0</v>
      </c>
      <c r="I193" s="76">
        <v>0</v>
      </c>
      <c r="J193" s="46">
        <f t="shared" si="13"/>
        <v>9</v>
      </c>
      <c r="K193" s="72">
        <v>4</v>
      </c>
      <c r="L193" s="20">
        <v>60</v>
      </c>
      <c r="M193" s="65">
        <f t="shared" si="14"/>
        <v>240</v>
      </c>
      <c r="N193" s="17" t="s">
        <v>16</v>
      </c>
      <c r="O193" s="18">
        <v>60</v>
      </c>
      <c r="P193" s="137">
        <f t="shared" si="15"/>
        <v>180</v>
      </c>
      <c r="Q193" s="90">
        <v>38</v>
      </c>
      <c r="R193" s="43">
        <f t="shared" si="1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+'18'!J194</f>
        <v>14</v>
      </c>
      <c r="F194" s="71"/>
      <c r="G194" s="46">
        <f t="shared" si="16"/>
        <v>14</v>
      </c>
      <c r="H194" s="78">
        <v>0</v>
      </c>
      <c r="I194" s="76">
        <v>0</v>
      </c>
      <c r="J194" s="46">
        <f t="shared" si="13"/>
        <v>12</v>
      </c>
      <c r="K194" s="72">
        <v>2</v>
      </c>
      <c r="L194" s="20">
        <v>120</v>
      </c>
      <c r="M194" s="65">
        <f t="shared" si="14"/>
        <v>240</v>
      </c>
      <c r="N194" s="17" t="s">
        <v>16</v>
      </c>
      <c r="O194" s="18"/>
      <c r="P194" s="137">
        <f t="shared" si="15"/>
        <v>240</v>
      </c>
      <c r="Q194" s="90">
        <v>73</v>
      </c>
      <c r="R194" s="43">
        <f t="shared" si="1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+'18'!J195</f>
        <v>0</v>
      </c>
      <c r="F195" s="71"/>
      <c r="G195" s="46">
        <f t="shared" si="16"/>
        <v>0</v>
      </c>
      <c r="H195" s="78">
        <v>0</v>
      </c>
      <c r="I195" s="76">
        <v>0</v>
      </c>
      <c r="J195" s="46">
        <f t="shared" si="13"/>
        <v>0</v>
      </c>
      <c r="K195" s="72"/>
      <c r="L195" s="20">
        <v>60</v>
      </c>
      <c r="M195" s="65">
        <f t="shared" si="14"/>
        <v>0</v>
      </c>
      <c r="N195" s="17" t="s">
        <v>16</v>
      </c>
      <c r="O195" s="18"/>
      <c r="P195" s="23">
        <f t="shared" si="15"/>
        <v>0</v>
      </c>
      <c r="Q195" s="90">
        <v>38</v>
      </c>
      <c r="R195" s="43">
        <f t="shared" si="1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+'18'!J196</f>
        <v>1</v>
      </c>
      <c r="F196" s="71"/>
      <c r="G196" s="46">
        <f t="shared" si="16"/>
        <v>1</v>
      </c>
      <c r="H196" s="78">
        <v>0</v>
      </c>
      <c r="I196" s="76">
        <v>0</v>
      </c>
      <c r="J196" s="46">
        <f t="shared" si="13"/>
        <v>1</v>
      </c>
      <c r="K196" s="72"/>
      <c r="L196" s="20">
        <v>120</v>
      </c>
      <c r="M196" s="65">
        <f t="shared" si="14"/>
        <v>0</v>
      </c>
      <c r="N196" s="17" t="s">
        <v>16</v>
      </c>
      <c r="O196" s="18"/>
      <c r="P196" s="23">
        <f t="shared" si="15"/>
        <v>0</v>
      </c>
      <c r="Q196" s="90">
        <v>73</v>
      </c>
      <c r="R196" s="43">
        <f t="shared" si="1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+'18'!J197</f>
        <v>0</v>
      </c>
      <c r="F197" s="71"/>
      <c r="G197" s="46">
        <f t="shared" si="16"/>
        <v>0</v>
      </c>
      <c r="H197" s="78">
        <v>0</v>
      </c>
      <c r="I197" s="76">
        <v>0</v>
      </c>
      <c r="J197" s="46">
        <f t="shared" ref="J197:J262" si="18">+G197-H197-K197-I197</f>
        <v>0</v>
      </c>
      <c r="K197" s="72"/>
      <c r="L197" s="20">
        <v>50</v>
      </c>
      <c r="M197" s="65">
        <f t="shared" si="14"/>
        <v>0</v>
      </c>
      <c r="N197" s="17" t="s">
        <v>16</v>
      </c>
      <c r="O197" s="18"/>
      <c r="P197" s="23">
        <f t="shared" si="15"/>
        <v>0</v>
      </c>
      <c r="Q197" s="90">
        <v>23.74</v>
      </c>
      <c r="R197" s="43">
        <f t="shared" si="1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0</v>
      </c>
      <c r="F198" s="71"/>
      <c r="G198" s="46">
        <f t="shared" si="16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ref="M198:M259" si="19">+L198*K198</f>
        <v>0</v>
      </c>
      <c r="N198" s="17" t="s">
        <v>16</v>
      </c>
      <c r="O198" s="18"/>
      <c r="P198" s="23">
        <f t="shared" ref="P198:P261" si="20">SUM(M198-O198)</f>
        <v>0</v>
      </c>
      <c r="Q198" s="90">
        <v>64.38</v>
      </c>
      <c r="R198" s="43">
        <f t="shared" si="1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16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1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16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1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0</v>
      </c>
      <c r="F201" s="71"/>
      <c r="G201" s="46">
        <f t="shared" si="16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1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0</v>
      </c>
      <c r="F202" s="71"/>
      <c r="G202" s="46">
        <f t="shared" si="16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1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4</v>
      </c>
      <c r="F203" s="71"/>
      <c r="G203" s="46">
        <f t="shared" si="16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1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4</v>
      </c>
      <c r="F204" s="71"/>
      <c r="G204" s="46">
        <f t="shared" si="16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1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7</v>
      </c>
      <c r="F205" s="71"/>
      <c r="G205" s="46">
        <f t="shared" si="16"/>
        <v>7</v>
      </c>
      <c r="H205" s="78">
        <v>0</v>
      </c>
      <c r="I205" s="76">
        <v>0</v>
      </c>
      <c r="J205" s="46">
        <f t="shared" si="18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1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16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1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18"/>
        <v>0</v>
      </c>
      <c r="K207" s="72"/>
      <c r="L207" s="20">
        <v>50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2</v>
      </c>
      <c r="F208" s="71"/>
      <c r="G208" s="46">
        <f t="shared" si="16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1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0</v>
      </c>
      <c r="F209" s="71"/>
      <c r="G209" s="46">
        <f t="shared" si="16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1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>
        <v>1</v>
      </c>
      <c r="G210" s="46">
        <f t="shared" si="16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 t="shared" si="19"/>
        <v>40</v>
      </c>
      <c r="N210" s="17" t="s">
        <v>16</v>
      </c>
      <c r="O210" s="18"/>
      <c r="P210" s="137">
        <f t="shared" si="20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16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40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1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16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1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16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1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>
        <v>1</v>
      </c>
      <c r="G214" s="46">
        <f t="shared" si="16"/>
        <v>1</v>
      </c>
      <c r="H214" s="78">
        <v>0</v>
      </c>
      <c r="I214" s="76">
        <v>0</v>
      </c>
      <c r="J214" s="46">
        <f t="shared" si="18"/>
        <v>0</v>
      </c>
      <c r="K214" s="72">
        <v>1</v>
      </c>
      <c r="L214" s="20">
        <v>40</v>
      </c>
      <c r="M214" s="65">
        <f t="shared" si="19"/>
        <v>40</v>
      </c>
      <c r="N214" s="17" t="s">
        <v>16</v>
      </c>
      <c r="O214" s="18">
        <v>10</v>
      </c>
      <c r="P214" s="137">
        <f t="shared" si="20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16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150</v>
      </c>
      <c r="F216" s="71"/>
      <c r="G216" s="46">
        <f t="shared" si="16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0"/>
        <v>0</v>
      </c>
      <c r="Q216" s="90">
        <v>9</v>
      </c>
      <c r="R216" s="43">
        <f t="shared" si="1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56</v>
      </c>
      <c r="F217" s="71"/>
      <c r="G217" s="46">
        <f t="shared" si="16"/>
        <v>56</v>
      </c>
      <c r="H217" s="78">
        <v>0</v>
      </c>
      <c r="I217" s="76">
        <v>0</v>
      </c>
      <c r="J217" s="46">
        <f t="shared" si="18"/>
        <v>54</v>
      </c>
      <c r="K217" s="72">
        <v>2</v>
      </c>
      <c r="L217" s="20">
        <v>10</v>
      </c>
      <c r="M217" s="65">
        <f t="shared" si="19"/>
        <v>20</v>
      </c>
      <c r="N217" s="17" t="s">
        <v>16</v>
      </c>
      <c r="O217" s="18"/>
      <c r="P217" s="137">
        <f t="shared" si="20"/>
        <v>20</v>
      </c>
      <c r="Q217" s="90"/>
      <c r="R217" s="43">
        <f t="shared" si="1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8</v>
      </c>
      <c r="F218" s="71"/>
      <c r="G218" s="46">
        <f t="shared" si="16"/>
        <v>8</v>
      </c>
      <c r="H218" s="78">
        <v>0</v>
      </c>
      <c r="I218" s="76">
        <v>0</v>
      </c>
      <c r="J218" s="46">
        <f t="shared" si="18"/>
        <v>8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0">
        <v>16.670000000000002</v>
      </c>
      <c r="R218" s="43">
        <f t="shared" si="1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16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1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16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1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16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1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16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1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16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1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215</v>
      </c>
      <c r="F224" s="71"/>
      <c r="G224" s="46">
        <f t="shared" si="16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1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16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1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16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1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16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1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16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16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17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16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17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 t="shared" si="18"/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17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 t="shared" si="18"/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17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 t="shared" si="18"/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17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18"/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17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59" si="21">E235+F235</f>
        <v>0</v>
      </c>
      <c r="H235" s="78">
        <v>0</v>
      </c>
      <c r="I235" s="76">
        <v>0</v>
      </c>
      <c r="J235" s="46">
        <f t="shared" si="18"/>
        <v>0</v>
      </c>
      <c r="K235" s="72"/>
      <c r="L235" s="20">
        <v>100</v>
      </c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0"/>
      <c r="R235" s="43">
        <f t="shared" ref="R235:R247" si="2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21"/>
        <v>0</v>
      </c>
      <c r="H236" s="78">
        <v>0</v>
      </c>
      <c r="I236" s="76">
        <v>0</v>
      </c>
      <c r="J236" s="46">
        <f t="shared" si="18"/>
        <v>0</v>
      </c>
      <c r="K236" s="72"/>
      <c r="L236" s="20">
        <v>120</v>
      </c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2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21"/>
        <v>0</v>
      </c>
      <c r="H237" s="78">
        <v>0</v>
      </c>
      <c r="I237" s="76">
        <v>0</v>
      </c>
      <c r="J237" s="46">
        <f t="shared" si="18"/>
        <v>0</v>
      </c>
      <c r="K237" s="72"/>
      <c r="L237" s="20">
        <v>60</v>
      </c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0"/>
      <c r="R237" s="43">
        <f t="shared" si="2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21"/>
        <v>0</v>
      </c>
      <c r="H238" s="78">
        <v>0</v>
      </c>
      <c r="I238" s="76">
        <v>0</v>
      </c>
      <c r="J238" s="46">
        <f t="shared" si="18"/>
        <v>0</v>
      </c>
      <c r="K238" s="72"/>
      <c r="L238" s="20">
        <v>150</v>
      </c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0"/>
      <c r="R238" s="43">
        <f t="shared" si="2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21"/>
        <v>0</v>
      </c>
      <c r="H239" s="78">
        <v>0</v>
      </c>
      <c r="I239" s="76">
        <v>0</v>
      </c>
      <c r="J239" s="46">
        <f t="shared" si="18"/>
        <v>0</v>
      </c>
      <c r="K239" s="72"/>
      <c r="L239" s="20">
        <v>150</v>
      </c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0"/>
      <c r="R239" s="43">
        <f t="shared" si="2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21"/>
        <v>0</v>
      </c>
      <c r="H240" s="78">
        <v>0</v>
      </c>
      <c r="I240" s="76">
        <v>0</v>
      </c>
      <c r="J240" s="46">
        <f t="shared" si="18"/>
        <v>0</v>
      </c>
      <c r="K240" s="72"/>
      <c r="L240" s="20">
        <v>200</v>
      </c>
      <c r="M240" s="65">
        <f t="shared" si="19"/>
        <v>0</v>
      </c>
      <c r="N240" s="17" t="s">
        <v>16</v>
      </c>
      <c r="O240" s="18"/>
      <c r="P240" s="23">
        <f t="shared" si="20"/>
        <v>0</v>
      </c>
      <c r="Q240" s="90"/>
      <c r="R240" s="43">
        <f t="shared" si="2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21"/>
        <v>0</v>
      </c>
      <c r="H241" s="78">
        <v>0</v>
      </c>
      <c r="I241" s="76">
        <v>0</v>
      </c>
      <c r="J241" s="46">
        <f t="shared" si="18"/>
        <v>0</v>
      </c>
      <c r="K241" s="72"/>
      <c r="L241" s="20"/>
      <c r="M241" s="65">
        <f t="shared" si="19"/>
        <v>0</v>
      </c>
      <c r="N241" s="17" t="s">
        <v>16</v>
      </c>
      <c r="O241" s="18"/>
      <c r="P241" s="23">
        <f t="shared" si="20"/>
        <v>0</v>
      </c>
      <c r="Q241" s="90"/>
      <c r="R241" s="43">
        <f t="shared" si="2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21"/>
        <v>0</v>
      </c>
      <c r="H242" s="78">
        <v>0</v>
      </c>
      <c r="I242" s="76">
        <v>0</v>
      </c>
      <c r="J242" s="46">
        <f t="shared" si="18"/>
        <v>0</v>
      </c>
      <c r="K242" s="72"/>
      <c r="L242" s="20">
        <v>35</v>
      </c>
      <c r="M242" s="65">
        <f t="shared" si="19"/>
        <v>0</v>
      </c>
      <c r="N242" s="17" t="s">
        <v>16</v>
      </c>
      <c r="O242" s="18"/>
      <c r="P242" s="23">
        <f t="shared" si="20"/>
        <v>0</v>
      </c>
      <c r="Q242" s="90"/>
      <c r="R242" s="43">
        <f t="shared" si="2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+'18'!J243</f>
        <v>0</v>
      </c>
      <c r="F243" s="71"/>
      <c r="G243" s="46">
        <f t="shared" si="21"/>
        <v>0</v>
      </c>
      <c r="H243" s="78">
        <v>0</v>
      </c>
      <c r="I243" s="76">
        <v>0</v>
      </c>
      <c r="J243" s="46">
        <f t="shared" si="18"/>
        <v>0</v>
      </c>
      <c r="K243" s="72"/>
      <c r="L243" s="20">
        <v>35</v>
      </c>
      <c r="M243" s="65">
        <f t="shared" si="19"/>
        <v>0</v>
      </c>
      <c r="N243" s="17" t="s">
        <v>16</v>
      </c>
      <c r="O243" s="18"/>
      <c r="P243" s="23">
        <f t="shared" si="20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+'18'!J244</f>
        <v>0</v>
      </c>
      <c r="F244" s="71"/>
      <c r="G244" s="46">
        <f t="shared" si="21"/>
        <v>0</v>
      </c>
      <c r="H244" s="78">
        <v>0</v>
      </c>
      <c r="I244" s="76">
        <v>0</v>
      </c>
      <c r="J244" s="46">
        <f t="shared" si="18"/>
        <v>0</v>
      </c>
      <c r="K244" s="72"/>
      <c r="L244" s="20">
        <v>35</v>
      </c>
      <c r="M244" s="65">
        <f t="shared" si="19"/>
        <v>0</v>
      </c>
      <c r="N244" s="17" t="s">
        <v>16</v>
      </c>
      <c r="O244" s="18"/>
      <c r="P244" s="23">
        <f t="shared" si="20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+'18'!J245</f>
        <v>0</v>
      </c>
      <c r="F245" s="71"/>
      <c r="G245" s="46">
        <f t="shared" si="21"/>
        <v>0</v>
      </c>
      <c r="H245" s="78">
        <v>0</v>
      </c>
      <c r="I245" s="76">
        <v>0</v>
      </c>
      <c r="J245" s="46">
        <f t="shared" si="18"/>
        <v>0</v>
      </c>
      <c r="K245" s="72"/>
      <c r="L245" s="20">
        <v>39</v>
      </c>
      <c r="M245" s="65">
        <f t="shared" si="19"/>
        <v>0</v>
      </c>
      <c r="N245" s="17" t="s">
        <v>16</v>
      </c>
      <c r="O245" s="18"/>
      <c r="P245" s="23">
        <f t="shared" si="20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+'18'!J246</f>
        <v>0</v>
      </c>
      <c r="F246" s="71"/>
      <c r="G246" s="46">
        <f t="shared" si="21"/>
        <v>0</v>
      </c>
      <c r="H246" s="78">
        <v>0</v>
      </c>
      <c r="I246" s="76">
        <v>0</v>
      </c>
      <c r="J246" s="46">
        <f t="shared" si="18"/>
        <v>0</v>
      </c>
      <c r="K246" s="72"/>
      <c r="L246" s="20">
        <v>55</v>
      </c>
      <c r="M246" s="65">
        <f t="shared" si="19"/>
        <v>0</v>
      </c>
      <c r="N246" s="17" t="s">
        <v>16</v>
      </c>
      <c r="O246" s="18"/>
      <c r="P246" s="23">
        <f t="shared" si="20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+'18'!J247</f>
        <v>0</v>
      </c>
      <c r="F247" s="71"/>
      <c r="G247" s="46">
        <f t="shared" si="21"/>
        <v>0</v>
      </c>
      <c r="H247" s="78">
        <v>0</v>
      </c>
      <c r="I247" s="76">
        <v>0</v>
      </c>
      <c r="J247" s="46">
        <f t="shared" si="18"/>
        <v>0</v>
      </c>
      <c r="K247" s="72"/>
      <c r="L247" s="20">
        <v>40</v>
      </c>
      <c r="M247" s="65">
        <f t="shared" si="19"/>
        <v>0</v>
      </c>
      <c r="N247" s="17" t="s">
        <v>16</v>
      </c>
      <c r="O247" s="18"/>
      <c r="P247" s="23">
        <f t="shared" si="20"/>
        <v>0</v>
      </c>
      <c r="Q247" s="90"/>
      <c r="R247" s="43">
        <f t="shared" si="2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+'18'!J248</f>
        <v>0</v>
      </c>
      <c r="F248" s="71"/>
      <c r="G248" s="46">
        <f t="shared" si="21"/>
        <v>0</v>
      </c>
      <c r="H248" s="78">
        <v>0</v>
      </c>
      <c r="I248" s="76">
        <v>0</v>
      </c>
      <c r="J248" s="46">
        <f t="shared" si="18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0"/>
        <v>0</v>
      </c>
      <c r="Q248" s="90"/>
      <c r="R248" s="43">
        <f t="shared" si="17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+'18'!J249</f>
        <v>0</v>
      </c>
      <c r="F249" s="71"/>
      <c r="G249" s="46">
        <f t="shared" si="21"/>
        <v>0</v>
      </c>
      <c r="H249" s="78">
        <v>0</v>
      </c>
      <c r="I249" s="76">
        <v>0</v>
      </c>
      <c r="J249" s="46">
        <f t="shared" si="18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0"/>
        <v>0</v>
      </c>
      <c r="Q249" s="90"/>
      <c r="R249" s="43">
        <f t="shared" si="17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+'18'!J250</f>
        <v>0</v>
      </c>
      <c r="F250" s="71"/>
      <c r="G250" s="46">
        <f t="shared" si="21"/>
        <v>0</v>
      </c>
      <c r="H250" s="78">
        <v>0</v>
      </c>
      <c r="I250" s="76">
        <v>0</v>
      </c>
      <c r="J250" s="46">
        <f t="shared" si="18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0"/>
        <v>0</v>
      </c>
      <c r="Q250" s="90"/>
      <c r="R250" s="43">
        <f t="shared" si="17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+'18'!J251</f>
        <v>0</v>
      </c>
      <c r="F251" s="71"/>
      <c r="G251" s="46">
        <f t="shared" si="21"/>
        <v>0</v>
      </c>
      <c r="H251" s="78">
        <v>0</v>
      </c>
      <c r="I251" s="76">
        <v>0</v>
      </c>
      <c r="J251" s="46">
        <f t="shared" si="18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0"/>
        <v>0</v>
      </c>
      <c r="Q251" s="90"/>
      <c r="R251" s="43">
        <f t="shared" si="17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+'18'!J252</f>
        <v>0</v>
      </c>
      <c r="F252" s="71"/>
      <c r="G252" s="46">
        <f t="shared" si="21"/>
        <v>0</v>
      </c>
      <c r="H252" s="78">
        <v>0</v>
      </c>
      <c r="I252" s="76">
        <v>0</v>
      </c>
      <c r="J252" s="46">
        <f t="shared" si="18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0"/>
        <v>0</v>
      </c>
      <c r="Q252" s="90"/>
      <c r="R252" s="43">
        <f t="shared" si="17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+'18'!J253</f>
        <v>0</v>
      </c>
      <c r="F253" s="71"/>
      <c r="G253" s="46">
        <f t="shared" si="21"/>
        <v>0</v>
      </c>
      <c r="H253" s="78">
        <v>0</v>
      </c>
      <c r="I253" s="76">
        <v>0</v>
      </c>
      <c r="J253" s="46">
        <f t="shared" si="18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0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+'18'!J254</f>
        <v>0</v>
      </c>
      <c r="F254" s="71"/>
      <c r="G254" s="46">
        <f t="shared" si="21"/>
        <v>0</v>
      </c>
      <c r="H254" s="78">
        <v>0</v>
      </c>
      <c r="I254" s="76">
        <v>0</v>
      </c>
      <c r="J254" s="46">
        <f t="shared" si="18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0"/>
        <v>0</v>
      </c>
      <c r="Q254" s="90"/>
      <c r="R254" s="43">
        <f t="shared" si="17"/>
        <v>0</v>
      </c>
    </row>
    <row r="255" spans="1:18" ht="25.5" x14ac:dyDescent="0.55000000000000004">
      <c r="A255" s="10"/>
      <c r="B255" s="10"/>
      <c r="C255" s="19"/>
      <c r="D255" s="10"/>
      <c r="E255" s="64">
        <f>+'18'!J255</f>
        <v>0</v>
      </c>
      <c r="F255" s="71"/>
      <c r="G255" s="46">
        <f t="shared" si="21"/>
        <v>0</v>
      </c>
      <c r="H255" s="78">
        <v>0</v>
      </c>
      <c r="I255" s="76">
        <v>0</v>
      </c>
      <c r="J255" s="46">
        <f t="shared" si="18"/>
        <v>0</v>
      </c>
      <c r="K255" s="72"/>
      <c r="L255" s="20"/>
      <c r="M255" s="65">
        <f t="shared" si="19"/>
        <v>0</v>
      </c>
      <c r="N255" s="17"/>
      <c r="O255" s="18"/>
      <c r="P255" s="23">
        <f t="shared" si="20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+'18'!J256</f>
        <v>0</v>
      </c>
      <c r="F256" s="71"/>
      <c r="G256" s="46">
        <f t="shared" si="21"/>
        <v>0</v>
      </c>
      <c r="H256" s="78">
        <v>0</v>
      </c>
      <c r="I256" s="76">
        <v>0</v>
      </c>
      <c r="J256" s="46">
        <f t="shared" si="18"/>
        <v>0</v>
      </c>
      <c r="K256" s="72"/>
      <c r="L256" s="20"/>
      <c r="M256" s="65">
        <f t="shared" si="19"/>
        <v>0</v>
      </c>
      <c r="N256" s="17"/>
      <c r="O256" s="18"/>
      <c r="P256" s="23">
        <f t="shared" si="20"/>
        <v>0</v>
      </c>
      <c r="Q256" s="90"/>
      <c r="R256" s="43"/>
    </row>
    <row r="257" spans="1:24" ht="25.5" x14ac:dyDescent="0.55000000000000004">
      <c r="A257" s="10"/>
      <c r="B257" s="10"/>
      <c r="C257" s="19"/>
      <c r="D257" s="10"/>
      <c r="E257" s="64">
        <f>+'18'!J257</f>
        <v>0</v>
      </c>
      <c r="F257" s="71"/>
      <c r="G257" s="46">
        <f t="shared" si="21"/>
        <v>0</v>
      </c>
      <c r="H257" s="78">
        <v>0</v>
      </c>
      <c r="I257" s="76">
        <v>0</v>
      </c>
      <c r="J257" s="46">
        <f t="shared" si="18"/>
        <v>0</v>
      </c>
      <c r="K257" s="72"/>
      <c r="L257" s="20"/>
      <c r="M257" s="65">
        <f t="shared" si="19"/>
        <v>0</v>
      </c>
      <c r="N257" s="17"/>
      <c r="O257" s="18"/>
      <c r="P257" s="23">
        <f t="shared" si="20"/>
        <v>0</v>
      </c>
      <c r="Q257" s="90"/>
      <c r="R257" s="43"/>
    </row>
    <row r="258" spans="1:24" ht="25.5" x14ac:dyDescent="0.55000000000000004">
      <c r="A258" s="10"/>
      <c r="B258" s="10"/>
      <c r="C258" s="19"/>
      <c r="D258" s="10"/>
      <c r="E258" s="64">
        <f>+'18'!J258</f>
        <v>0</v>
      </c>
      <c r="F258" s="71"/>
      <c r="G258" s="46">
        <f t="shared" si="21"/>
        <v>0</v>
      </c>
      <c r="H258" s="78">
        <v>0</v>
      </c>
      <c r="I258" s="76">
        <v>0</v>
      </c>
      <c r="J258" s="46">
        <f t="shared" si="18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0"/>
        <v>0</v>
      </c>
      <c r="Q258" s="90"/>
      <c r="R258" s="43">
        <f t="shared" si="17"/>
        <v>0</v>
      </c>
    </row>
    <row r="259" spans="1:24" ht="25.5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>
        <f t="shared" si="21"/>
        <v>0</v>
      </c>
      <c r="H259" s="78">
        <v>0</v>
      </c>
      <c r="I259" s="76">
        <v>0</v>
      </c>
      <c r="J259" s="46">
        <f t="shared" si="18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0"/>
        <v>0</v>
      </c>
      <c r="Q259" s="90"/>
      <c r="R259" s="43">
        <f t="shared" si="17"/>
        <v>0</v>
      </c>
    </row>
    <row r="260" spans="1:24" ht="25.5" x14ac:dyDescent="0.55000000000000004">
      <c r="A260" s="10"/>
      <c r="B260" s="10"/>
      <c r="C260" s="19"/>
      <c r="D260" s="10"/>
      <c r="E260" s="64">
        <f>+'18'!J260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 t="shared" si="18"/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0"/>
        <v>0</v>
      </c>
      <c r="Q260" s="90"/>
      <c r="R260" s="43">
        <f>+K260*Q260</f>
        <v>0</v>
      </c>
    </row>
    <row r="261" spans="1:24" ht="25.5" x14ac:dyDescent="0.55000000000000004">
      <c r="A261" s="10"/>
      <c r="B261" s="10"/>
      <c r="C261" s="19"/>
      <c r="D261" s="10"/>
      <c r="E261" s="64">
        <f>+'18'!J261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 t="shared" si="18"/>
        <v>0</v>
      </c>
      <c r="K261" s="72"/>
      <c r="L261" s="20"/>
      <c r="M261" s="65">
        <f>+L261*K261</f>
        <v>0</v>
      </c>
      <c r="N261" s="17" t="s">
        <v>16</v>
      </c>
      <c r="O261" s="18"/>
      <c r="P261" s="23">
        <f t="shared" si="20"/>
        <v>0</v>
      </c>
      <c r="Q261" s="90"/>
      <c r="R261" s="43">
        <f t="shared" si="17"/>
        <v>0</v>
      </c>
    </row>
    <row r="262" spans="1:24" ht="24" customHeight="1" x14ac:dyDescent="0.55000000000000004">
      <c r="A262" s="10"/>
      <c r="B262" s="10"/>
      <c r="C262" s="19"/>
      <c r="D262" s="10"/>
      <c r="E262" s="64">
        <f>+'18'!J262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 t="shared" si="18"/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4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Q263" s="91"/>
      <c r="R263" s="75">
        <f>SUM(R5:R262)</f>
        <v>1543.15</v>
      </c>
      <c r="S263" s="75"/>
    </row>
    <row r="264" spans="1:24" ht="25.5" customHeight="1" x14ac:dyDescent="0.5">
      <c r="A264" s="1"/>
      <c r="E264" s="1"/>
      <c r="F264" s="1"/>
      <c r="G264" s="24"/>
      <c r="H264" s="25"/>
      <c r="I264" s="25"/>
      <c r="J264" s="24"/>
      <c r="K264" s="188" t="s">
        <v>212</v>
      </c>
      <c r="L264" s="189"/>
      <c r="M264" s="30">
        <f>+O263</f>
        <v>0</v>
      </c>
      <c r="N264" s="27"/>
      <c r="O264" s="29"/>
    </row>
    <row r="265" spans="1:24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3955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845</v>
      </c>
      <c r="O267" s="2">
        <v>50</v>
      </c>
      <c r="P267" s="2">
        <v>250</v>
      </c>
      <c r="Q267" s="88">
        <v>150</v>
      </c>
      <c r="R267" s="2">
        <v>40</v>
      </c>
      <c r="S267" s="2">
        <v>40</v>
      </c>
      <c r="T267" s="2">
        <v>25</v>
      </c>
      <c r="U267" s="2">
        <v>110</v>
      </c>
      <c r="V267" s="2">
        <v>30</v>
      </c>
      <c r="W267" s="2">
        <v>50</v>
      </c>
      <c r="X267" s="2">
        <v>100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4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975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2135</v>
      </c>
    </row>
    <row r="272" spans="1:24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2135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f>210+200</f>
        <v>410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410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123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8.61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278.39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6">
    <mergeCell ref="Q3:Q4"/>
    <mergeCell ref="R3:R4"/>
    <mergeCell ref="K264:L26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50"/>
  <sheetViews>
    <sheetView zoomScale="80" zoomScaleNormal="80" workbookViewId="0">
      <pane xSplit="10" ySplit="4" topLeftCell="L263" activePane="bottomRight" state="frozen"/>
      <selection activeCell="H260" sqref="H260"/>
      <selection pane="topRight" activeCell="H260" sqref="H260"/>
      <selection pane="bottomLeft" activeCell="H260" sqref="H260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45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46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64</v>
      </c>
      <c r="F6" s="71">
        <v>20</v>
      </c>
      <c r="G6" s="46">
        <f t="shared" si="0"/>
        <v>84</v>
      </c>
      <c r="H6" s="78">
        <v>0</v>
      </c>
      <c r="I6" s="76">
        <v>0</v>
      </c>
      <c r="J6" s="46">
        <f t="shared" si="1"/>
        <v>77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300</v>
      </c>
      <c r="P6" s="137">
        <f t="shared" ref="P6:P69" si="3">SUM(M6-O6)</f>
        <v>400</v>
      </c>
      <c r="Q6" s="13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28</v>
      </c>
      <c r="F22" s="71">
        <v>10</v>
      </c>
      <c r="G22" s="46">
        <f t="shared" si="0"/>
        <v>38</v>
      </c>
      <c r="H22" s="78">
        <v>0</v>
      </c>
      <c r="I22" s="76">
        <v>0</v>
      </c>
      <c r="J22" s="46">
        <f t="shared" si="1"/>
        <v>38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3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37">
        <f t="shared" si="3"/>
        <v>50</v>
      </c>
      <c r="Q31" s="13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137">
        <f t="shared" si="3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1</v>
      </c>
      <c r="F33" s="71">
        <v>2</v>
      </c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90</v>
      </c>
      <c r="P33" s="137">
        <f t="shared" si="3"/>
        <v>300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+'19'!J37</f>
        <v>5</v>
      </c>
      <c r="F37" s="71">
        <v>1</v>
      </c>
      <c r="G37" s="46">
        <f t="shared" si="5"/>
        <v>6</v>
      </c>
      <c r="H37" s="78">
        <v>0</v>
      </c>
      <c r="I37" s="76">
        <v>0</v>
      </c>
      <c r="J37" s="46">
        <f t="shared" si="6"/>
        <v>6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15</v>
      </c>
      <c r="F39" s="71">
        <v>3</v>
      </c>
      <c r="G39" s="46">
        <f t="shared" si="5"/>
        <v>18</v>
      </c>
      <c r="H39" s="78">
        <v>0</v>
      </c>
      <c r="I39" s="76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15</v>
      </c>
      <c r="F40" s="71">
        <v>3</v>
      </c>
      <c r="G40" s="46">
        <f t="shared" si="5"/>
        <v>18</v>
      </c>
      <c r="H40" s="78">
        <v>0</v>
      </c>
      <c r="I40" s="76">
        <v>0</v>
      </c>
      <c r="J40" s="46">
        <f t="shared" si="6"/>
        <v>17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37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0</v>
      </c>
      <c r="M50" s="65">
        <f t="shared" si="2"/>
        <v>0</v>
      </c>
      <c r="N50" s="17" t="s">
        <v>1456</v>
      </c>
      <c r="O50" s="18"/>
      <c r="P50" s="23">
        <f t="shared" si="3"/>
        <v>0</v>
      </c>
      <c r="Q50" s="13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10</v>
      </c>
      <c r="P64" s="137">
        <f t="shared" si="3"/>
        <v>40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11</v>
      </c>
      <c r="F74" s="71">
        <v>3</v>
      </c>
      <c r="G74" s="46">
        <f t="shared" si="5"/>
        <v>14</v>
      </c>
      <c r="H74" s="78">
        <v>0</v>
      </c>
      <c r="I74" s="76">
        <v>0</v>
      </c>
      <c r="J74" s="46">
        <f t="shared" si="6"/>
        <v>12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37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+'19'!J99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4</v>
      </c>
      <c r="F110" s="71"/>
      <c r="G110" s="46">
        <f t="shared" si="12"/>
        <v>4</v>
      </c>
      <c r="H110" s="78">
        <v>0</v>
      </c>
      <c r="I110" s="76">
        <v>0</v>
      </c>
      <c r="J110" s="46">
        <f t="shared" si="13"/>
        <v>4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12</v>
      </c>
      <c r="F111" s="71"/>
      <c r="G111" s="46">
        <f t="shared" si="12"/>
        <v>12</v>
      </c>
      <c r="H111" s="78">
        <v>0</v>
      </c>
      <c r="I111" s="76">
        <v>0</v>
      </c>
      <c r="J111" s="46">
        <f t="shared" si="13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2</v>
      </c>
      <c r="F112" s="71">
        <v>10</v>
      </c>
      <c r="G112" s="46">
        <f t="shared" si="12"/>
        <v>12</v>
      </c>
      <c r="H112" s="78">
        <v>0</v>
      </c>
      <c r="I112" s="76">
        <v>0</v>
      </c>
      <c r="J112" s="46">
        <f t="shared" si="13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13</v>
      </c>
      <c r="F115" s="71">
        <v>5</v>
      </c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7</v>
      </c>
      <c r="F117" s="71"/>
      <c r="G117" s="46">
        <f t="shared" si="12"/>
        <v>7</v>
      </c>
      <c r="H117" s="78">
        <v>0</v>
      </c>
      <c r="I117" s="76">
        <v>0</v>
      </c>
      <c r="J117" s="46">
        <f t="shared" si="13"/>
        <v>6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7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4</v>
      </c>
      <c r="F125" s="71"/>
      <c r="G125" s="46">
        <f t="shared" si="12"/>
        <v>4</v>
      </c>
      <c r="H125" s="78">
        <v>0</v>
      </c>
      <c r="I125" s="76">
        <v>0</v>
      </c>
      <c r="J125" s="46">
        <f t="shared" si="13"/>
        <v>2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>
        <v>50</v>
      </c>
      <c r="P125" s="137">
        <f t="shared" si="7"/>
        <v>50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3</v>
      </c>
      <c r="F131" s="71">
        <v>5</v>
      </c>
      <c r="G131" s="46">
        <f t="shared" si="12"/>
        <v>8</v>
      </c>
      <c r="H131" s="78">
        <v>0</v>
      </c>
      <c r="I131" s="76">
        <v>0</v>
      </c>
      <c r="J131" s="46">
        <f t="shared" si="13"/>
        <v>7</v>
      </c>
      <c r="K131" s="72">
        <v>1</v>
      </c>
      <c r="L131" s="22">
        <v>0</v>
      </c>
      <c r="M131" s="65">
        <f t="shared" si="8"/>
        <v>0</v>
      </c>
      <c r="N131" s="17" t="s">
        <v>1445</v>
      </c>
      <c r="O131" s="18"/>
      <c r="P131" s="23">
        <f t="shared" si="7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2</v>
      </c>
      <c r="F132" s="71">
        <v>3</v>
      </c>
      <c r="G132" s="46">
        <f t="shared" si="12"/>
        <v>5</v>
      </c>
      <c r="H132" s="78">
        <v>0</v>
      </c>
      <c r="I132" s="76">
        <v>0</v>
      </c>
      <c r="J132" s="46">
        <f t="shared" si="13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0</v>
      </c>
      <c r="F133" s="71">
        <v>3</v>
      </c>
      <c r="G133" s="46">
        <f t="shared" si="12"/>
        <v>3</v>
      </c>
      <c r="H133" s="78">
        <v>0</v>
      </c>
      <c r="I133" s="76">
        <v>0</v>
      </c>
      <c r="J133" s="46">
        <f t="shared" si="13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>
        <v>5</v>
      </c>
      <c r="G154" s="46">
        <f t="shared" si="12"/>
        <v>5</v>
      </c>
      <c r="H154" s="78">
        <v>0</v>
      </c>
      <c r="I154" s="76">
        <v>0</v>
      </c>
      <c r="J154" s="46">
        <f t="shared" si="13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1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9</v>
      </c>
      <c r="F175" s="71"/>
      <c r="G175" s="46">
        <f t="shared" si="17"/>
        <v>9</v>
      </c>
      <c r="H175" s="78">
        <v>0</v>
      </c>
      <c r="I175" s="76">
        <v>0</v>
      </c>
      <c r="J175" s="46">
        <f t="shared" si="1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16"/>
        <v>50</v>
      </c>
      <c r="Q175" s="13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2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2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14</v>
      </c>
      <c r="F180" s="71"/>
      <c r="G180" s="46">
        <f t="shared" si="17"/>
        <v>14</v>
      </c>
      <c r="H180" s="78">
        <v>0</v>
      </c>
      <c r="I180" s="76">
        <v>0</v>
      </c>
      <c r="J180" s="46">
        <f t="shared" si="18"/>
        <v>14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+'19'!J190</f>
        <v>16</v>
      </c>
      <c r="F190" s="71"/>
      <c r="G190" s="46">
        <f t="shared" si="17"/>
        <v>16</v>
      </c>
      <c r="H190" s="78">
        <v>0</v>
      </c>
      <c r="I190" s="76">
        <v>0</v>
      </c>
      <c r="J190" s="46">
        <f t="shared" si="18"/>
        <v>16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9</v>
      </c>
      <c r="F193" s="71"/>
      <c r="G193" s="46">
        <f t="shared" si="17"/>
        <v>9</v>
      </c>
      <c r="H193" s="78">
        <v>0</v>
      </c>
      <c r="I193" s="76">
        <v>0</v>
      </c>
      <c r="J193" s="46">
        <f t="shared" si="18"/>
        <v>9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12</v>
      </c>
      <c r="F194" s="71"/>
      <c r="G194" s="46">
        <f t="shared" si="17"/>
        <v>12</v>
      </c>
      <c r="H194" s="78">
        <v>0</v>
      </c>
      <c r="I194" s="76">
        <v>0</v>
      </c>
      <c r="J194" s="46">
        <f t="shared" si="18"/>
        <v>12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0</v>
      </c>
      <c r="F195" s="71"/>
      <c r="G195" s="46">
        <f t="shared" si="17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1</v>
      </c>
      <c r="F196" s="71"/>
      <c r="G196" s="46">
        <f t="shared" si="17"/>
        <v>1</v>
      </c>
      <c r="H196" s="78">
        <v>0</v>
      </c>
      <c r="I196" s="76">
        <v>0</v>
      </c>
      <c r="J196" s="46">
        <f t="shared" si="18"/>
        <v>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7</v>
      </c>
      <c r="F205" s="71"/>
      <c r="G205" s="46">
        <f t="shared" si="17"/>
        <v>7</v>
      </c>
      <c r="H205" s="78">
        <v>0</v>
      </c>
      <c r="I205" s="76">
        <v>0</v>
      </c>
      <c r="J205" s="46">
        <f t="shared" si="18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2</v>
      </c>
      <c r="F208" s="71"/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21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54</v>
      </c>
      <c r="F217" s="71"/>
      <c r="G217" s="46">
        <f t="shared" si="17"/>
        <v>54</v>
      </c>
      <c r="H217" s="78">
        <v>0</v>
      </c>
      <c r="I217" s="76">
        <v>0</v>
      </c>
      <c r="J217" s="46">
        <f t="shared" si="18"/>
        <v>54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8</v>
      </c>
      <c r="F218" s="71"/>
      <c r="G218" s="46">
        <f t="shared" si="17"/>
        <v>8</v>
      </c>
      <c r="H218" s="78">
        <v>0</v>
      </c>
      <c r="I218" s="76">
        <v>0</v>
      </c>
      <c r="J218" s="46">
        <f t="shared" si="18"/>
        <v>7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59" si="22">E235+F235</f>
        <v>0</v>
      </c>
      <c r="H235" s="78">
        <v>0</v>
      </c>
      <c r="I235" s="76">
        <v>0</v>
      </c>
      <c r="J235" s="46">
        <f t="shared" ref="J235:J260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+'19'!J243</f>
        <v>0</v>
      </c>
      <c r="F243" s="71">
        <v>1</v>
      </c>
      <c r="G243" s="46">
        <f t="shared" si="22"/>
        <v>1</v>
      </c>
      <c r="H243" s="78">
        <v>0</v>
      </c>
      <c r="I243" s="76">
        <v>0</v>
      </c>
      <c r="J243" s="46">
        <f t="shared" si="23"/>
        <v>0</v>
      </c>
      <c r="K243" s="72">
        <v>1</v>
      </c>
      <c r="L243" s="20">
        <v>35</v>
      </c>
      <c r="M243" s="65">
        <f>+L243*K243</f>
        <v>35</v>
      </c>
      <c r="N243" s="17" t="s">
        <v>16</v>
      </c>
      <c r="O243" s="18">
        <v>10</v>
      </c>
      <c r="P243" s="137">
        <f t="shared" si="21"/>
        <v>25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+'19'!J244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+'19'!J245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+'19'!J246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+'19'!J247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+'19'!J248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+'19'!J249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+'19'!J250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+'19'!J251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+'19'!J252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+'19'!J253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+'19'!J254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+'19'!J255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+'19'!J256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1" ht="25.5" x14ac:dyDescent="0.55000000000000004">
      <c r="A257" s="10"/>
      <c r="B257" s="10"/>
      <c r="C257" s="19"/>
      <c r="D257" s="10"/>
      <c r="E257" s="64">
        <f>+'19'!J257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/>
    </row>
    <row r="258" spans="1:21" ht="25.5" x14ac:dyDescent="0.55000000000000004">
      <c r="A258" s="10"/>
      <c r="B258" s="10"/>
      <c r="C258" s="19"/>
      <c r="D258" s="10"/>
      <c r="E258" s="64">
        <f>+'19'!J258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1" ht="25.5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1" ht="25.5" x14ac:dyDescent="0.55000000000000004">
      <c r="A260" s="10"/>
      <c r="B260" s="10"/>
      <c r="C260" s="19"/>
      <c r="D260" s="10"/>
      <c r="E260" s="64">
        <f>+'19'!J260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 t="shared" si="23"/>
        <v>0</v>
      </c>
      <c r="K260" s="72"/>
      <c r="L260" s="20"/>
      <c r="M260" s="65">
        <f t="shared" si="19"/>
        <v>0</v>
      </c>
      <c r="N260" s="17" t="s">
        <v>16</v>
      </c>
      <c r="O260" s="18"/>
      <c r="P260" s="23">
        <f t="shared" si="21"/>
        <v>0</v>
      </c>
      <c r="Q260" s="90"/>
      <c r="R260" s="43">
        <f t="shared" si="20"/>
        <v>0</v>
      </c>
    </row>
    <row r="261" spans="1:21" ht="25.5" x14ac:dyDescent="0.55000000000000004">
      <c r="A261" s="10"/>
      <c r="B261" s="10"/>
      <c r="C261" s="19"/>
      <c r="D261" s="10"/>
      <c r="E261" s="64">
        <f>+'19'!J261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>+L261*K261</f>
        <v>0</v>
      </c>
      <c r="N261" s="17" t="s">
        <v>16</v>
      </c>
      <c r="O261" s="18"/>
      <c r="P261" s="23">
        <f t="shared" si="21"/>
        <v>0</v>
      </c>
      <c r="Q261" s="90"/>
      <c r="R261" s="43">
        <f>+K261*Q261</f>
        <v>0</v>
      </c>
    </row>
    <row r="262" spans="1:21" ht="25.5" x14ac:dyDescent="0.55000000000000004">
      <c r="A262" s="10"/>
      <c r="B262" s="10"/>
      <c r="C262" s="19"/>
      <c r="D262" s="10"/>
      <c r="E262" s="64">
        <f>+'19'!J261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 t="shared" si="19"/>
        <v>0</v>
      </c>
      <c r="N262" s="17" t="s">
        <v>16</v>
      </c>
      <c r="O262" s="18"/>
      <c r="P262" s="23">
        <f t="shared" ref="P262" si="26">SUM(M262-O262)</f>
        <v>0</v>
      </c>
      <c r="Q262" s="90"/>
      <c r="R262" s="43">
        <f t="shared" si="20"/>
        <v>0</v>
      </c>
    </row>
    <row r="263" spans="1:21" ht="24" customHeight="1" x14ac:dyDescent="0.55000000000000004">
      <c r="A263" s="10"/>
      <c r="B263" s="10"/>
      <c r="C263" s="19"/>
      <c r="D263" s="10"/>
      <c r="E263" s="64">
        <f>+'19'!J262</f>
        <v>0</v>
      </c>
      <c r="F263" s="71"/>
      <c r="G263" s="46">
        <f>E263+F263</f>
        <v>0</v>
      </c>
      <c r="H263" s="78">
        <v>0</v>
      </c>
      <c r="I263" s="76">
        <v>0</v>
      </c>
      <c r="J263" s="46">
        <f>+G263-H263-K263-I263</f>
        <v>0</v>
      </c>
      <c r="K263" s="72"/>
      <c r="L263" s="20"/>
      <c r="M263" s="65">
        <f>+L263*K263</f>
        <v>0</v>
      </c>
      <c r="N263" s="17" t="s">
        <v>16</v>
      </c>
      <c r="O263" s="18"/>
      <c r="P263" s="23">
        <f>SUM(M263-O263)</f>
        <v>0</v>
      </c>
      <c r="Q263" s="90"/>
      <c r="R263" s="43">
        <f>+K263*Q263</f>
        <v>0</v>
      </c>
    </row>
    <row r="264" spans="1:21" ht="25.5" x14ac:dyDescent="0.55000000000000004">
      <c r="A264" s="1"/>
      <c r="E264" s="1"/>
      <c r="F264" s="1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4" t="s">
        <v>213</v>
      </c>
      <c r="Q264" s="91"/>
      <c r="R264" s="75">
        <f>SUM(R5:R263)</f>
        <v>763.06999999999982</v>
      </c>
      <c r="S264" s="75"/>
    </row>
    <row r="265" spans="1:21" ht="25.5" customHeight="1" x14ac:dyDescent="0.5">
      <c r="A265" s="1"/>
      <c r="E265" s="1"/>
      <c r="F265" s="1"/>
      <c r="G265" s="24"/>
      <c r="H265" s="25"/>
      <c r="I265" s="25"/>
      <c r="J265" s="24"/>
      <c r="K265" s="188" t="s">
        <v>212</v>
      </c>
      <c r="L265" s="189"/>
      <c r="M265" s="30">
        <f>+O264</f>
        <v>0</v>
      </c>
      <c r="N265" s="27"/>
      <c r="O265" s="29"/>
    </row>
    <row r="266" spans="1:21" ht="25.5" x14ac:dyDescent="0.55000000000000004">
      <c r="A266" s="1"/>
      <c r="E266" s="1"/>
      <c r="F266" s="1"/>
      <c r="G266" s="31"/>
      <c r="J266" s="31"/>
      <c r="K266" s="32"/>
      <c r="L266" s="95" t="s">
        <v>202</v>
      </c>
      <c r="M266" s="95"/>
      <c r="N266" s="33">
        <f>SUM(M5:M265)</f>
        <v>1975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203</v>
      </c>
      <c r="M267" s="35"/>
      <c r="N267" s="36"/>
    </row>
    <row r="268" spans="1:21" ht="25.5" x14ac:dyDescent="0.55000000000000004">
      <c r="A268" s="1"/>
      <c r="E268" s="1"/>
      <c r="F268" s="1"/>
      <c r="G268" s="31"/>
      <c r="J268" s="31"/>
      <c r="L268" s="34" t="s">
        <v>204</v>
      </c>
      <c r="M268" s="35"/>
      <c r="N268" s="36">
        <f>SUM(O268:AF268)</f>
        <v>1165</v>
      </c>
      <c r="O268" s="2">
        <v>580</v>
      </c>
      <c r="P268" s="2">
        <v>20</v>
      </c>
      <c r="Q268" s="88">
        <v>25</v>
      </c>
      <c r="R268" s="2">
        <v>25</v>
      </c>
      <c r="S268" s="2">
        <v>350</v>
      </c>
      <c r="T268" s="2">
        <v>100</v>
      </c>
      <c r="U268" s="2">
        <v>65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205</v>
      </c>
      <c r="M269" s="35"/>
      <c r="N269" s="36">
        <v>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206</v>
      </c>
      <c r="M270" s="35"/>
      <c r="N270" s="36"/>
    </row>
    <row r="271" spans="1:21" ht="25.5" x14ac:dyDescent="0.55000000000000004">
      <c r="A271" s="1"/>
      <c r="E271" s="1"/>
      <c r="F271" s="1"/>
      <c r="G271" s="31"/>
      <c r="J271" s="31"/>
      <c r="L271" s="34" t="s">
        <v>207</v>
      </c>
      <c r="M271" s="35"/>
      <c r="N271" s="37">
        <f>SUM(O5:O264)</f>
        <v>580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208</v>
      </c>
      <c r="M272" s="35"/>
      <c r="N272" s="33">
        <f>N266-N267-N268-N270-N271</f>
        <v>230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209</v>
      </c>
      <c r="M273" s="35"/>
      <c r="N273" s="37">
        <v>230</v>
      </c>
      <c r="P273" s="119" t="s">
        <v>1417</v>
      </c>
      <c r="Q273" s="120" t="s">
        <v>1418</v>
      </c>
      <c r="R273" s="121" t="s">
        <v>1419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210</v>
      </c>
      <c r="M274" s="35"/>
      <c r="N274" s="33">
        <f>+N273-N272</f>
        <v>0</v>
      </c>
      <c r="P274" s="122"/>
      <c r="Q274" s="122"/>
      <c r="R274" s="122">
        <f>60+100+120</f>
        <v>280</v>
      </c>
    </row>
    <row r="275" spans="1:18" ht="25.5" x14ac:dyDescent="0.55000000000000004">
      <c r="E275" s="1"/>
      <c r="F275" s="1"/>
      <c r="J275" s="2"/>
      <c r="L275" s="34" t="s">
        <v>211</v>
      </c>
      <c r="M275" s="35"/>
      <c r="N275" s="33">
        <f>+N273-N272</f>
        <v>0</v>
      </c>
      <c r="P275" s="122"/>
      <c r="Q275" s="122"/>
      <c r="R275" s="122"/>
    </row>
    <row r="276" spans="1:18" x14ac:dyDescent="0.5">
      <c r="J276" s="2"/>
      <c r="L276" s="2"/>
      <c r="P276" s="122"/>
      <c r="Q276" s="122"/>
      <c r="R276" s="122"/>
    </row>
    <row r="277" spans="1:18" ht="25.5" x14ac:dyDescent="0.55000000000000004">
      <c r="J277" s="2"/>
      <c r="L277" s="73" t="s">
        <v>272</v>
      </c>
      <c r="M277" s="2" t="s">
        <v>307</v>
      </c>
      <c r="P277" s="123"/>
      <c r="Q277" s="123"/>
      <c r="R277" s="123"/>
    </row>
    <row r="278" spans="1:18" x14ac:dyDescent="0.5">
      <c r="J278" s="2"/>
      <c r="L278" s="2"/>
      <c r="P278" s="123"/>
      <c r="Q278" s="123"/>
      <c r="R278" s="123"/>
    </row>
    <row r="279" spans="1:18" x14ac:dyDescent="0.5">
      <c r="J279" s="2"/>
      <c r="L279" s="2"/>
      <c r="P279" s="124"/>
      <c r="Q279" s="124"/>
      <c r="R279" s="124"/>
    </row>
    <row r="280" spans="1:18" x14ac:dyDescent="0.5">
      <c r="J280" s="2"/>
      <c r="L280" s="2"/>
      <c r="P280" s="125">
        <f>SUM(P274:P279)</f>
        <v>0</v>
      </c>
      <c r="Q280" s="125">
        <f>SUM(Q274:Q279)</f>
        <v>0</v>
      </c>
      <c r="R280" s="125">
        <f>SUM(R274:R279)</f>
        <v>280</v>
      </c>
    </row>
    <row r="281" spans="1:18" x14ac:dyDescent="0.5">
      <c r="J281" s="2"/>
      <c r="L281" s="2"/>
      <c r="P281" s="126" t="s">
        <v>1420</v>
      </c>
      <c r="Q281" s="127">
        <f>Q280*30/100</f>
        <v>0</v>
      </c>
      <c r="R281" s="127">
        <f>R280*30/100</f>
        <v>84</v>
      </c>
    </row>
    <row r="282" spans="1:18" x14ac:dyDescent="0.5">
      <c r="J282" s="2"/>
      <c r="L282" s="2"/>
      <c r="P282" s="126" t="s">
        <v>1421</v>
      </c>
      <c r="Q282" s="127">
        <f>Q281*7/100</f>
        <v>0</v>
      </c>
      <c r="R282" s="127">
        <f>R281*7/100</f>
        <v>5.88</v>
      </c>
    </row>
    <row r="283" spans="1:18" x14ac:dyDescent="0.5">
      <c r="J283" s="2"/>
      <c r="L283" s="2"/>
      <c r="P283" s="128" t="s">
        <v>5</v>
      </c>
      <c r="Q283" s="129">
        <f>Q280-Q281-Q282</f>
        <v>0</v>
      </c>
      <c r="R283" s="129">
        <f>R280-R281-R282</f>
        <v>190.12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6">
    <mergeCell ref="Q3:Q4"/>
    <mergeCell ref="R3:R4"/>
    <mergeCell ref="K265:L26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9"/>
  <sheetViews>
    <sheetView zoomScale="80" zoomScaleNormal="80" workbookViewId="0">
      <pane xSplit="10" ySplit="4" topLeftCell="K262" activePane="bottomRight" state="frozen"/>
      <selection activeCell="H260" sqref="H260"/>
      <selection pane="topRight" activeCell="H260" sqref="H260"/>
      <selection pane="bottomLeft" activeCell="H260" sqref="H260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24</v>
      </c>
      <c r="F5" s="71">
        <v>10</v>
      </c>
      <c r="G5" s="46">
        <f t="shared" ref="G5:G26" si="0">E5+F5</f>
        <v>34</v>
      </c>
      <c r="H5" s="78">
        <v>0</v>
      </c>
      <c r="I5" s="76"/>
      <c r="J5" s="46">
        <f t="shared" ref="J5:J26" si="1">+G5-H5-K5-I5</f>
        <v>34</v>
      </c>
      <c r="K5" s="72"/>
      <c r="L5" s="15">
        <v>50</v>
      </c>
      <c r="M5" s="65">
        <f>+L5*K5</f>
        <v>0</v>
      </c>
      <c r="N5" s="17"/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77</v>
      </c>
      <c r="F6" s="71">
        <v>20</v>
      </c>
      <c r="G6" s="46">
        <f t="shared" si="0"/>
        <v>97</v>
      </c>
      <c r="H6" s="78">
        <v>0</v>
      </c>
      <c r="I6" s="76">
        <v>0</v>
      </c>
      <c r="J6" s="46">
        <f t="shared" si="1"/>
        <v>94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37">
        <f t="shared" ref="P6:P69" si="3">SUM(M6-O6)</f>
        <v>200</v>
      </c>
      <c r="Q6" s="13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37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80</v>
      </c>
      <c r="P21" s="137">
        <f t="shared" si="3"/>
        <v>90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38</v>
      </c>
      <c r="F22" s="71"/>
      <c r="G22" s="46">
        <f t="shared" si="0"/>
        <v>38</v>
      </c>
      <c r="H22" s="78">
        <v>0</v>
      </c>
      <c r="I22" s="76">
        <v>0</v>
      </c>
      <c r="J22" s="46">
        <f t="shared" si="1"/>
        <v>37</v>
      </c>
      <c r="K22" s="72">
        <v>1</v>
      </c>
      <c r="L22" s="20">
        <v>0</v>
      </c>
      <c r="M22" s="65">
        <f t="shared" si="2"/>
        <v>0</v>
      </c>
      <c r="N22" s="17" t="s">
        <v>1457</v>
      </c>
      <c r="O22" s="18"/>
      <c r="P22" s="23">
        <f t="shared" si="3"/>
        <v>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37">
        <f t="shared" si="3"/>
        <v>100</v>
      </c>
      <c r="Q31" s="13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37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+'20'!J37</f>
        <v>6</v>
      </c>
      <c r="F37" s="71">
        <v>1</v>
      </c>
      <c r="G37" s="46">
        <f t="shared" si="5"/>
        <v>7</v>
      </c>
      <c r="H37" s="78">
        <v>0</v>
      </c>
      <c r="I37" s="76">
        <v>0</v>
      </c>
      <c r="J37" s="46">
        <f t="shared" si="6"/>
        <v>7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37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/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37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3</v>
      </c>
      <c r="F93" s="71"/>
      <c r="G93" s="46">
        <f t="shared" si="5"/>
        <v>3</v>
      </c>
      <c r="H93" s="78">
        <v>3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1443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+'20'!J99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4</v>
      </c>
      <c r="F110" s="71">
        <v>6</v>
      </c>
      <c r="G110" s="46">
        <f t="shared" si="12"/>
        <v>10</v>
      </c>
      <c r="H110" s="78">
        <v>0</v>
      </c>
      <c r="I110" s="76">
        <v>0</v>
      </c>
      <c r="J110" s="46">
        <f t="shared" si="13"/>
        <v>9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12</v>
      </c>
      <c r="F111" s="71">
        <v>4</v>
      </c>
      <c r="G111" s="46">
        <f t="shared" si="12"/>
        <v>16</v>
      </c>
      <c r="H111" s="78">
        <v>0</v>
      </c>
      <c r="I111" s="76"/>
      <c r="J111" s="46">
        <f t="shared" si="13"/>
        <v>16</v>
      </c>
      <c r="K111" s="72"/>
      <c r="L111" s="20">
        <v>250</v>
      </c>
      <c r="M111" s="65">
        <f t="shared" si="8"/>
        <v>0</v>
      </c>
      <c r="N111" s="17"/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12</v>
      </c>
      <c r="F112" s="71"/>
      <c r="G112" s="46">
        <f t="shared" si="12"/>
        <v>12</v>
      </c>
      <c r="H112" s="78">
        <v>0</v>
      </c>
      <c r="I112" s="76">
        <v>0</v>
      </c>
      <c r="J112" s="46">
        <f t="shared" si="13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6</v>
      </c>
      <c r="F117" s="71"/>
      <c r="G117" s="46">
        <f t="shared" si="12"/>
        <v>6</v>
      </c>
      <c r="H117" s="78">
        <v>0</v>
      </c>
      <c r="I117" s="76">
        <v>0</v>
      </c>
      <c r="J117" s="46">
        <f t="shared" si="13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2</v>
      </c>
      <c r="F125" s="71"/>
      <c r="G125" s="46">
        <f t="shared" si="12"/>
        <v>2</v>
      </c>
      <c r="H125" s="78">
        <v>0</v>
      </c>
      <c r="I125" s="76">
        <v>0</v>
      </c>
      <c r="J125" s="46">
        <f t="shared" si="13"/>
        <v>0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>
        <v>50</v>
      </c>
      <c r="P125" s="137">
        <f t="shared" si="7"/>
        <v>50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7</v>
      </c>
      <c r="F131" s="71"/>
      <c r="G131" s="46">
        <f t="shared" si="12"/>
        <v>7</v>
      </c>
      <c r="H131" s="78">
        <v>0</v>
      </c>
      <c r="I131" s="76">
        <v>0</v>
      </c>
      <c r="J131" s="46">
        <f t="shared" si="13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5</v>
      </c>
      <c r="F132" s="71"/>
      <c r="G132" s="46">
        <f t="shared" si="12"/>
        <v>5</v>
      </c>
      <c r="H132" s="78">
        <v>0</v>
      </c>
      <c r="I132" s="76">
        <v>0</v>
      </c>
      <c r="J132" s="46">
        <f t="shared" si="13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20</v>
      </c>
      <c r="P132" s="137">
        <f t="shared" si="7"/>
        <v>100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3</v>
      </c>
      <c r="F133" s="71"/>
      <c r="G133" s="46">
        <f t="shared" si="12"/>
        <v>3</v>
      </c>
      <c r="H133" s="78">
        <v>0</v>
      </c>
      <c r="I133" s="76">
        <v>0</v>
      </c>
      <c r="J133" s="46">
        <f t="shared" si="13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8</v>
      </c>
      <c r="F175" s="71"/>
      <c r="G175" s="46">
        <f t="shared" si="17"/>
        <v>8</v>
      </c>
      <c r="H175" s="78">
        <v>0</v>
      </c>
      <c r="I175" s="76">
        <v>0</v>
      </c>
      <c r="J175" s="46">
        <f t="shared" si="1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14</v>
      </c>
      <c r="F180" s="71"/>
      <c r="G180" s="46">
        <f t="shared" si="17"/>
        <v>14</v>
      </c>
      <c r="H180" s="78">
        <v>0</v>
      </c>
      <c r="I180" s="76">
        <v>0</v>
      </c>
      <c r="J180" s="46">
        <f t="shared" si="18"/>
        <v>14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+'20'!J190</f>
        <v>16</v>
      </c>
      <c r="F190" s="71"/>
      <c r="G190" s="46">
        <f t="shared" si="17"/>
        <v>16</v>
      </c>
      <c r="H190" s="78">
        <v>0</v>
      </c>
      <c r="I190" s="76">
        <v>0</v>
      </c>
      <c r="J190" s="46">
        <f t="shared" si="18"/>
        <v>16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9</v>
      </c>
      <c r="F193" s="71"/>
      <c r="G193" s="46">
        <f t="shared" si="17"/>
        <v>9</v>
      </c>
      <c r="H193" s="78">
        <v>0</v>
      </c>
      <c r="I193" s="76">
        <v>0</v>
      </c>
      <c r="J193" s="46">
        <f t="shared" si="18"/>
        <v>9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12</v>
      </c>
      <c r="F194" s="71"/>
      <c r="G194" s="46">
        <f t="shared" si="17"/>
        <v>12</v>
      </c>
      <c r="H194" s="78">
        <v>0</v>
      </c>
      <c r="I194" s="76">
        <v>0</v>
      </c>
      <c r="J194" s="46">
        <f t="shared" si="18"/>
        <v>12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0</v>
      </c>
      <c r="F195" s="71"/>
      <c r="G195" s="46">
        <f t="shared" si="17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1</v>
      </c>
      <c r="F196" s="71"/>
      <c r="G196" s="46">
        <f t="shared" si="17"/>
        <v>1</v>
      </c>
      <c r="H196" s="78">
        <v>0</v>
      </c>
      <c r="I196" s="76">
        <v>0</v>
      </c>
      <c r="J196" s="46">
        <f t="shared" si="18"/>
        <v>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7</v>
      </c>
      <c r="F205" s="71"/>
      <c r="G205" s="46">
        <f t="shared" si="17"/>
        <v>7</v>
      </c>
      <c r="H205" s="78">
        <v>0</v>
      </c>
      <c r="I205" s="76">
        <v>0</v>
      </c>
      <c r="J205" s="46">
        <f t="shared" si="18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2</v>
      </c>
      <c r="F208" s="71"/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0</v>
      </c>
      <c r="F209" s="71"/>
      <c r="G209" s="46">
        <f t="shared" si="17"/>
        <v>0</v>
      </c>
      <c r="H209" s="78">
        <v>0</v>
      </c>
      <c r="I209" s="76">
        <v>0</v>
      </c>
      <c r="J209" s="46">
        <f t="shared" si="18"/>
        <v>0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>
        <v>1</v>
      </c>
      <c r="G211" s="46">
        <f t="shared" si="17"/>
        <v>1</v>
      </c>
      <c r="H211" s="78">
        <v>0</v>
      </c>
      <c r="I211" s="76">
        <v>0</v>
      </c>
      <c r="J211" s="46">
        <f t="shared" si="18"/>
        <v>0</v>
      </c>
      <c r="K211" s="72">
        <v>1</v>
      </c>
      <c r="L211" s="20">
        <v>40</v>
      </c>
      <c r="M211" s="65">
        <f t="shared" si="19"/>
        <v>40</v>
      </c>
      <c r="N211" s="17" t="s">
        <v>16</v>
      </c>
      <c r="O211" s="18"/>
      <c r="P211" s="137">
        <f t="shared" si="21"/>
        <v>40</v>
      </c>
      <c r="Q211" s="90">
        <v>15</v>
      </c>
      <c r="R211" s="43">
        <f t="shared" si="20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54</v>
      </c>
      <c r="F217" s="71"/>
      <c r="G217" s="46">
        <f t="shared" si="17"/>
        <v>54</v>
      </c>
      <c r="H217" s="78">
        <v>0</v>
      </c>
      <c r="I217" s="76">
        <v>0</v>
      </c>
      <c r="J217" s="46">
        <f t="shared" si="18"/>
        <v>52</v>
      </c>
      <c r="K217" s="72">
        <v>2</v>
      </c>
      <c r="L217" s="20">
        <v>10</v>
      </c>
      <c r="M217" s="65">
        <f t="shared" si="19"/>
        <v>20</v>
      </c>
      <c r="N217" s="17" t="s">
        <v>16</v>
      </c>
      <c r="O217" s="18"/>
      <c r="P217" s="137">
        <f t="shared" si="21"/>
        <v>20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7</v>
      </c>
      <c r="F218" s="71">
        <v>20</v>
      </c>
      <c r="G218" s="46">
        <f t="shared" si="17"/>
        <v>27</v>
      </c>
      <c r="H218" s="78">
        <v>0</v>
      </c>
      <c r="I218" s="76">
        <v>0</v>
      </c>
      <c r="J218" s="46">
        <f t="shared" si="18"/>
        <v>27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60" si="22">E235+F235</f>
        <v>0</v>
      </c>
      <c r="H235" s="78">
        <v>0</v>
      </c>
      <c r="I235" s="76">
        <v>0</v>
      </c>
      <c r="J235" s="46">
        <f t="shared" ref="J235:J258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+'20'!J243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+'20'!J244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+'20'!J245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+'20'!J246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+'20'!J247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+'20'!J248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+'20'!J249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+'20'!J250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+'20'!J251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+'20'!J252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+'20'!J253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+'20'!J254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+'20'!J255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+'20'!J256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19" ht="25.5" x14ac:dyDescent="0.55000000000000004">
      <c r="A257" s="10"/>
      <c r="B257" s="10"/>
      <c r="C257" s="19"/>
      <c r="D257" s="10"/>
      <c r="E257" s="64">
        <f>+'20'!J257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19" ht="25.5" x14ac:dyDescent="0.55000000000000004">
      <c r="A258" s="10"/>
      <c r="B258" s="10"/>
      <c r="C258" s="19"/>
      <c r="D258" s="10"/>
      <c r="E258" s="64">
        <f>+'20'!J258</f>
        <v>0</v>
      </c>
      <c r="F258" s="71"/>
      <c r="G258" s="46">
        <f t="shared" si="22"/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19" ht="25.5" x14ac:dyDescent="0.55000000000000004">
      <c r="A259" s="10"/>
      <c r="B259" s="10"/>
      <c r="C259" s="19"/>
      <c r="D259" s="10"/>
      <c r="E259" s="64">
        <f>+'20'!J260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19" ht="25.5" x14ac:dyDescent="0.55000000000000004">
      <c r="A260" s="10"/>
      <c r="B260" s="10"/>
      <c r="C260" s="19"/>
      <c r="D260" s="10"/>
      <c r="E260" s="64">
        <f>+'20'!J261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+'20'!J262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19" ht="24" customHeight="1" x14ac:dyDescent="0.55000000000000004">
      <c r="A262" s="10"/>
      <c r="B262" s="10"/>
      <c r="C262" s="19"/>
      <c r="D262" s="10"/>
      <c r="E262" s="64">
        <f>+'20'!J263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486.84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1365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220</v>
      </c>
      <c r="O267" s="2">
        <v>20</v>
      </c>
      <c r="P267" s="2">
        <v>100</v>
      </c>
      <c r="Q267" s="2">
        <v>50</v>
      </c>
      <c r="R267" s="2"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365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780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780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100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100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30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2.1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67.900000000000006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AD349"/>
  <sheetViews>
    <sheetView zoomScale="80" zoomScaleNormal="80" workbookViewId="0">
      <pane xSplit="10" ySplit="4" topLeftCell="K48" activePane="bottomRight" state="frozen"/>
      <selection activeCell="H260" sqref="H260"/>
      <selection pane="topRight" activeCell="H260" sqref="H260"/>
      <selection pane="bottomLeft" activeCell="H260" sqref="H260"/>
      <selection pane="bottomRight" activeCell="K91" sqref="K9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34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94</v>
      </c>
      <c r="F6" s="71"/>
      <c r="G6" s="46">
        <f t="shared" si="0"/>
        <v>94</v>
      </c>
      <c r="H6" s="78">
        <v>0</v>
      </c>
      <c r="I6" s="76">
        <v>0</v>
      </c>
      <c r="J6" s="46">
        <f t="shared" si="1"/>
        <v>93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37">
        <f t="shared" ref="P6:P69" si="3">SUM(M6-O6)</f>
        <v>100</v>
      </c>
      <c r="Q6" s="13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37">
        <f t="shared" si="3"/>
        <v>100</v>
      </c>
      <c r="Q11" s="13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60</v>
      </c>
      <c r="P20" s="137">
        <f t="shared" si="3"/>
        <v>70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80</v>
      </c>
      <c r="P21" s="137">
        <f t="shared" si="3"/>
        <v>90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</v>
      </c>
      <c r="P22" s="137">
        <f t="shared" si="3"/>
        <v>380</v>
      </c>
      <c r="Q22" s="13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37">
        <f t="shared" si="3"/>
        <v>150</v>
      </c>
      <c r="Q24" s="13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137">
        <f t="shared" si="3"/>
        <v>160</v>
      </c>
      <c r="Q28" s="13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130</v>
      </c>
      <c r="P31" s="137">
        <f t="shared" si="3"/>
        <v>470</v>
      </c>
      <c r="Q31" s="13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+'21'!J37</f>
        <v>7</v>
      </c>
      <c r="F37" s="71">
        <v>1</v>
      </c>
      <c r="G37" s="46">
        <f t="shared" si="5"/>
        <v>8</v>
      </c>
      <c r="H37" s="78">
        <v>0</v>
      </c>
      <c r="I37" s="76">
        <v>0</v>
      </c>
      <c r="J37" s="46">
        <f t="shared" si="6"/>
        <v>8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17</v>
      </c>
      <c r="K39" s="72"/>
      <c r="L39" s="15">
        <v>50</v>
      </c>
      <c r="M39" s="65">
        <f t="shared" si="2"/>
        <v>0</v>
      </c>
      <c r="N39" s="17"/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17</v>
      </c>
      <c r="F40" s="71"/>
      <c r="G40" s="46">
        <f t="shared" si="5"/>
        <v>17</v>
      </c>
      <c r="H40" s="78"/>
      <c r="I40" s="76">
        <v>0</v>
      </c>
      <c r="J40" s="46">
        <f t="shared" si="6"/>
        <v>14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35</v>
      </c>
      <c r="P40" s="137">
        <f t="shared" si="3"/>
        <v>115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0</v>
      </c>
      <c r="F41" s="71"/>
      <c r="G41" s="46">
        <f t="shared" si="5"/>
        <v>0</v>
      </c>
      <c r="H41" s="78"/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37">
        <f t="shared" si="3"/>
        <v>50</v>
      </c>
      <c r="Q46" s="13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10</v>
      </c>
      <c r="P47" s="137">
        <f t="shared" si="3"/>
        <v>40</v>
      </c>
      <c r="Q47" s="13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37">
        <f t="shared" si="3"/>
        <v>40</v>
      </c>
      <c r="Q48" s="13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37">
        <f t="shared" si="3"/>
        <v>100</v>
      </c>
      <c r="Q57" s="132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37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0</v>
      </c>
      <c r="K65" s="72">
        <v>3</v>
      </c>
      <c r="L65" s="15">
        <v>50</v>
      </c>
      <c r="M65" s="65">
        <f t="shared" si="2"/>
        <v>150</v>
      </c>
      <c r="N65" s="17"/>
      <c r="O65" s="18">
        <v>75</v>
      </c>
      <c r="P65" s="137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37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37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37">
        <f t="shared" si="7"/>
        <v>90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+'21'!J80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3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81</v>
      </c>
      <c r="P80" s="137">
        <f t="shared" si="7"/>
        <v>84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54</v>
      </c>
      <c r="P81" s="137">
        <f t="shared" si="7"/>
        <v>56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0</v>
      </c>
      <c r="F93" s="71"/>
      <c r="G93" s="46">
        <f t="shared" si="5"/>
        <v>0</v>
      </c>
      <c r="H93" s="78"/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+'21'!J99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9</v>
      </c>
      <c r="F110" s="71"/>
      <c r="G110" s="46">
        <f t="shared" si="12"/>
        <v>9</v>
      </c>
      <c r="H110" s="78">
        <v>0</v>
      </c>
      <c r="I110" s="76">
        <v>0</v>
      </c>
      <c r="J110" s="46">
        <f t="shared" si="13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16</v>
      </c>
      <c r="F111" s="71"/>
      <c r="G111" s="46">
        <f t="shared" si="12"/>
        <v>16</v>
      </c>
      <c r="H111" s="78">
        <v>0</v>
      </c>
      <c r="I111" s="76">
        <v>0</v>
      </c>
      <c r="J111" s="46">
        <f t="shared" si="13"/>
        <v>16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12</v>
      </c>
      <c r="F112" s="71"/>
      <c r="G112" s="46">
        <f t="shared" si="12"/>
        <v>12</v>
      </c>
      <c r="H112" s="78">
        <v>0</v>
      </c>
      <c r="I112" s="76">
        <v>0</v>
      </c>
      <c r="J112" s="46">
        <f t="shared" si="13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18</v>
      </c>
      <c r="F115" s="71"/>
      <c r="G115" s="46">
        <f t="shared" si="12"/>
        <v>18</v>
      </c>
      <c r="H115" s="78">
        <v>0</v>
      </c>
      <c r="I115" s="76"/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/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6</v>
      </c>
      <c r="F117" s="71"/>
      <c r="G117" s="46">
        <f t="shared" si="12"/>
        <v>6</v>
      </c>
      <c r="H117" s="78">
        <v>0</v>
      </c>
      <c r="I117" s="76">
        <v>0</v>
      </c>
      <c r="J117" s="46">
        <f t="shared" si="13"/>
        <v>5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7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7</v>
      </c>
      <c r="F131" s="71"/>
      <c r="G131" s="46">
        <f t="shared" si="12"/>
        <v>7</v>
      </c>
      <c r="H131" s="78">
        <v>0</v>
      </c>
      <c r="I131" s="76">
        <v>0</v>
      </c>
      <c r="J131" s="46">
        <f t="shared" si="13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3</v>
      </c>
      <c r="F132" s="71"/>
      <c r="G132" s="46">
        <f t="shared" si="12"/>
        <v>3</v>
      </c>
      <c r="H132" s="78">
        <v>0</v>
      </c>
      <c r="I132" s="76">
        <v>0</v>
      </c>
      <c r="J132" s="46">
        <f t="shared" si="13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2</v>
      </c>
      <c r="F133" s="71"/>
      <c r="G133" s="46">
        <f t="shared" si="12"/>
        <v>2</v>
      </c>
      <c r="H133" s="78"/>
      <c r="I133" s="76">
        <v>0</v>
      </c>
      <c r="J133" s="46">
        <f t="shared" si="13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1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8</v>
      </c>
      <c r="F175" s="71"/>
      <c r="G175" s="46">
        <f t="shared" si="17"/>
        <v>8</v>
      </c>
      <c r="H175" s="78">
        <v>0</v>
      </c>
      <c r="I175" s="76">
        <v>0</v>
      </c>
      <c r="J175" s="46">
        <f t="shared" si="18"/>
        <v>5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10</v>
      </c>
      <c r="P175" s="137">
        <f t="shared" si="16"/>
        <v>140</v>
      </c>
      <c r="Q175" s="13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11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14</v>
      </c>
      <c r="F180" s="71">
        <v>10</v>
      </c>
      <c r="G180" s="46">
        <f t="shared" si="17"/>
        <v>24</v>
      </c>
      <c r="H180" s="78">
        <v>0</v>
      </c>
      <c r="I180" s="76">
        <v>0</v>
      </c>
      <c r="J180" s="46">
        <f t="shared" si="18"/>
        <v>22</v>
      </c>
      <c r="K180" s="72">
        <v>2</v>
      </c>
      <c r="L180" s="20">
        <v>35</v>
      </c>
      <c r="M180" s="65">
        <f t="shared" si="19"/>
        <v>70</v>
      </c>
      <c r="N180" s="17" t="s">
        <v>16</v>
      </c>
      <c r="O180" s="18"/>
      <c r="P180" s="137">
        <f t="shared" si="16"/>
        <v>70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+'21'!J190</f>
        <v>16</v>
      </c>
      <c r="F190" s="71"/>
      <c r="G190" s="46">
        <f t="shared" si="17"/>
        <v>16</v>
      </c>
      <c r="H190" s="78">
        <v>0</v>
      </c>
      <c r="I190" s="76">
        <v>0</v>
      </c>
      <c r="J190" s="46">
        <f t="shared" si="18"/>
        <v>16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9</v>
      </c>
      <c r="F193" s="71">
        <v>5</v>
      </c>
      <c r="G193" s="46">
        <f t="shared" si="17"/>
        <v>14</v>
      </c>
      <c r="H193" s="78">
        <v>0</v>
      </c>
      <c r="I193" s="76">
        <v>0</v>
      </c>
      <c r="J193" s="46">
        <f t="shared" si="18"/>
        <v>12</v>
      </c>
      <c r="K193" s="72">
        <v>2</v>
      </c>
      <c r="L193" s="20">
        <v>60</v>
      </c>
      <c r="M193" s="65">
        <f t="shared" si="19"/>
        <v>120</v>
      </c>
      <c r="N193" s="17" t="s">
        <v>16</v>
      </c>
      <c r="O193" s="18"/>
      <c r="P193" s="137">
        <f t="shared" si="16"/>
        <v>120</v>
      </c>
      <c r="Q193" s="90">
        <v>38</v>
      </c>
      <c r="R193" s="43">
        <f t="shared" si="20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12</v>
      </c>
      <c r="F194" s="71">
        <v>5</v>
      </c>
      <c r="G194" s="46">
        <f t="shared" si="17"/>
        <v>17</v>
      </c>
      <c r="H194" s="78">
        <v>0</v>
      </c>
      <c r="I194" s="76">
        <v>0</v>
      </c>
      <c r="J194" s="46">
        <f t="shared" si="18"/>
        <v>14</v>
      </c>
      <c r="K194" s="72">
        <v>3</v>
      </c>
      <c r="L194" s="20">
        <v>120</v>
      </c>
      <c r="M194" s="65">
        <f t="shared" si="19"/>
        <v>360</v>
      </c>
      <c r="N194" s="17" t="s">
        <v>16</v>
      </c>
      <c r="O194" s="18"/>
      <c r="P194" s="137">
        <f t="shared" si="16"/>
        <v>360</v>
      </c>
      <c r="Q194" s="90">
        <v>73</v>
      </c>
      <c r="R194" s="43">
        <f t="shared" si="20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0</v>
      </c>
      <c r="F195" s="71">
        <v>5</v>
      </c>
      <c r="G195" s="46">
        <f t="shared" si="17"/>
        <v>5</v>
      </c>
      <c r="H195" s="78">
        <v>0</v>
      </c>
      <c r="I195" s="76">
        <v>0</v>
      </c>
      <c r="J195" s="46">
        <f t="shared" si="18"/>
        <v>5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1</v>
      </c>
      <c r="F196" s="71">
        <v>5</v>
      </c>
      <c r="G196" s="46">
        <f t="shared" si="17"/>
        <v>6</v>
      </c>
      <c r="H196" s="78">
        <v>0</v>
      </c>
      <c r="I196" s="76">
        <v>0</v>
      </c>
      <c r="J196" s="46">
        <f t="shared" si="18"/>
        <v>6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0</v>
      </c>
      <c r="F198" s="71"/>
      <c r="G198" s="46">
        <f t="shared" si="17"/>
        <v>0</v>
      </c>
      <c r="H198" s="78">
        <v>0</v>
      </c>
      <c r="I198" s="76">
        <v>0</v>
      </c>
      <c r="J198" s="46">
        <f t="shared" si="18"/>
        <v>0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7</v>
      </c>
      <c r="F205" s="71"/>
      <c r="G205" s="46">
        <f t="shared" si="17"/>
        <v>7</v>
      </c>
      <c r="H205" s="78">
        <v>0</v>
      </c>
      <c r="I205" s="76">
        <v>0</v>
      </c>
      <c r="J205" s="46">
        <f t="shared" si="18"/>
        <v>7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2</v>
      </c>
      <c r="F208" s="71"/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0</v>
      </c>
      <c r="F209" s="71">
        <v>3</v>
      </c>
      <c r="G209" s="46">
        <f t="shared" si="17"/>
        <v>3</v>
      </c>
      <c r="H209" s="78">
        <v>0</v>
      </c>
      <c r="I209" s="76">
        <v>0</v>
      </c>
      <c r="J209" s="46">
        <f t="shared" si="18"/>
        <v>2</v>
      </c>
      <c r="K209" s="72">
        <v>1</v>
      </c>
      <c r="L209" s="20">
        <v>120</v>
      </c>
      <c r="M209" s="65">
        <f t="shared" si="19"/>
        <v>120</v>
      </c>
      <c r="N209" s="17" t="s">
        <v>16</v>
      </c>
      <c r="O209" s="18"/>
      <c r="P209" s="137">
        <f t="shared" si="21"/>
        <v>120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52</v>
      </c>
      <c r="F217" s="71"/>
      <c r="G217" s="46">
        <f t="shared" si="17"/>
        <v>52</v>
      </c>
      <c r="H217" s="78">
        <v>0</v>
      </c>
      <c r="I217" s="76">
        <v>0</v>
      </c>
      <c r="J217" s="46">
        <f t="shared" si="18"/>
        <v>50</v>
      </c>
      <c r="K217" s="72">
        <v>2</v>
      </c>
      <c r="L217" s="20">
        <v>10</v>
      </c>
      <c r="M217" s="65">
        <f t="shared" si="19"/>
        <v>20</v>
      </c>
      <c r="N217" s="17" t="s">
        <v>16</v>
      </c>
      <c r="O217" s="18"/>
      <c r="P217" s="137">
        <f t="shared" si="21"/>
        <v>20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27</v>
      </c>
      <c r="F218" s="71"/>
      <c r="G218" s="46">
        <f t="shared" si="17"/>
        <v>27</v>
      </c>
      <c r="H218" s="78">
        <v>0</v>
      </c>
      <c r="I218" s="76">
        <v>0</v>
      </c>
      <c r="J218" s="46">
        <f t="shared" si="18"/>
        <v>27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57" si="22">E235+F235</f>
        <v>0</v>
      </c>
      <c r="H235" s="78">
        <v>0</v>
      </c>
      <c r="I235" s="76">
        <v>0</v>
      </c>
      <c r="J235" s="46">
        <f t="shared" ref="J235:J259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+'21'!J243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+'21'!J244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+'21'!J245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+'21'!J246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+'21'!J247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+'21'!J248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+'21'!J249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+'21'!J250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+'21'!J251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+'21'!J252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+'21'!J253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 t="shared" si="20"/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+'21'!J254</f>
        <v>0</v>
      </c>
      <c r="F254" s="71"/>
      <c r="G254" s="46"/>
      <c r="H254" s="78"/>
      <c r="I254" s="76"/>
      <c r="J254" s="46"/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+'21'!J255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19"/>
        <v>0</v>
      </c>
      <c r="N255" s="17" t="s">
        <v>16</v>
      </c>
      <c r="O255" s="18"/>
      <c r="P255" s="23">
        <f t="shared" si="21"/>
        <v>0</v>
      </c>
      <c r="Q255" s="90"/>
      <c r="R255" s="43">
        <f t="shared" si="20"/>
        <v>0</v>
      </c>
    </row>
    <row r="256" spans="1:18" ht="25.5" x14ac:dyDescent="0.55000000000000004">
      <c r="A256" s="10"/>
      <c r="B256" s="10"/>
      <c r="C256" s="19"/>
      <c r="D256" s="10"/>
      <c r="E256" s="64">
        <f>+'21'!J256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19"/>
        <v>0</v>
      </c>
      <c r="N256" s="17" t="s">
        <v>16</v>
      </c>
      <c r="O256" s="18"/>
      <c r="P256" s="23">
        <f t="shared" si="21"/>
        <v>0</v>
      </c>
      <c r="Q256" s="90"/>
      <c r="R256" s="43">
        <f t="shared" si="20"/>
        <v>0</v>
      </c>
    </row>
    <row r="257" spans="1:30" ht="25.5" x14ac:dyDescent="0.55000000000000004">
      <c r="A257" s="10"/>
      <c r="B257" s="10"/>
      <c r="C257" s="19"/>
      <c r="D257" s="10"/>
      <c r="E257" s="64">
        <f>+'21'!J257</f>
        <v>0</v>
      </c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30" ht="25.5" x14ac:dyDescent="0.55000000000000004">
      <c r="A258" s="10"/>
      <c r="B258" s="10"/>
      <c r="C258" s="19"/>
      <c r="D258" s="10"/>
      <c r="E258" s="64">
        <f>+'21'!J258</f>
        <v>0</v>
      </c>
      <c r="F258" s="71"/>
      <c r="G258" s="46">
        <f>E258+F258</f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30" ht="25.5" x14ac:dyDescent="0.55000000000000004">
      <c r="A259" s="10"/>
      <c r="B259" s="10"/>
      <c r="C259" s="19"/>
      <c r="D259" s="10"/>
      <c r="E259" s="64">
        <f>+'21'!J259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30" ht="25.5" x14ac:dyDescent="0.55000000000000004">
      <c r="A260" s="10"/>
      <c r="B260" s="10"/>
      <c r="C260" s="19"/>
      <c r="D260" s="10"/>
      <c r="E260" s="64">
        <f>+'21'!J260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30" ht="25.5" x14ac:dyDescent="0.55000000000000004">
      <c r="A261" s="10"/>
      <c r="B261" s="10"/>
      <c r="C261" s="19"/>
      <c r="D261" s="10"/>
      <c r="E261" s="64">
        <f>+'21'!J261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30" ht="24" customHeight="1" x14ac:dyDescent="0.55000000000000004">
      <c r="A262" s="10"/>
      <c r="B262" s="10"/>
      <c r="C262" s="19"/>
      <c r="D262" s="10"/>
      <c r="E262" s="64">
        <f>+'21'!J262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3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1629.0800000000004</v>
      </c>
      <c r="S263" s="75"/>
    </row>
    <row r="264" spans="1:30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30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4335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2690</v>
      </c>
      <c r="O267" s="2">
        <v>355</v>
      </c>
      <c r="P267" s="2">
        <v>295</v>
      </c>
      <c r="Q267" s="2">
        <v>130</v>
      </c>
      <c r="R267" s="2">
        <v>100</v>
      </c>
      <c r="S267" s="2">
        <v>100</v>
      </c>
      <c r="T267" s="2">
        <v>120</v>
      </c>
      <c r="U267" s="2">
        <v>130</v>
      </c>
      <c r="V267" s="2">
        <v>20</v>
      </c>
      <c r="W267" s="2">
        <v>25</v>
      </c>
      <c r="X267" s="2">
        <v>440</v>
      </c>
      <c r="Y267" s="2">
        <v>170</v>
      </c>
      <c r="Z267" s="2">
        <v>265</v>
      </c>
      <c r="AA267" s="2">
        <v>150</v>
      </c>
      <c r="AB267" s="2">
        <v>265</v>
      </c>
      <c r="AC267" s="2">
        <v>100</v>
      </c>
      <c r="AD267" s="2">
        <v>25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3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785</v>
      </c>
    </row>
    <row r="271" spans="1:3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860</v>
      </c>
    </row>
    <row r="272" spans="1:3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860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00.00"/>
        <filter val="115.00"/>
        <filter val="120.00"/>
        <filter val="140.00"/>
        <filter val="150.00"/>
        <filter val="20.00"/>
        <filter val="25.00"/>
        <filter val="295"/>
        <filter val="360.00"/>
        <filter val="380.00"/>
        <filter val="40.00"/>
        <filter val="470.00"/>
        <filter val="50.00"/>
        <filter val="55.00"/>
        <filter val="56.00"/>
        <filter val="70.00"/>
        <filter val="75.00"/>
        <filter val="84.00"/>
        <filter val="9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N280" sqref="N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34</v>
      </c>
      <c r="F5" s="71">
        <v>10</v>
      </c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44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93</v>
      </c>
      <c r="F6" s="71">
        <v>20</v>
      </c>
      <c r="G6" s="46">
        <f t="shared" si="0"/>
        <v>113</v>
      </c>
      <c r="H6" s="78">
        <v>0</v>
      </c>
      <c r="I6" s="76">
        <v>0</v>
      </c>
      <c r="J6" s="46">
        <f t="shared" si="1"/>
        <v>112</v>
      </c>
      <c r="K6" s="72">
        <v>1</v>
      </c>
      <c r="L6" s="15">
        <v>0</v>
      </c>
      <c r="M6" s="65">
        <f t="shared" ref="M6:M80" si="2">+L6*K6</f>
        <v>0</v>
      </c>
      <c r="N6" s="17" t="s">
        <v>1445</v>
      </c>
      <c r="O6" s="18"/>
      <c r="P6" s="23">
        <f t="shared" ref="P6:P69" si="3">SUM(M6-O6)</f>
        <v>0</v>
      </c>
      <c r="Q6" s="13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37">
        <f t="shared" si="3"/>
        <v>50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18</v>
      </c>
      <c r="F24" s="71">
        <v>5</v>
      </c>
      <c r="G24" s="46">
        <f t="shared" si="0"/>
        <v>23</v>
      </c>
      <c r="H24" s="78">
        <v>0</v>
      </c>
      <c r="I24" s="76">
        <v>0</v>
      </c>
      <c r="J24" s="46">
        <f t="shared" si="1"/>
        <v>22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37">
        <f t="shared" si="3"/>
        <v>50</v>
      </c>
      <c r="Q24" s="13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37">
        <f t="shared" si="3"/>
        <v>50</v>
      </c>
      <c r="Q31" s="13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37">
        <f t="shared" si="3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37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+'9'!J37</f>
        <v>0</v>
      </c>
      <c r="F37" s="71">
        <v>1</v>
      </c>
      <c r="G37" s="46">
        <f t="shared" si="5"/>
        <v>1</v>
      </c>
      <c r="H37" s="78">
        <v>0</v>
      </c>
      <c r="I37" s="76">
        <v>0</v>
      </c>
      <c r="J37" s="46">
        <f t="shared" si="6"/>
        <v>1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17</v>
      </c>
      <c r="F39" s="71">
        <v>3</v>
      </c>
      <c r="G39" s="46">
        <f t="shared" si="5"/>
        <v>20</v>
      </c>
      <c r="H39" s="78">
        <v>0</v>
      </c>
      <c r="I39" s="76"/>
      <c r="J39" s="46">
        <f t="shared" si="6"/>
        <v>19</v>
      </c>
      <c r="K39" s="72">
        <v>1</v>
      </c>
      <c r="L39" s="15">
        <v>50</v>
      </c>
      <c r="M39" s="65">
        <f t="shared" si="2"/>
        <v>50</v>
      </c>
      <c r="N39" s="17"/>
      <c r="O39" s="18">
        <v>10</v>
      </c>
      <c r="P39" s="137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14</v>
      </c>
      <c r="F40" s="71">
        <v>3</v>
      </c>
      <c r="G40" s="46">
        <f t="shared" si="5"/>
        <v>17</v>
      </c>
      <c r="H40" s="78">
        <v>0</v>
      </c>
      <c r="I40" s="76">
        <v>0</v>
      </c>
      <c r="J40" s="46">
        <f t="shared" si="6"/>
        <v>16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37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3</v>
      </c>
      <c r="F46" s="71">
        <v>3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r="F47" s="71">
        <v>3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4</v>
      </c>
      <c r="F49" s="71">
        <v>3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1</v>
      </c>
      <c r="F50" s="71">
        <v>3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4</v>
      </c>
      <c r="F62" s="71">
        <v>3</v>
      </c>
      <c r="G62" s="46">
        <f t="shared" si="5"/>
        <v>7</v>
      </c>
      <c r="H62" s="78">
        <v>0</v>
      </c>
      <c r="I62" s="76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/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9</v>
      </c>
      <c r="F74" s="71">
        <v>3</v>
      </c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+'22'!J99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8</v>
      </c>
      <c r="F110" s="71">
        <v>10</v>
      </c>
      <c r="G110" s="46">
        <f t="shared" si="12"/>
        <v>18</v>
      </c>
      <c r="H110" s="78">
        <v>0</v>
      </c>
      <c r="I110" s="76">
        <v>0</v>
      </c>
      <c r="J110" s="46">
        <f t="shared" si="13"/>
        <v>15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37">
        <f t="shared" si="7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16</v>
      </c>
      <c r="F111" s="71">
        <v>6</v>
      </c>
      <c r="G111" s="46">
        <f t="shared" si="12"/>
        <v>22</v>
      </c>
      <c r="H111" s="78">
        <v>0</v>
      </c>
      <c r="I111" s="76">
        <v>0</v>
      </c>
      <c r="J111" s="46">
        <f t="shared" si="13"/>
        <v>22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11</v>
      </c>
      <c r="F112" s="71"/>
      <c r="G112" s="46">
        <f t="shared" si="12"/>
        <v>11</v>
      </c>
      <c r="H112" s="78">
        <v>0</v>
      </c>
      <c r="I112" s="76">
        <v>0</v>
      </c>
      <c r="J112" s="46">
        <f t="shared" si="13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18</v>
      </c>
      <c r="F115" s="71"/>
      <c r="G115" s="46">
        <f t="shared" si="12"/>
        <v>18</v>
      </c>
      <c r="H115" s="78">
        <v>0</v>
      </c>
      <c r="I115" s="76"/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/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5</v>
      </c>
      <c r="F117" s="71"/>
      <c r="G117" s="46">
        <f t="shared" si="12"/>
        <v>5</v>
      </c>
      <c r="H117" s="78">
        <v>0</v>
      </c>
      <c r="I117" s="76">
        <v>0</v>
      </c>
      <c r="J117" s="46">
        <f t="shared" si="13"/>
        <v>4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7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50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6</v>
      </c>
      <c r="F131" s="71">
        <v>5</v>
      </c>
      <c r="G131" s="46">
        <f t="shared" si="12"/>
        <v>11</v>
      </c>
      <c r="H131" s="78">
        <v>0</v>
      </c>
      <c r="I131" s="76">
        <v>0</v>
      </c>
      <c r="J131" s="46">
        <f t="shared" si="13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3</v>
      </c>
      <c r="F132" s="71">
        <v>3</v>
      </c>
      <c r="G132" s="46">
        <f t="shared" si="12"/>
        <v>6</v>
      </c>
      <c r="H132" s="78">
        <v>0</v>
      </c>
      <c r="I132" s="76">
        <v>0</v>
      </c>
      <c r="J132" s="46">
        <f t="shared" si="13"/>
        <v>5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10</v>
      </c>
      <c r="P132" s="137">
        <f t="shared" si="7"/>
        <v>50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1</v>
      </c>
      <c r="F133" s="71">
        <v>3</v>
      </c>
      <c r="G133" s="46">
        <f t="shared" si="12"/>
        <v>4</v>
      </c>
      <c r="H133" s="78">
        <v>0</v>
      </c>
      <c r="I133" s="76">
        <v>0</v>
      </c>
      <c r="J133" s="46">
        <f t="shared" si="13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3</v>
      </c>
      <c r="F154" s="71"/>
      <c r="G154" s="46">
        <f t="shared" si="12"/>
        <v>3</v>
      </c>
      <c r="H154" s="78">
        <v>0</v>
      </c>
      <c r="I154" s="76">
        <v>0</v>
      </c>
      <c r="J154" s="46">
        <f t="shared" si="13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1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5</v>
      </c>
      <c r="F175" s="71">
        <v>10</v>
      </c>
      <c r="G175" s="46">
        <f t="shared" si="17"/>
        <v>15</v>
      </c>
      <c r="H175" s="78">
        <v>0</v>
      </c>
      <c r="I175" s="76">
        <v>0</v>
      </c>
      <c r="J175" s="46">
        <f t="shared" si="1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11</v>
      </c>
      <c r="F178" s="71"/>
      <c r="G178" s="46">
        <f t="shared" si="17"/>
        <v>11</v>
      </c>
      <c r="H178" s="78">
        <v>0</v>
      </c>
      <c r="I178" s="76">
        <v>0</v>
      </c>
      <c r="J178" s="46">
        <f t="shared" si="18"/>
        <v>10</v>
      </c>
      <c r="K178" s="72">
        <v>1</v>
      </c>
      <c r="L178" s="20">
        <v>55</v>
      </c>
      <c r="M178" s="65">
        <f t="shared" si="19"/>
        <v>55</v>
      </c>
      <c r="N178" s="17" t="s">
        <v>16</v>
      </c>
      <c r="O178" s="18"/>
      <c r="P178" s="137">
        <f t="shared" si="1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22</v>
      </c>
      <c r="F180" s="71">
        <v>10</v>
      </c>
      <c r="G180" s="46">
        <f t="shared" si="17"/>
        <v>32</v>
      </c>
      <c r="H180" s="78">
        <v>0</v>
      </c>
      <c r="I180" s="76">
        <v>0</v>
      </c>
      <c r="J180" s="46">
        <f t="shared" si="18"/>
        <v>32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+'22'!J190</f>
        <v>16</v>
      </c>
      <c r="F190" s="71"/>
      <c r="G190" s="46">
        <f t="shared" si="17"/>
        <v>16</v>
      </c>
      <c r="H190" s="78">
        <v>0</v>
      </c>
      <c r="I190" s="76">
        <v>0</v>
      </c>
      <c r="J190" s="46">
        <f t="shared" si="18"/>
        <v>16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12</v>
      </c>
      <c r="F193" s="71">
        <v>5</v>
      </c>
      <c r="G193" s="46">
        <f t="shared" si="17"/>
        <v>17</v>
      </c>
      <c r="H193" s="78">
        <v>0</v>
      </c>
      <c r="I193" s="76">
        <v>0</v>
      </c>
      <c r="J193" s="46">
        <f t="shared" si="18"/>
        <v>16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14</v>
      </c>
      <c r="F194" s="71">
        <v>5</v>
      </c>
      <c r="G194" s="46">
        <f t="shared" si="17"/>
        <v>19</v>
      </c>
      <c r="H194" s="78">
        <v>0</v>
      </c>
      <c r="I194" s="76">
        <v>0</v>
      </c>
      <c r="J194" s="46">
        <f t="shared" si="18"/>
        <v>19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5</v>
      </c>
      <c r="F195" s="71">
        <v>5</v>
      </c>
      <c r="G195" s="46">
        <f t="shared" si="17"/>
        <v>10</v>
      </c>
      <c r="H195" s="78">
        <v>0</v>
      </c>
      <c r="I195" s="76">
        <v>0</v>
      </c>
      <c r="J195" s="46">
        <f t="shared" si="18"/>
        <v>10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6</v>
      </c>
      <c r="F196" s="71">
        <v>5</v>
      </c>
      <c r="G196" s="46">
        <f t="shared" si="17"/>
        <v>11</v>
      </c>
      <c r="H196" s="78">
        <v>0</v>
      </c>
      <c r="I196" s="76">
        <v>0</v>
      </c>
      <c r="J196" s="46">
        <f t="shared" si="18"/>
        <v>11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0</v>
      </c>
      <c r="F198" s="71">
        <v>10</v>
      </c>
      <c r="G198" s="46">
        <f t="shared" si="17"/>
        <v>10</v>
      </c>
      <c r="H198" s="78">
        <v>0</v>
      </c>
      <c r="I198" s="76">
        <v>0</v>
      </c>
      <c r="J198" s="46">
        <f t="shared" si="18"/>
        <v>8</v>
      </c>
      <c r="K198" s="72">
        <v>2</v>
      </c>
      <c r="L198" s="20">
        <v>150</v>
      </c>
      <c r="M198" s="65">
        <f t="shared" si="19"/>
        <v>300</v>
      </c>
      <c r="N198" s="17" t="s">
        <v>16</v>
      </c>
      <c r="O198" s="18"/>
      <c r="P198" s="137">
        <f t="shared" ref="P198:P261" si="21">SUM(M198-O198)</f>
        <v>300</v>
      </c>
      <c r="Q198" s="90">
        <v>64.38</v>
      </c>
      <c r="R198" s="43">
        <f t="shared" si="20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7</v>
      </c>
      <c r="F205" s="71"/>
      <c r="G205" s="46">
        <f t="shared" si="17"/>
        <v>7</v>
      </c>
      <c r="H205" s="78">
        <v>0</v>
      </c>
      <c r="I205" s="76">
        <v>0</v>
      </c>
      <c r="J205" s="46">
        <f t="shared" si="18"/>
        <v>6</v>
      </c>
      <c r="K205" s="72">
        <v>1</v>
      </c>
      <c r="L205" s="20">
        <v>55</v>
      </c>
      <c r="M205" s="65">
        <f t="shared" si="19"/>
        <v>55</v>
      </c>
      <c r="N205" s="17" t="s">
        <v>16</v>
      </c>
      <c r="O205" s="18"/>
      <c r="P205" s="137">
        <f t="shared" si="21"/>
        <v>55</v>
      </c>
      <c r="Q205" s="90">
        <v>40</v>
      </c>
      <c r="R205" s="43">
        <f t="shared" si="20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2</v>
      </c>
      <c r="F208" s="71"/>
      <c r="G208" s="46">
        <f t="shared" si="17"/>
        <v>2</v>
      </c>
      <c r="H208" s="78">
        <v>0</v>
      </c>
      <c r="I208" s="76">
        <v>0</v>
      </c>
      <c r="J208" s="46">
        <f t="shared" si="18"/>
        <v>2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2</v>
      </c>
      <c r="F209" s="71">
        <v>3</v>
      </c>
      <c r="G209" s="46">
        <f t="shared" si="17"/>
        <v>5</v>
      </c>
      <c r="H209" s="78">
        <v>0</v>
      </c>
      <c r="I209" s="76">
        <v>0</v>
      </c>
      <c r="J209" s="46">
        <f t="shared" si="18"/>
        <v>5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/>
      <c r="O210" s="18">
        <v>5</v>
      </c>
      <c r="P210" s="137">
        <f t="shared" si="21"/>
        <v>35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>
        <v>2</v>
      </c>
      <c r="G211" s="46">
        <f t="shared" si="17"/>
        <v>2</v>
      </c>
      <c r="H211" s="78">
        <v>0</v>
      </c>
      <c r="I211" s="76">
        <v>0</v>
      </c>
      <c r="J211" s="46">
        <f t="shared" si="18"/>
        <v>0</v>
      </c>
      <c r="K211" s="72">
        <v>2</v>
      </c>
      <c r="L211" s="20">
        <v>40</v>
      </c>
      <c r="M211" s="65">
        <f t="shared" si="19"/>
        <v>80</v>
      </c>
      <c r="N211" s="17" t="s">
        <v>16</v>
      </c>
      <c r="O211" s="18"/>
      <c r="P211" s="137">
        <f t="shared" si="21"/>
        <v>80</v>
      </c>
      <c r="Q211" s="90">
        <v>15</v>
      </c>
      <c r="R211" s="43">
        <f t="shared" si="20"/>
        <v>30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>
        <v>1</v>
      </c>
      <c r="G213" s="46">
        <f t="shared" si="17"/>
        <v>1</v>
      </c>
      <c r="H213" s="78">
        <v>0</v>
      </c>
      <c r="I213" s="76">
        <v>0</v>
      </c>
      <c r="J213" s="46">
        <f t="shared" si="18"/>
        <v>0</v>
      </c>
      <c r="K213" s="72">
        <v>1</v>
      </c>
      <c r="L213" s="20">
        <v>40</v>
      </c>
      <c r="M213" s="65">
        <f t="shared" si="19"/>
        <v>40</v>
      </c>
      <c r="N213" s="17" t="s">
        <v>16</v>
      </c>
      <c r="O213" s="18"/>
      <c r="P213" s="137">
        <f t="shared" si="21"/>
        <v>40</v>
      </c>
      <c r="Q213" s="90">
        <v>15</v>
      </c>
      <c r="R213" s="43">
        <f t="shared" si="20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>
        <v>1</v>
      </c>
      <c r="G214" s="46">
        <f t="shared" si="17"/>
        <v>1</v>
      </c>
      <c r="H214" s="78">
        <v>0</v>
      </c>
      <c r="I214" s="76">
        <v>0</v>
      </c>
      <c r="J214" s="46">
        <f t="shared" si="1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21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50</v>
      </c>
      <c r="F217" s="71"/>
      <c r="G217" s="46">
        <f t="shared" si="17"/>
        <v>50</v>
      </c>
      <c r="H217" s="78">
        <v>0</v>
      </c>
      <c r="I217" s="76">
        <v>0</v>
      </c>
      <c r="J217" s="46">
        <f t="shared" si="18"/>
        <v>47</v>
      </c>
      <c r="K217" s="72">
        <v>3</v>
      </c>
      <c r="L217" s="20">
        <v>10</v>
      </c>
      <c r="M217" s="65">
        <f t="shared" si="19"/>
        <v>30</v>
      </c>
      <c r="N217" s="17" t="s">
        <v>16</v>
      </c>
      <c r="O217" s="18"/>
      <c r="P217" s="137">
        <f t="shared" si="21"/>
        <v>30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27</v>
      </c>
      <c r="F218" s="71"/>
      <c r="G218" s="46">
        <f t="shared" si="17"/>
        <v>27</v>
      </c>
      <c r="H218" s="78">
        <v>0</v>
      </c>
      <c r="I218" s="76">
        <v>0</v>
      </c>
      <c r="J218" s="46">
        <f t="shared" si="18"/>
        <v>26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53" si="22">E235+F235</f>
        <v>0</v>
      </c>
      <c r="H235" s="78">
        <v>0</v>
      </c>
      <c r="I235" s="76">
        <v>0</v>
      </c>
      <c r="J235" s="46">
        <f t="shared" ref="J235:J253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+'22'!J243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+'22'!J244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+'22'!J245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+'22'!J246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+'22'!J247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+'22'!J248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+'22'!J249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+'22'!J250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+'22'!J251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+'22'!J252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/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+'9'!J254</f>
        <v>0</v>
      </c>
      <c r="F254" s="71"/>
      <c r="G254" s="46"/>
      <c r="H254" s="78"/>
      <c r="I254" s="76"/>
      <c r="J254" s="46"/>
      <c r="K254" s="72"/>
      <c r="L254" s="20">
        <v>40</v>
      </c>
      <c r="M254" s="65">
        <f t="shared" si="19"/>
        <v>0</v>
      </c>
      <c r="N254" s="17"/>
      <c r="O254" s="18"/>
      <c r="P254" s="23">
        <f t="shared" si="21"/>
        <v>0</v>
      </c>
      <c r="Q254" s="90"/>
      <c r="R254" s="43"/>
    </row>
    <row r="255" spans="1:18" x14ac:dyDescent="0.5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134"/>
      <c r="M255" s="65">
        <f t="shared" si="19"/>
        <v>0</v>
      </c>
      <c r="N255" s="17"/>
      <c r="O255" s="18"/>
      <c r="P255" s="23">
        <f t="shared" si="21"/>
        <v>0</v>
      </c>
      <c r="Q255" s="90"/>
      <c r="R255" s="43"/>
    </row>
    <row r="256" spans="1:18" x14ac:dyDescent="0.5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134"/>
      <c r="M256" s="65">
        <f t="shared" si="19"/>
        <v>0</v>
      </c>
      <c r="N256" s="17"/>
      <c r="O256" s="18"/>
      <c r="P256" s="23">
        <f t="shared" si="21"/>
        <v>0</v>
      </c>
      <c r="Q256" s="90"/>
      <c r="R256" s="43"/>
    </row>
    <row r="257" spans="1:20" x14ac:dyDescent="0.5">
      <c r="A257" s="10"/>
      <c r="B257" s="10"/>
      <c r="C257" s="19"/>
      <c r="D257" s="10"/>
      <c r="E257" s="64">
        <f>+'22'!J257</f>
        <v>0</v>
      </c>
      <c r="F257" s="71"/>
      <c r="G257" s="46">
        <f t="shared" ref="G257:G262" si="26">E257+F257</f>
        <v>0</v>
      </c>
      <c r="H257" s="78">
        <v>0</v>
      </c>
      <c r="I257" s="76">
        <v>0</v>
      </c>
      <c r="J257" s="46">
        <f t="shared" ref="J257:J262" si="27">+G257-H257-K257-I257</f>
        <v>0</v>
      </c>
      <c r="K257" s="72"/>
      <c r="L257" s="134"/>
      <c r="M257" s="65">
        <f t="shared" si="19"/>
        <v>0</v>
      </c>
      <c r="N257" s="17" t="s">
        <v>16</v>
      </c>
      <c r="O257" s="18"/>
      <c r="P257" s="23">
        <f t="shared" si="21"/>
        <v>0</v>
      </c>
      <c r="Q257" s="90"/>
      <c r="R257" s="43">
        <f t="shared" si="20"/>
        <v>0</v>
      </c>
    </row>
    <row r="258" spans="1:20" x14ac:dyDescent="0.5">
      <c r="A258" s="10"/>
      <c r="B258" s="10"/>
      <c r="C258" s="19"/>
      <c r="D258" s="10"/>
      <c r="E258" s="64">
        <f>+'22'!J258</f>
        <v>0</v>
      </c>
      <c r="F258" s="71"/>
      <c r="G258" s="46">
        <f t="shared" si="26"/>
        <v>0</v>
      </c>
      <c r="H258" s="78">
        <v>0</v>
      </c>
      <c r="I258" s="76">
        <v>0</v>
      </c>
      <c r="J258" s="46">
        <f t="shared" si="27"/>
        <v>0</v>
      </c>
      <c r="K258" s="72"/>
      <c r="L258" s="134"/>
      <c r="M258" s="65">
        <f t="shared" si="19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0" ht="25.5" x14ac:dyDescent="0.55000000000000004">
      <c r="A259" s="10"/>
      <c r="B259" s="10"/>
      <c r="C259" s="19"/>
      <c r="D259" s="10"/>
      <c r="E259" s="64">
        <f>+'22'!J259</f>
        <v>0</v>
      </c>
      <c r="F259" s="71"/>
      <c r="G259" s="46">
        <f t="shared" si="26"/>
        <v>0</v>
      </c>
      <c r="H259" s="78">
        <v>0</v>
      </c>
      <c r="I259" s="76">
        <v>0</v>
      </c>
      <c r="J259" s="46">
        <f t="shared" si="27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0" ht="25.5" x14ac:dyDescent="0.55000000000000004">
      <c r="A260" s="10"/>
      <c r="B260" s="10"/>
      <c r="C260" s="19"/>
      <c r="D260" s="10"/>
      <c r="E260" s="64">
        <f>+'22'!J260</f>
        <v>0</v>
      </c>
      <c r="F260" s="71"/>
      <c r="G260" s="46">
        <f t="shared" si="26"/>
        <v>0</v>
      </c>
      <c r="H260" s="78">
        <v>0</v>
      </c>
      <c r="I260" s="76">
        <v>0</v>
      </c>
      <c r="J260" s="46">
        <f t="shared" si="27"/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0" ht="25.5" x14ac:dyDescent="0.55000000000000004">
      <c r="A261" s="10"/>
      <c r="B261" s="10"/>
      <c r="C261" s="19"/>
      <c r="D261" s="10"/>
      <c r="E261" s="64">
        <f>+'22'!J261</f>
        <v>0</v>
      </c>
      <c r="F261" s="71"/>
      <c r="G261" s="46">
        <f t="shared" si="26"/>
        <v>0</v>
      </c>
      <c r="H261" s="78">
        <v>0</v>
      </c>
      <c r="I261" s="76">
        <v>0</v>
      </c>
      <c r="J261" s="46">
        <f t="shared" si="27"/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20" ht="24" customHeight="1" x14ac:dyDescent="0.55000000000000004">
      <c r="A262" s="10"/>
      <c r="B262" s="10"/>
      <c r="C262" s="19"/>
      <c r="D262" s="10"/>
      <c r="E262" s="64">
        <f>+'22'!J262</f>
        <v>0</v>
      </c>
      <c r="F262" s="71"/>
      <c r="G262" s="46">
        <f t="shared" si="26"/>
        <v>0</v>
      </c>
      <c r="H262" s="78">
        <v>0</v>
      </c>
      <c r="I262" s="76">
        <v>0</v>
      </c>
      <c r="J262" s="46">
        <f t="shared" si="27"/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646.28</v>
      </c>
      <c r="S263" s="75"/>
    </row>
    <row r="264" spans="1:20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0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1930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1040</v>
      </c>
      <c r="O267" s="2">
        <v>395</v>
      </c>
      <c r="P267" s="2">
        <v>30</v>
      </c>
      <c r="Q267" s="2">
        <v>130</v>
      </c>
      <c r="R267" s="2">
        <v>240</v>
      </c>
      <c r="S267" s="2">
        <v>55</v>
      </c>
      <c r="T267" s="2">
        <v>190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225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665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665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f>365+260</f>
        <v>625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625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187.5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13.125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424.375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K15" sqref="K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44</v>
      </c>
      <c r="F5" s="71"/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44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112</v>
      </c>
      <c r="F6" s="71"/>
      <c r="G6" s="46">
        <f t="shared" si="0"/>
        <v>112</v>
      </c>
      <c r="H6" s="78">
        <v>0</v>
      </c>
      <c r="I6" s="76">
        <v>0</v>
      </c>
      <c r="J6" s="46">
        <f t="shared" si="1"/>
        <v>110</v>
      </c>
      <c r="K6" s="72">
        <v>2</v>
      </c>
      <c r="L6" s="15">
        <v>0</v>
      </c>
      <c r="M6" s="65">
        <f t="shared" ref="M6:M80" si="2">+L6*K6</f>
        <v>0</v>
      </c>
      <c r="N6" s="17" t="s">
        <v>1445</v>
      </c>
      <c r="O6" s="18"/>
      <c r="P6" s="23">
        <f t="shared" ref="P6:P69" si="3">SUM(M6-O6)</f>
        <v>0</v>
      </c>
      <c r="Q6" s="13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37">
        <f t="shared" si="3"/>
        <v>100</v>
      </c>
      <c r="Q11" s="13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37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3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37">
        <f t="shared" si="3"/>
        <v>50</v>
      </c>
      <c r="Q24" s="13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37">
        <f t="shared" si="3"/>
        <v>100</v>
      </c>
      <c r="Q31" s="13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+'23'!J37</f>
        <v>1</v>
      </c>
      <c r="F37" s="71">
        <v>1</v>
      </c>
      <c r="G37" s="46">
        <f t="shared" si="5"/>
        <v>2</v>
      </c>
      <c r="H37" s="78">
        <v>0</v>
      </c>
      <c r="I37" s="76">
        <v>0</v>
      </c>
      <c r="J37" s="46">
        <f t="shared" si="6"/>
        <v>2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4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ref="P96:P107" si="14">SUM(M96-O96)</f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4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4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si="14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4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4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4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4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4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4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4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4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ref="P109:P172" si="17"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15</v>
      </c>
      <c r="F110" s="71"/>
      <c r="G110" s="46">
        <f t="shared" si="12"/>
        <v>15</v>
      </c>
      <c r="H110" s="78">
        <v>0</v>
      </c>
      <c r="I110" s="76">
        <v>0</v>
      </c>
      <c r="J110" s="46">
        <f t="shared" si="13"/>
        <v>13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1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22</v>
      </c>
      <c r="F111" s="71"/>
      <c r="G111" s="46">
        <f t="shared" si="12"/>
        <v>22</v>
      </c>
      <c r="H111" s="78">
        <v>0</v>
      </c>
      <c r="I111" s="76">
        <v>0</v>
      </c>
      <c r="J111" s="46">
        <f t="shared" si="13"/>
        <v>22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11</v>
      </c>
      <c r="F112" s="71"/>
      <c r="G112" s="46">
        <f t="shared" si="12"/>
        <v>11</v>
      </c>
      <c r="H112" s="78">
        <v>0</v>
      </c>
      <c r="I112" s="76">
        <v>0</v>
      </c>
      <c r="J112" s="46">
        <f t="shared" si="13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9</v>
      </c>
      <c r="K116" s="72"/>
      <c r="L116" s="22">
        <v>100</v>
      </c>
      <c r="M116" s="65">
        <f t="shared" si="8"/>
        <v>0</v>
      </c>
      <c r="N116" s="17"/>
      <c r="O116" s="18"/>
      <c r="P116" s="23">
        <f t="shared" si="1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11</v>
      </c>
      <c r="F131" s="71"/>
      <c r="G131" s="46">
        <f t="shared" si="12"/>
        <v>11</v>
      </c>
      <c r="H131" s="78">
        <v>0</v>
      </c>
      <c r="I131" s="76">
        <v>0</v>
      </c>
      <c r="J131" s="46">
        <f t="shared" si="13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5</v>
      </c>
      <c r="F132" s="71"/>
      <c r="G132" s="46">
        <f t="shared" si="12"/>
        <v>5</v>
      </c>
      <c r="H132" s="78">
        <v>0</v>
      </c>
      <c r="I132" s="76">
        <v>0</v>
      </c>
      <c r="J132" s="46">
        <f t="shared" si="13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1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4</v>
      </c>
      <c r="F133" s="71"/>
      <c r="G133" s="46">
        <f t="shared" si="12"/>
        <v>4</v>
      </c>
      <c r="H133" s="78">
        <v>0</v>
      </c>
      <c r="I133" s="76">
        <v>0</v>
      </c>
      <c r="J133" s="46">
        <f t="shared" si="13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si="1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2</v>
      </c>
      <c r="F154" s="71"/>
      <c r="G154" s="46">
        <f t="shared" si="12"/>
        <v>2</v>
      </c>
      <c r="H154" s="78">
        <v>0</v>
      </c>
      <c r="I154" s="76">
        <v>0</v>
      </c>
      <c r="J154" s="46">
        <f t="shared" si="13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37">
        <f t="shared" si="17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7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2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15</v>
      </c>
      <c r="F175" s="71"/>
      <c r="G175" s="46">
        <f t="shared" si="18"/>
        <v>15</v>
      </c>
      <c r="H175" s="78">
        <v>0</v>
      </c>
      <c r="I175" s="76">
        <v>0</v>
      </c>
      <c r="J175" s="46">
        <f t="shared" si="19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0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61" si="21">+L177*K177</f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61" si="2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10</v>
      </c>
      <c r="F178" s="71"/>
      <c r="G178" s="46">
        <f t="shared" si="18"/>
        <v>10</v>
      </c>
      <c r="H178" s="78">
        <v>0</v>
      </c>
      <c r="I178" s="76">
        <v>0</v>
      </c>
      <c r="J178" s="46">
        <f t="shared" si="19"/>
        <v>10</v>
      </c>
      <c r="K178" s="72"/>
      <c r="L178" s="20">
        <v>55</v>
      </c>
      <c r="M178" s="65">
        <f t="shared" si="21"/>
        <v>0</v>
      </c>
      <c r="N178" s="17" t="s">
        <v>16</v>
      </c>
      <c r="O178" s="18"/>
      <c r="P178" s="23">
        <f t="shared" si="2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1"/>
        <v>0</v>
      </c>
      <c r="N179" s="17" t="s">
        <v>16</v>
      </c>
      <c r="O179" s="18"/>
      <c r="P179" s="23">
        <f t="shared" si="20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32</v>
      </c>
      <c r="F180" s="71"/>
      <c r="G180" s="46">
        <f t="shared" si="18"/>
        <v>32</v>
      </c>
      <c r="H180" s="78">
        <v>0</v>
      </c>
      <c r="I180" s="76">
        <v>0</v>
      </c>
      <c r="J180" s="46">
        <f t="shared" si="19"/>
        <v>32</v>
      </c>
      <c r="K180" s="72"/>
      <c r="L180" s="20">
        <v>35</v>
      </c>
      <c r="M180" s="65">
        <f t="shared" si="21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1"/>
        <v>0</v>
      </c>
      <c r="N182" s="17" t="s">
        <v>16</v>
      </c>
      <c r="O182" s="18"/>
      <c r="P182" s="23">
        <f t="shared" si="20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1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1"/>
        <v>0</v>
      </c>
      <c r="N185" s="17" t="s">
        <v>16</v>
      </c>
      <c r="O185" s="18"/>
      <c r="P185" s="23">
        <f t="shared" si="20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1"/>
        <v>0</v>
      </c>
      <c r="N186" s="17" t="s">
        <v>16</v>
      </c>
      <c r="O186" s="18"/>
      <c r="P186" s="23">
        <f t="shared" si="20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+'23'!J190</f>
        <v>16</v>
      </c>
      <c r="F190" s="71"/>
      <c r="G190" s="46">
        <f t="shared" si="18"/>
        <v>16</v>
      </c>
      <c r="H190" s="78">
        <v>0</v>
      </c>
      <c r="I190" s="76">
        <v>0</v>
      </c>
      <c r="J190" s="46">
        <f t="shared" si="19"/>
        <v>15</v>
      </c>
      <c r="K190" s="72">
        <v>1</v>
      </c>
      <c r="L190" s="20">
        <v>80</v>
      </c>
      <c r="M190" s="65">
        <f t="shared" si="21"/>
        <v>80</v>
      </c>
      <c r="N190" s="17" t="s">
        <v>16</v>
      </c>
      <c r="O190" s="18">
        <v>35</v>
      </c>
      <c r="P190" s="137">
        <f t="shared" si="20"/>
        <v>45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1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1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16</v>
      </c>
      <c r="K193" s="72"/>
      <c r="L193" s="20">
        <v>60</v>
      </c>
      <c r="M193" s="65">
        <f t="shared" si="21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19</v>
      </c>
      <c r="F194" s="71"/>
      <c r="G194" s="46">
        <f t="shared" si="18"/>
        <v>19</v>
      </c>
      <c r="H194" s="78">
        <v>0</v>
      </c>
      <c r="I194" s="76">
        <v>0</v>
      </c>
      <c r="J194" s="46">
        <f t="shared" si="19"/>
        <v>19</v>
      </c>
      <c r="K194" s="72"/>
      <c r="L194" s="20">
        <v>120</v>
      </c>
      <c r="M194" s="65">
        <f t="shared" si="21"/>
        <v>0</v>
      </c>
      <c r="N194" s="17" t="s">
        <v>16</v>
      </c>
      <c r="O194" s="18"/>
      <c r="P194" s="23">
        <f t="shared" si="20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10</v>
      </c>
      <c r="F195" s="71"/>
      <c r="G195" s="46">
        <f t="shared" si="18"/>
        <v>10</v>
      </c>
      <c r="H195" s="78">
        <v>0</v>
      </c>
      <c r="I195" s="76">
        <v>0</v>
      </c>
      <c r="J195" s="46">
        <f t="shared" si="19"/>
        <v>10</v>
      </c>
      <c r="K195" s="72"/>
      <c r="L195" s="20">
        <v>60</v>
      </c>
      <c r="M195" s="65">
        <f t="shared" si="21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11</v>
      </c>
      <c r="F196" s="71"/>
      <c r="G196" s="46">
        <f t="shared" si="18"/>
        <v>11</v>
      </c>
      <c r="H196" s="78">
        <v>0</v>
      </c>
      <c r="I196" s="76">
        <v>0</v>
      </c>
      <c r="J196" s="46">
        <f t="shared" si="19"/>
        <v>11</v>
      </c>
      <c r="K196" s="72"/>
      <c r="L196" s="20">
        <v>120</v>
      </c>
      <c r="M196" s="65">
        <f t="shared" si="21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1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8</v>
      </c>
      <c r="F198" s="71"/>
      <c r="G198" s="46">
        <f t="shared" si="18"/>
        <v>8</v>
      </c>
      <c r="H198" s="78">
        <v>0</v>
      </c>
      <c r="I198" s="76">
        <v>0</v>
      </c>
      <c r="J198" s="46">
        <f t="shared" si="19"/>
        <v>8</v>
      </c>
      <c r="K198" s="72"/>
      <c r="L198" s="20">
        <v>150</v>
      </c>
      <c r="M198" s="65">
        <f t="shared" si="21"/>
        <v>0</v>
      </c>
      <c r="N198" s="17" t="s">
        <v>16</v>
      </c>
      <c r="O198" s="18"/>
      <c r="P198" s="23">
        <f t="shared" si="20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1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1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1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1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4</v>
      </c>
      <c r="F203" s="71"/>
      <c r="G203" s="46">
        <f t="shared" si="18"/>
        <v>4</v>
      </c>
      <c r="H203" s="78">
        <v>0</v>
      </c>
      <c r="I203" s="76">
        <v>0</v>
      </c>
      <c r="J203" s="46">
        <f t="shared" si="19"/>
        <v>4</v>
      </c>
      <c r="K203" s="72"/>
      <c r="L203" s="20">
        <v>90</v>
      </c>
      <c r="M203" s="65">
        <f t="shared" si="21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4</v>
      </c>
      <c r="F204" s="71"/>
      <c r="G204" s="46">
        <f t="shared" si="18"/>
        <v>4</v>
      </c>
      <c r="H204" s="78">
        <v>0</v>
      </c>
      <c r="I204" s="76">
        <v>0</v>
      </c>
      <c r="J204" s="46">
        <f t="shared" si="19"/>
        <v>4</v>
      </c>
      <c r="K204" s="72"/>
      <c r="L204" s="20">
        <v>90</v>
      </c>
      <c r="M204" s="65">
        <f t="shared" si="21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6</v>
      </c>
      <c r="F205" s="71"/>
      <c r="G205" s="46">
        <f t="shared" si="18"/>
        <v>6</v>
      </c>
      <c r="H205" s="78">
        <v>0</v>
      </c>
      <c r="I205" s="76">
        <v>0</v>
      </c>
      <c r="J205" s="46">
        <f t="shared" si="19"/>
        <v>6</v>
      </c>
      <c r="K205" s="72"/>
      <c r="L205" s="20">
        <v>55</v>
      </c>
      <c r="M205" s="65">
        <f t="shared" si="21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1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0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2</v>
      </c>
      <c r="F208" s="71"/>
      <c r="G208" s="46">
        <f t="shared" si="18"/>
        <v>2</v>
      </c>
      <c r="H208" s="78">
        <v>0</v>
      </c>
      <c r="I208" s="76">
        <v>0</v>
      </c>
      <c r="J208" s="46">
        <f t="shared" si="19"/>
        <v>1</v>
      </c>
      <c r="K208" s="72">
        <v>1</v>
      </c>
      <c r="L208" s="20">
        <v>50</v>
      </c>
      <c r="M208" s="65">
        <f t="shared" si="21"/>
        <v>50</v>
      </c>
      <c r="N208" s="17" t="s">
        <v>16</v>
      </c>
      <c r="O208" s="18">
        <v>25</v>
      </c>
      <c r="P208" s="137">
        <f t="shared" si="20"/>
        <v>25</v>
      </c>
      <c r="Q208" s="90">
        <v>33</v>
      </c>
      <c r="R208" s="43">
        <f t="shared" si="2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5</v>
      </c>
      <c r="F209" s="71"/>
      <c r="G209" s="46">
        <f t="shared" si="18"/>
        <v>5</v>
      </c>
      <c r="H209" s="78">
        <v>0</v>
      </c>
      <c r="I209" s="76">
        <v>0</v>
      </c>
      <c r="J209" s="46">
        <f t="shared" si="19"/>
        <v>5</v>
      </c>
      <c r="K209" s="72"/>
      <c r="L209" s="20">
        <v>120</v>
      </c>
      <c r="M209" s="65">
        <f t="shared" si="21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>
        <v>1</v>
      </c>
      <c r="G211" s="46">
        <f t="shared" si="18"/>
        <v>1</v>
      </c>
      <c r="H211" s="78">
        <v>0</v>
      </c>
      <c r="I211" s="76">
        <v>0</v>
      </c>
      <c r="J211" s="46">
        <f t="shared" si="19"/>
        <v>0</v>
      </c>
      <c r="K211" s="72">
        <v>1</v>
      </c>
      <c r="L211" s="20">
        <v>40</v>
      </c>
      <c r="M211" s="65">
        <f t="shared" si="21"/>
        <v>40</v>
      </c>
      <c r="N211" s="17" t="s">
        <v>16</v>
      </c>
      <c r="O211" s="18"/>
      <c r="P211" s="137">
        <f t="shared" si="20"/>
        <v>40</v>
      </c>
      <c r="Q211" s="90">
        <v>15</v>
      </c>
      <c r="R211" s="43">
        <f t="shared" si="2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1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>
        <v>1</v>
      </c>
      <c r="G213" s="46">
        <f t="shared" si="18"/>
        <v>1</v>
      </c>
      <c r="H213" s="78">
        <v>0</v>
      </c>
      <c r="I213" s="76">
        <v>0</v>
      </c>
      <c r="J213" s="46">
        <f t="shared" si="19"/>
        <v>0</v>
      </c>
      <c r="K213" s="72">
        <v>1</v>
      </c>
      <c r="L213" s="20">
        <v>40</v>
      </c>
      <c r="M213" s="65">
        <f t="shared" si="21"/>
        <v>40</v>
      </c>
      <c r="N213" s="17" t="s">
        <v>16</v>
      </c>
      <c r="O213" s="18"/>
      <c r="P213" s="137">
        <f t="shared" si="20"/>
        <v>40</v>
      </c>
      <c r="Q213" s="90">
        <v>15</v>
      </c>
      <c r="R213" s="43">
        <f t="shared" si="22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>
        <v>1</v>
      </c>
      <c r="G214" s="46">
        <f t="shared" si="18"/>
        <v>1</v>
      </c>
      <c r="H214" s="78">
        <v>0</v>
      </c>
      <c r="I214" s="76">
        <v>0</v>
      </c>
      <c r="J214" s="46">
        <f t="shared" si="19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7">
        <f t="shared" si="20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150</v>
      </c>
      <c r="F216" s="71"/>
      <c r="G216" s="46">
        <f t="shared" si="18"/>
        <v>150</v>
      </c>
      <c r="H216" s="78">
        <v>0</v>
      </c>
      <c r="I216" s="76">
        <v>0</v>
      </c>
      <c r="J216" s="46">
        <f t="shared" si="19"/>
        <v>150</v>
      </c>
      <c r="K216" s="72"/>
      <c r="L216" s="20">
        <v>10</v>
      </c>
      <c r="M216" s="65">
        <f t="shared" si="21"/>
        <v>0</v>
      </c>
      <c r="N216" s="17" t="s">
        <v>16</v>
      </c>
      <c r="O216" s="18"/>
      <c r="P216" s="23">
        <f t="shared" si="20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47</v>
      </c>
      <c r="F217" s="71"/>
      <c r="G217" s="46">
        <f t="shared" si="18"/>
        <v>47</v>
      </c>
      <c r="H217" s="78">
        <v>0</v>
      </c>
      <c r="I217" s="76">
        <v>0</v>
      </c>
      <c r="J217" s="46">
        <f t="shared" si="19"/>
        <v>44</v>
      </c>
      <c r="K217" s="72">
        <v>3</v>
      </c>
      <c r="L217" s="20">
        <v>10</v>
      </c>
      <c r="M217" s="65">
        <f t="shared" si="21"/>
        <v>30</v>
      </c>
      <c r="N217" s="17" t="s">
        <v>16</v>
      </c>
      <c r="O217" s="18"/>
      <c r="P217" s="137">
        <f t="shared" si="20"/>
        <v>30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26</v>
      </c>
      <c r="F218" s="71"/>
      <c r="G218" s="46">
        <f t="shared" si="18"/>
        <v>26</v>
      </c>
      <c r="H218" s="78">
        <v>0</v>
      </c>
      <c r="I218" s="76">
        <v>0</v>
      </c>
      <c r="J218" s="46">
        <f t="shared" si="19"/>
        <v>24</v>
      </c>
      <c r="K218" s="72">
        <v>2</v>
      </c>
      <c r="L218" s="20">
        <v>20</v>
      </c>
      <c r="M218" s="65">
        <f t="shared" si="21"/>
        <v>40</v>
      </c>
      <c r="N218" s="17" t="s">
        <v>16</v>
      </c>
      <c r="O218" s="18"/>
      <c r="P218" s="137">
        <f t="shared" si="20"/>
        <v>40</v>
      </c>
      <c r="Q218" s="90">
        <v>16.670000000000002</v>
      </c>
      <c r="R218" s="43">
        <f t="shared" si="2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1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1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1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1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1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215</v>
      </c>
      <c r="F224" s="71"/>
      <c r="G224" s="46">
        <f t="shared" si="18"/>
        <v>215</v>
      </c>
      <c r="H224" s="78">
        <v>0</v>
      </c>
      <c r="I224" s="76">
        <v>0</v>
      </c>
      <c r="J224" s="46">
        <f t="shared" si="19"/>
        <v>215</v>
      </c>
      <c r="K224" s="72"/>
      <c r="L224" s="20">
        <v>0</v>
      </c>
      <c r="M224" s="65">
        <f t="shared" si="21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1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1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1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1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1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1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1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1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1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57" si="23">E235+F235</f>
        <v>0</v>
      </c>
      <c r="H235" s="78">
        <v>0</v>
      </c>
      <c r="I235" s="76">
        <v>0</v>
      </c>
      <c r="J235" s="46">
        <f t="shared" ref="J235:J258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si="20"/>
        <v>0</v>
      </c>
      <c r="Q235" s="90"/>
      <c r="R235" s="43">
        <f t="shared" ref="R235:R247" si="2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0"/>
        <v>0</v>
      </c>
      <c r="Q236" s="90"/>
      <c r="R236" s="43">
        <f t="shared" si="2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ref="P237:P261" si="27">SUM(M237-O237)</f>
        <v>0</v>
      </c>
      <c r="Q237" s="90"/>
      <c r="R237" s="43">
        <f t="shared" si="2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7"/>
        <v>0</v>
      </c>
      <c r="Q238" s="90"/>
      <c r="R238" s="43">
        <f t="shared" si="2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7"/>
        <v>0</v>
      </c>
      <c r="Q239" s="90"/>
      <c r="R239" s="43">
        <f t="shared" si="2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7"/>
        <v>0</v>
      </c>
      <c r="Q240" s="90"/>
      <c r="R240" s="43">
        <f t="shared" si="2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7"/>
        <v>0</v>
      </c>
      <c r="Q241" s="90"/>
      <c r="R241" s="43">
        <f t="shared" si="2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7"/>
        <v>0</v>
      </c>
      <c r="Q242" s="90"/>
      <c r="R242" s="43">
        <f t="shared" si="2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+'23'!J243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7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+'23'!J244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7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+'23'!J245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7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+'23'!J246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7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+'23'!J247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25"/>
        <v>0</v>
      </c>
      <c r="N247" s="17" t="s">
        <v>16</v>
      </c>
      <c r="O247" s="18"/>
      <c r="P247" s="23">
        <f t="shared" si="27"/>
        <v>0</v>
      </c>
      <c r="Q247" s="90"/>
      <c r="R247" s="43">
        <f t="shared" si="26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+'23'!J248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49</v>
      </c>
      <c r="M248" s="65">
        <f t="shared" si="21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+'23'!J249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21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+'23'!J250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50</v>
      </c>
      <c r="M250" s="65">
        <f t="shared" si="21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+'23'!J251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50</v>
      </c>
      <c r="M251" s="65">
        <f t="shared" si="21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+'23'!J252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35</v>
      </c>
      <c r="M252" s="65">
        <f t="shared" si="21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2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+'23'!J253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35</v>
      </c>
      <c r="M253" s="65">
        <f t="shared" si="21"/>
        <v>0</v>
      </c>
      <c r="N253" s="17" t="s">
        <v>16</v>
      </c>
      <c r="O253" s="18"/>
      <c r="P253" s="23">
        <f t="shared" si="27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+'23'!J254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40</v>
      </c>
      <c r="M254" s="65">
        <f t="shared" si="21"/>
        <v>0</v>
      </c>
      <c r="N254" s="17" t="s">
        <v>16</v>
      </c>
      <c r="O254" s="18"/>
      <c r="P254" s="23">
        <f t="shared" si="27"/>
        <v>0</v>
      </c>
      <c r="Q254" s="90"/>
      <c r="R254" s="43"/>
    </row>
    <row r="255" spans="1:18" x14ac:dyDescent="0.5">
      <c r="A255" s="10"/>
      <c r="B255" s="10"/>
      <c r="C255" s="19"/>
      <c r="D255" s="10"/>
      <c r="E255" s="64">
        <f>+'23'!J255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135"/>
      <c r="M255" s="65">
        <f t="shared" si="21"/>
        <v>0</v>
      </c>
      <c r="N255" s="17" t="s">
        <v>16</v>
      </c>
      <c r="O255" s="18"/>
      <c r="P255" s="23">
        <f t="shared" si="27"/>
        <v>0</v>
      </c>
      <c r="Q255" s="90"/>
      <c r="R255" s="43"/>
    </row>
    <row r="256" spans="1:18" x14ac:dyDescent="0.5">
      <c r="A256" s="10"/>
      <c r="B256" s="10"/>
      <c r="C256" s="19"/>
      <c r="D256" s="10"/>
      <c r="E256" s="64">
        <f>+'23'!J256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135"/>
      <c r="M256" s="65">
        <f t="shared" si="21"/>
        <v>0</v>
      </c>
      <c r="N256" s="17" t="s">
        <v>16</v>
      </c>
      <c r="O256" s="18"/>
      <c r="P256" s="23">
        <f t="shared" si="27"/>
        <v>0</v>
      </c>
      <c r="Q256" s="90"/>
      <c r="R256" s="43"/>
    </row>
    <row r="257" spans="1:19" x14ac:dyDescent="0.5">
      <c r="A257" s="10"/>
      <c r="B257" s="10"/>
      <c r="C257" s="19"/>
      <c r="D257" s="10"/>
      <c r="E257" s="64">
        <f>+'23'!J257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135"/>
      <c r="M257" s="65">
        <f t="shared" si="21"/>
        <v>0</v>
      </c>
      <c r="N257" s="17" t="s">
        <v>16</v>
      </c>
      <c r="O257" s="18"/>
      <c r="P257" s="23">
        <f t="shared" si="27"/>
        <v>0</v>
      </c>
      <c r="Q257" s="90"/>
      <c r="R257" s="43">
        <f t="shared" si="22"/>
        <v>0</v>
      </c>
    </row>
    <row r="258" spans="1:19" ht="25.5" x14ac:dyDescent="0.55000000000000004">
      <c r="A258" s="10"/>
      <c r="B258" s="10"/>
      <c r="C258" s="19"/>
      <c r="D258" s="10"/>
      <c r="E258" s="64">
        <f>+'23'!J258</f>
        <v>0</v>
      </c>
      <c r="F258" s="71"/>
      <c r="G258" s="46">
        <f t="shared" ref="G258:G262" si="28">E258+F258</f>
        <v>0</v>
      </c>
      <c r="H258" s="78">
        <v>0</v>
      </c>
      <c r="I258" s="76">
        <v>0</v>
      </c>
      <c r="J258" s="46">
        <f t="shared" si="24"/>
        <v>0</v>
      </c>
      <c r="K258" s="72"/>
      <c r="L258" s="20"/>
      <c r="M258" s="65">
        <f t="shared" si="21"/>
        <v>0</v>
      </c>
      <c r="N258" s="17" t="s">
        <v>16</v>
      </c>
      <c r="O258" s="18"/>
      <c r="P258" s="23">
        <f t="shared" si="27"/>
        <v>0</v>
      </c>
      <c r="Q258" s="90"/>
      <c r="R258" s="43">
        <f t="shared" si="22"/>
        <v>0</v>
      </c>
    </row>
    <row r="259" spans="1:19" ht="25.5" x14ac:dyDescent="0.55000000000000004">
      <c r="A259" s="10"/>
      <c r="B259" s="10"/>
      <c r="C259" s="19"/>
      <c r="D259" s="10"/>
      <c r="E259" s="64">
        <f>+'23'!J259</f>
        <v>0</v>
      </c>
      <c r="F259" s="71"/>
      <c r="G259" s="46">
        <f t="shared" si="28"/>
        <v>0</v>
      </c>
      <c r="H259" s="78">
        <v>0</v>
      </c>
      <c r="I259" s="76">
        <v>0</v>
      </c>
      <c r="J259" s="46">
        <f t="shared" ref="J259:J262" si="29">+G259-H259-K259-I259</f>
        <v>0</v>
      </c>
      <c r="K259" s="72"/>
      <c r="L259" s="20"/>
      <c r="M259" s="65">
        <f t="shared" si="21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si="22"/>
        <v>0</v>
      </c>
    </row>
    <row r="260" spans="1:19" ht="25.5" x14ac:dyDescent="0.55000000000000004">
      <c r="A260" s="10"/>
      <c r="B260" s="10"/>
      <c r="C260" s="19"/>
      <c r="D260" s="10"/>
      <c r="E260" s="64">
        <f>+'23'!J260</f>
        <v>0</v>
      </c>
      <c r="F260" s="71"/>
      <c r="G260" s="46">
        <f t="shared" si="28"/>
        <v>0</v>
      </c>
      <c r="H260" s="78">
        <v>0</v>
      </c>
      <c r="I260" s="76">
        <v>0</v>
      </c>
      <c r="J260" s="46">
        <f t="shared" si="29"/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7"/>
        <v>0</v>
      </c>
      <c r="Q260" s="90"/>
      <c r="R260" s="43">
        <f>+K260*Q260</f>
        <v>0</v>
      </c>
    </row>
    <row r="261" spans="1:19" ht="25.5" x14ac:dyDescent="0.55000000000000004">
      <c r="A261" s="10"/>
      <c r="B261" s="10"/>
      <c r="C261" s="19"/>
      <c r="D261" s="10"/>
      <c r="E261" s="64">
        <f>+'23'!J261</f>
        <v>0</v>
      </c>
      <c r="F261" s="71"/>
      <c r="G261" s="46">
        <f t="shared" si="28"/>
        <v>0</v>
      </c>
      <c r="H261" s="78">
        <v>0</v>
      </c>
      <c r="I261" s="76">
        <v>0</v>
      </c>
      <c r="J261" s="46">
        <f t="shared" si="29"/>
        <v>0</v>
      </c>
      <c r="K261" s="72"/>
      <c r="L261" s="20"/>
      <c r="M261" s="65">
        <f t="shared" si="21"/>
        <v>0</v>
      </c>
      <c r="N261" s="17" t="s">
        <v>16</v>
      </c>
      <c r="O261" s="18"/>
      <c r="P261" s="23">
        <f t="shared" si="27"/>
        <v>0</v>
      </c>
      <c r="Q261" s="90"/>
      <c r="R261" s="43">
        <f t="shared" si="22"/>
        <v>0</v>
      </c>
    </row>
    <row r="262" spans="1:19" ht="24" customHeight="1" x14ac:dyDescent="0.55000000000000004">
      <c r="A262" s="10"/>
      <c r="B262" s="10"/>
      <c r="C262" s="19"/>
      <c r="D262" s="10"/>
      <c r="E262" s="64">
        <f>+'23'!J262</f>
        <v>0</v>
      </c>
      <c r="F262" s="71"/>
      <c r="G262" s="46">
        <f t="shared" si="28"/>
        <v>0</v>
      </c>
      <c r="H262" s="78">
        <v>0</v>
      </c>
      <c r="I262" s="76">
        <v>0</v>
      </c>
      <c r="J262" s="46">
        <f t="shared" si="29"/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19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411.65</v>
      </c>
      <c r="S263" s="75"/>
    </row>
    <row r="264" spans="1:19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19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1155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420</v>
      </c>
      <c r="O267" s="2">
        <v>230</v>
      </c>
      <c r="P267" s="2">
        <v>50</v>
      </c>
      <c r="Q267" s="2">
        <v>140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185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550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550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200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200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60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4.2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135.80000000000001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44</v>
      </c>
      <c r="F5" s="71"/>
      <c r="G5" s="46">
        <f t="shared" ref="G5:G26" si="0">E5+F5</f>
        <v>44</v>
      </c>
      <c r="H5" s="78">
        <v>0</v>
      </c>
      <c r="I5" s="76"/>
      <c r="J5" s="46">
        <f t="shared" ref="J5:J26" si="1">+G5-H5-K5-I5</f>
        <v>44</v>
      </c>
      <c r="K5" s="72"/>
      <c r="L5" s="15">
        <v>50</v>
      </c>
      <c r="M5" s="65">
        <f>+L5*K5</f>
        <v>0</v>
      </c>
      <c r="N5" s="17"/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110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3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37">
        <f t="shared" si="3"/>
        <v>25</v>
      </c>
      <c r="Q18" s="13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32</v>
      </c>
      <c r="F22" s="71"/>
      <c r="G22" s="46">
        <f t="shared" si="0"/>
        <v>32</v>
      </c>
      <c r="H22" s="78">
        <v>0</v>
      </c>
      <c r="I22" s="76"/>
      <c r="J22" s="46">
        <f t="shared" si="1"/>
        <v>27</v>
      </c>
      <c r="K22" s="72">
        <v>5</v>
      </c>
      <c r="L22" s="20">
        <v>100</v>
      </c>
      <c r="M22" s="65">
        <f t="shared" si="2"/>
        <v>500</v>
      </c>
      <c r="N22" s="17"/>
      <c r="O22" s="18">
        <v>100</v>
      </c>
      <c r="P22" s="137">
        <f t="shared" si="3"/>
        <v>400</v>
      </c>
      <c r="Q22" s="13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19</v>
      </c>
      <c r="F31" s="71"/>
      <c r="G31" s="46">
        <f t="shared" si="5"/>
        <v>19</v>
      </c>
      <c r="H31" s="78">
        <v>0</v>
      </c>
      <c r="I31" s="76"/>
      <c r="J31" s="46">
        <f t="shared" si="6"/>
        <v>19</v>
      </c>
      <c r="K31" s="72"/>
      <c r="L31" s="15">
        <v>100</v>
      </c>
      <c r="M31" s="65">
        <f t="shared" si="2"/>
        <v>0</v>
      </c>
      <c r="N31" s="17"/>
      <c r="O31" s="18"/>
      <c r="P31" s="23">
        <f t="shared" si="3"/>
        <v>0</v>
      </c>
      <c r="Q31" s="13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37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37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+'24'!J37</f>
        <v>2</v>
      </c>
      <c r="F37" s="71">
        <v>1</v>
      </c>
      <c r="G37" s="46">
        <f t="shared" si="5"/>
        <v>3</v>
      </c>
      <c r="H37" s="78">
        <v>0</v>
      </c>
      <c r="I37" s="76">
        <v>0</v>
      </c>
      <c r="J37" s="46">
        <f t="shared" si="6"/>
        <v>3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37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37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10</v>
      </c>
      <c r="F53" s="71"/>
      <c r="G53" s="46">
        <f t="shared" si="5"/>
        <v>10</v>
      </c>
      <c r="H53" s="78">
        <v>0</v>
      </c>
      <c r="I53" s="76"/>
      <c r="J53" s="46">
        <f t="shared" si="6"/>
        <v>10</v>
      </c>
      <c r="K53" s="72"/>
      <c r="L53" s="20">
        <v>50</v>
      </c>
      <c r="M53" s="65">
        <f>+L53*K53</f>
        <v>0</v>
      </c>
      <c r="N53" s="17"/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37">
        <f t="shared" si="3"/>
        <v>120</v>
      </c>
      <c r="Q62" s="13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1444</v>
      </c>
      <c r="O64" s="18">
        <v>100</v>
      </c>
      <c r="P64" s="23">
        <f t="shared" si="3"/>
        <v>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37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1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37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ref="P93:P141" si="12">SUM(M93-O93)</f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13">E94+F94</f>
        <v>0</v>
      </c>
      <c r="H94" s="78">
        <v>0</v>
      </c>
      <c r="I94" s="76">
        <v>0</v>
      </c>
      <c r="J94" s="46">
        <f t="shared" ref="J94:J161" si="14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13"/>
        <v>0</v>
      </c>
      <c r="H95" s="78">
        <v>0</v>
      </c>
      <c r="I95" s="76">
        <v>0</v>
      </c>
      <c r="J95" s="46">
        <f t="shared" si="14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13"/>
        <v>0</v>
      </c>
      <c r="H96" s="78">
        <v>0</v>
      </c>
      <c r="I96" s="76">
        <v>0</v>
      </c>
      <c r="J96" s="46">
        <f t="shared" si="14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13"/>
        <v>0</v>
      </c>
      <c r="H97" s="78">
        <v>0</v>
      </c>
      <c r="I97" s="76">
        <v>0</v>
      </c>
      <c r="J97" s="46">
        <f t="shared" si="14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13"/>
        <v>0</v>
      </c>
      <c r="H98" s="78">
        <v>0</v>
      </c>
      <c r="I98" s="76">
        <v>0</v>
      </c>
      <c r="J98" s="46">
        <f t="shared" si="14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13"/>
        <v>0</v>
      </c>
      <c r="H99" s="78">
        <v>0</v>
      </c>
      <c r="I99" s="76">
        <v>0</v>
      </c>
      <c r="J99" s="46">
        <f t="shared" si="14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13"/>
        <v>0</v>
      </c>
      <c r="H100" s="78">
        <v>0</v>
      </c>
      <c r="I100" s="76">
        <v>0</v>
      </c>
      <c r="J100" s="46">
        <f t="shared" si="14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13"/>
        <v>0</v>
      </c>
      <c r="H101" s="78">
        <v>0</v>
      </c>
      <c r="I101" s="76">
        <v>0</v>
      </c>
      <c r="J101" s="46">
        <f t="shared" si="14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13"/>
        <v>0</v>
      </c>
      <c r="H106" s="78">
        <v>0</v>
      </c>
      <c r="I106" s="76">
        <v>0</v>
      </c>
      <c r="J106" s="46">
        <f t="shared" si="14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13"/>
        <v>0</v>
      </c>
      <c r="H107" s="78">
        <v>0</v>
      </c>
      <c r="I107" s="76">
        <v>0</v>
      </c>
      <c r="J107" s="46">
        <f t="shared" si="14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13"/>
        <v>0</v>
      </c>
      <c r="H108" s="78">
        <v>0</v>
      </c>
      <c r="I108" s="76">
        <v>0</v>
      </c>
      <c r="J108" s="46">
        <f t="shared" si="1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13"/>
        <v>0</v>
      </c>
      <c r="H109" s="78">
        <v>0</v>
      </c>
      <c r="I109" s="76">
        <v>0</v>
      </c>
      <c r="J109" s="46">
        <f t="shared" si="1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13</v>
      </c>
      <c r="F110" s="71"/>
      <c r="G110" s="46">
        <f t="shared" si="13"/>
        <v>13</v>
      </c>
      <c r="H110" s="78"/>
      <c r="I110" s="76">
        <v>0</v>
      </c>
      <c r="J110" s="46">
        <f t="shared" si="14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12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22</v>
      </c>
      <c r="F111" s="71"/>
      <c r="G111" s="46">
        <f t="shared" si="13"/>
        <v>22</v>
      </c>
      <c r="H111" s="78">
        <v>0</v>
      </c>
      <c r="I111" s="76">
        <v>0</v>
      </c>
      <c r="J111" s="46">
        <f t="shared" si="14"/>
        <v>19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/>
      <c r="P111" s="137">
        <f t="shared" si="12"/>
        <v>750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11</v>
      </c>
      <c r="F112" s="71"/>
      <c r="G112" s="46">
        <f t="shared" si="13"/>
        <v>11</v>
      </c>
      <c r="H112" s="78">
        <v>0</v>
      </c>
      <c r="I112" s="76">
        <v>0</v>
      </c>
      <c r="J112" s="46">
        <f t="shared" si="1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0</v>
      </c>
      <c r="F113" s="71"/>
      <c r="G113" s="46">
        <f t="shared" si="13"/>
        <v>0</v>
      </c>
      <c r="H113" s="78">
        <v>0</v>
      </c>
      <c r="I113" s="76">
        <v>0</v>
      </c>
      <c r="J113" s="46">
        <f t="shared" si="14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2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13"/>
        <v>0</v>
      </c>
      <c r="H114" s="78">
        <v>0</v>
      </c>
      <c r="I114" s="76">
        <v>0</v>
      </c>
      <c r="J114" s="46">
        <f t="shared" si="14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18</v>
      </c>
      <c r="F115" s="71"/>
      <c r="G115" s="46">
        <f t="shared" si="13"/>
        <v>18</v>
      </c>
      <c r="H115" s="78">
        <v>0</v>
      </c>
      <c r="I115" s="76">
        <v>0</v>
      </c>
      <c r="J115" s="46">
        <f t="shared" si="14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9</v>
      </c>
      <c r="F116" s="71"/>
      <c r="G116" s="46">
        <f t="shared" si="13"/>
        <v>9</v>
      </c>
      <c r="H116" s="78">
        <v>0</v>
      </c>
      <c r="I116" s="76">
        <v>0</v>
      </c>
      <c r="J116" s="46">
        <f t="shared" si="14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4</v>
      </c>
      <c r="F117" s="71"/>
      <c r="G117" s="46">
        <f t="shared" si="13"/>
        <v>4</v>
      </c>
      <c r="H117" s="78">
        <v>0</v>
      </c>
      <c r="I117" s="76">
        <v>0</v>
      </c>
      <c r="J117" s="46">
        <f t="shared" si="14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13"/>
        <v>0</v>
      </c>
      <c r="H118" s="78">
        <v>0</v>
      </c>
      <c r="I118" s="76">
        <v>0</v>
      </c>
      <c r="J118" s="46">
        <f t="shared" si="14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13"/>
        <v>0</v>
      </c>
      <c r="H119" s="78">
        <v>0</v>
      </c>
      <c r="I119" s="76">
        <v>0</v>
      </c>
      <c r="J119" s="46">
        <f t="shared" si="14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0</v>
      </c>
      <c r="F120" s="71"/>
      <c r="G120" s="46">
        <f t="shared" si="13"/>
        <v>0</v>
      </c>
      <c r="H120" s="78">
        <v>0</v>
      </c>
      <c r="I120" s="76">
        <v>0</v>
      </c>
      <c r="J120" s="46">
        <f t="shared" si="14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13"/>
        <v>0</v>
      </c>
      <c r="H121" s="78">
        <v>0</v>
      </c>
      <c r="I121" s="76">
        <v>0</v>
      </c>
      <c r="J121" s="46">
        <f t="shared" si="1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13"/>
        <v>0</v>
      </c>
      <c r="H122" s="78">
        <v>0</v>
      </c>
      <c r="I122" s="76">
        <v>0</v>
      </c>
      <c r="J122" s="46">
        <f t="shared" si="14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1</v>
      </c>
      <c r="F123" s="71"/>
      <c r="G123" s="46">
        <f t="shared" si="13"/>
        <v>1</v>
      </c>
      <c r="H123" s="78">
        <v>0</v>
      </c>
      <c r="I123" s="76">
        <v>0</v>
      </c>
      <c r="J123" s="46">
        <f t="shared" si="14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13"/>
        <v>0</v>
      </c>
      <c r="H124" s="78">
        <v>0</v>
      </c>
      <c r="I124" s="76">
        <v>0</v>
      </c>
      <c r="J124" s="46">
        <f t="shared" si="1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0</v>
      </c>
      <c r="F125" s="71"/>
      <c r="G125" s="46">
        <f t="shared" si="13"/>
        <v>0</v>
      </c>
      <c r="H125" s="78">
        <v>0</v>
      </c>
      <c r="I125" s="76">
        <v>0</v>
      </c>
      <c r="J125" s="46">
        <f t="shared" si="14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13"/>
        <v>0</v>
      </c>
      <c r="H126" s="78">
        <v>0</v>
      </c>
      <c r="I126" s="76">
        <v>0</v>
      </c>
      <c r="J126" s="46">
        <f t="shared" si="14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13"/>
        <v>0</v>
      </c>
      <c r="H127" s="78">
        <v>0</v>
      </c>
      <c r="I127" s="76">
        <v>0</v>
      </c>
      <c r="J127" s="46">
        <f t="shared" si="14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13"/>
        <v>0</v>
      </c>
      <c r="H128" s="78">
        <v>0</v>
      </c>
      <c r="I128" s="76">
        <v>0</v>
      </c>
      <c r="J128" s="46">
        <f t="shared" si="14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13"/>
        <v>0</v>
      </c>
      <c r="H129" s="78">
        <v>0</v>
      </c>
      <c r="I129" s="76">
        <v>0</v>
      </c>
      <c r="J129" s="46">
        <f t="shared" si="14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13"/>
        <v>0</v>
      </c>
      <c r="H130" s="78">
        <v>0</v>
      </c>
      <c r="I130" s="76">
        <v>0</v>
      </c>
      <c r="J130" s="46">
        <f t="shared" si="14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11</v>
      </c>
      <c r="F131" s="71"/>
      <c r="G131" s="46">
        <f t="shared" si="13"/>
        <v>11</v>
      </c>
      <c r="H131" s="78">
        <v>0</v>
      </c>
      <c r="I131" s="76">
        <v>0</v>
      </c>
      <c r="J131" s="46">
        <f t="shared" si="14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4</v>
      </c>
      <c r="F132" s="71"/>
      <c r="G132" s="46">
        <f t="shared" si="13"/>
        <v>4</v>
      </c>
      <c r="H132" s="78">
        <v>0</v>
      </c>
      <c r="I132" s="76">
        <v>0</v>
      </c>
      <c r="J132" s="46">
        <f t="shared" si="14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12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3</v>
      </c>
      <c r="F133" s="71"/>
      <c r="G133" s="46">
        <f t="shared" si="13"/>
        <v>3</v>
      </c>
      <c r="H133" s="78">
        <v>0</v>
      </c>
      <c r="I133" s="76">
        <v>0</v>
      </c>
      <c r="J133" s="46">
        <f t="shared" si="14"/>
        <v>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37">
        <f t="shared" si="12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13"/>
        <v>0</v>
      </c>
      <c r="H134" s="78">
        <v>0</v>
      </c>
      <c r="I134" s="76">
        <v>0</v>
      </c>
      <c r="J134" s="46">
        <f t="shared" si="14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13"/>
        <v>0</v>
      </c>
      <c r="H135" s="78">
        <v>0</v>
      </c>
      <c r="I135" s="76">
        <v>0</v>
      </c>
      <c r="J135" s="46">
        <f t="shared" si="14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13"/>
        <v>0</v>
      </c>
      <c r="H136" s="78">
        <v>0</v>
      </c>
      <c r="I136" s="76">
        <v>0</v>
      </c>
      <c r="J136" s="46">
        <f t="shared" si="14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13"/>
        <v>0</v>
      </c>
      <c r="H137" s="78">
        <v>0</v>
      </c>
      <c r="I137" s="76">
        <v>0</v>
      </c>
      <c r="J137" s="46">
        <f t="shared" si="1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13"/>
        <v>0</v>
      </c>
      <c r="H138" s="78">
        <v>0</v>
      </c>
      <c r="I138" s="76">
        <v>0</v>
      </c>
      <c r="J138" s="46">
        <f t="shared" si="1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13"/>
        <v>0</v>
      </c>
      <c r="H139" s="78">
        <v>0</v>
      </c>
      <c r="I139" s="76">
        <v>0</v>
      </c>
      <c r="J139" s="46">
        <f t="shared" si="1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13"/>
        <v>0</v>
      </c>
      <c r="H140" s="78">
        <v>0</v>
      </c>
      <c r="I140" s="76">
        <v>0</v>
      </c>
      <c r="J140" s="46">
        <f t="shared" si="1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13"/>
        <v>0</v>
      </c>
      <c r="H141" s="78">
        <v>0</v>
      </c>
      <c r="I141" s="76">
        <v>0</v>
      </c>
      <c r="J141" s="46">
        <f t="shared" si="1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13"/>
        <v>0</v>
      </c>
      <c r="H142" s="78">
        <v>0</v>
      </c>
      <c r="I142" s="76">
        <v>0</v>
      </c>
      <c r="J142" s="46">
        <f t="shared" si="1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>SUM(M142-O142)</f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13"/>
        <v>0</v>
      </c>
      <c r="H143" s="78">
        <v>0</v>
      </c>
      <c r="I143" s="76">
        <v>0</v>
      </c>
      <c r="J143" s="46">
        <f t="shared" si="1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ref="P143:P155" si="17">SUM(M143-O143)</f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13"/>
        <v>0</v>
      </c>
      <c r="H144" s="78">
        <v>0</v>
      </c>
      <c r="I144" s="76">
        <v>0</v>
      </c>
      <c r="J144" s="46">
        <f t="shared" si="1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13"/>
        <v>0</v>
      </c>
      <c r="H145" s="78">
        <v>0</v>
      </c>
      <c r="I145" s="76">
        <v>0</v>
      </c>
      <c r="J145" s="46">
        <f t="shared" si="1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13"/>
        <v>0</v>
      </c>
      <c r="H146" s="78">
        <v>0</v>
      </c>
      <c r="I146" s="76">
        <v>0</v>
      </c>
      <c r="J146" s="46">
        <f t="shared" si="1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13"/>
        <v>0</v>
      </c>
      <c r="H147" s="78">
        <v>0</v>
      </c>
      <c r="I147" s="76">
        <v>0</v>
      </c>
      <c r="J147" s="46">
        <f t="shared" si="1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13"/>
        <v>0</v>
      </c>
      <c r="H148" s="78">
        <v>0</v>
      </c>
      <c r="I148" s="76">
        <v>0</v>
      </c>
      <c r="J148" s="46">
        <f t="shared" si="1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13"/>
        <v>0</v>
      </c>
      <c r="H149" s="78">
        <v>0</v>
      </c>
      <c r="I149" s="76">
        <v>0</v>
      </c>
      <c r="J149" s="46">
        <f t="shared" si="1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13"/>
        <v>0</v>
      </c>
      <c r="H150" s="78">
        <v>0</v>
      </c>
      <c r="I150" s="76">
        <v>0</v>
      </c>
      <c r="J150" s="46">
        <f t="shared" si="1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13"/>
        <v>0</v>
      </c>
      <c r="H151" s="78">
        <v>0</v>
      </c>
      <c r="I151" s="76">
        <v>0</v>
      </c>
      <c r="J151" s="46">
        <f t="shared" si="1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13"/>
        <v>0</v>
      </c>
      <c r="H152" s="78">
        <v>0</v>
      </c>
      <c r="I152" s="76">
        <v>0</v>
      </c>
      <c r="J152" s="46">
        <f t="shared" si="1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13"/>
        <v>0</v>
      </c>
      <c r="H153" s="78">
        <v>0</v>
      </c>
      <c r="I153" s="76">
        <v>0</v>
      </c>
      <c r="J153" s="46">
        <f t="shared" si="1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0</v>
      </c>
      <c r="F154" s="71"/>
      <c r="G154" s="46">
        <f t="shared" si="13"/>
        <v>0</v>
      </c>
      <c r="H154" s="78">
        <v>0</v>
      </c>
      <c r="I154" s="76">
        <v>0</v>
      </c>
      <c r="J154" s="46">
        <f t="shared" si="1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13"/>
        <v>0</v>
      </c>
      <c r="H155" s="78">
        <v>0</v>
      </c>
      <c r="I155" s="76">
        <v>0</v>
      </c>
      <c r="J155" s="46">
        <f t="shared" si="1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13"/>
        <v>0</v>
      </c>
      <c r="H156" s="78">
        <v>0</v>
      </c>
      <c r="I156" s="76">
        <v>0</v>
      </c>
      <c r="J156" s="46">
        <f t="shared" si="1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>SUM(M156-O156)</f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13"/>
        <v>0</v>
      </c>
      <c r="H157" s="78">
        <v>0</v>
      </c>
      <c r="I157" s="76">
        <v>0</v>
      </c>
      <c r="J157" s="46">
        <f t="shared" si="1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ref="P157:P220" si="18">SUM(M157-O157)</f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13"/>
        <v>0</v>
      </c>
      <c r="H158" s="78">
        <v>0</v>
      </c>
      <c r="I158" s="76">
        <v>0</v>
      </c>
      <c r="J158" s="46">
        <f t="shared" si="1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13"/>
        <v>0</v>
      </c>
      <c r="H159" s="78">
        <v>0</v>
      </c>
      <c r="I159" s="76">
        <v>0</v>
      </c>
      <c r="J159" s="46">
        <f t="shared" si="1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13"/>
        <v>0</v>
      </c>
      <c r="H160" s="78">
        <v>0</v>
      </c>
      <c r="I160" s="76">
        <v>0</v>
      </c>
      <c r="J160" s="46">
        <f t="shared" si="1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13"/>
        <v>0</v>
      </c>
      <c r="H161" s="78">
        <v>0</v>
      </c>
      <c r="I161" s="76">
        <v>0</v>
      </c>
      <c r="J161" s="46">
        <f t="shared" si="1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19">E162+F162</f>
        <v>0</v>
      </c>
      <c r="H162" s="78">
        <v>0</v>
      </c>
      <c r="I162" s="76">
        <v>0</v>
      </c>
      <c r="J162" s="46">
        <f t="shared" ref="J162:J230" si="2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19"/>
        <v>0</v>
      </c>
      <c r="H163" s="78">
        <v>0</v>
      </c>
      <c r="I163" s="76">
        <v>0</v>
      </c>
      <c r="J163" s="46">
        <f t="shared" si="2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8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19"/>
        <v>0</v>
      </c>
      <c r="H164" s="78">
        <v>0</v>
      </c>
      <c r="I164" s="76">
        <v>0</v>
      </c>
      <c r="J164" s="46">
        <f t="shared" si="2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19"/>
        <v>0</v>
      </c>
      <c r="H165" s="78">
        <v>0</v>
      </c>
      <c r="I165" s="76">
        <v>0</v>
      </c>
      <c r="J165" s="46">
        <f t="shared" si="2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19"/>
        <v>0</v>
      </c>
      <c r="H166" s="78">
        <v>0</v>
      </c>
      <c r="I166" s="76">
        <v>0</v>
      </c>
      <c r="J166" s="46">
        <f t="shared" si="2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19"/>
        <v>0</v>
      </c>
      <c r="H167" s="78">
        <v>0</v>
      </c>
      <c r="I167" s="76">
        <v>0</v>
      </c>
      <c r="J167" s="46">
        <f t="shared" si="2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19"/>
        <v>0</v>
      </c>
      <c r="H168" s="78">
        <v>0</v>
      </c>
      <c r="I168" s="76">
        <v>0</v>
      </c>
      <c r="J168" s="46">
        <f t="shared" si="2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19"/>
        <v>0</v>
      </c>
      <c r="H169" s="78">
        <v>0</v>
      </c>
      <c r="I169" s="76">
        <v>0</v>
      </c>
      <c r="J169" s="46">
        <f t="shared" si="2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19"/>
        <v>0</v>
      </c>
      <c r="H170" s="78">
        <v>0</v>
      </c>
      <c r="I170" s="76">
        <v>0</v>
      </c>
      <c r="J170" s="46">
        <f t="shared" si="2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19"/>
        <v>0</v>
      </c>
      <c r="H171" s="78">
        <v>0</v>
      </c>
      <c r="I171" s="76">
        <v>0</v>
      </c>
      <c r="J171" s="46">
        <f t="shared" si="2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19"/>
        <v>0</v>
      </c>
      <c r="H172" s="78">
        <v>0</v>
      </c>
      <c r="I172" s="76">
        <v>0</v>
      </c>
      <c r="J172" s="46">
        <f t="shared" si="2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15</v>
      </c>
      <c r="F175" s="71"/>
      <c r="G175" s="46">
        <f t="shared" si="19"/>
        <v>15</v>
      </c>
      <c r="H175" s="78">
        <v>0</v>
      </c>
      <c r="I175" s="76">
        <v>0</v>
      </c>
      <c r="J175" s="46">
        <f t="shared" si="20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8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19"/>
        <v>0</v>
      </c>
      <c r="H176" s="78">
        <v>0</v>
      </c>
      <c r="I176" s="76">
        <v>0</v>
      </c>
      <c r="J176" s="46">
        <f t="shared" si="2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19"/>
        <v>0</v>
      </c>
      <c r="H177" s="78">
        <v>0</v>
      </c>
      <c r="I177" s="76">
        <v>0</v>
      </c>
      <c r="J177" s="46">
        <f t="shared" si="20"/>
        <v>0</v>
      </c>
      <c r="K177" s="72"/>
      <c r="L177" s="20">
        <v>55</v>
      </c>
      <c r="M177" s="65">
        <f t="shared" ref="M177:M261" si="21">+L177*K177</f>
        <v>0</v>
      </c>
      <c r="N177" s="17" t="s">
        <v>16</v>
      </c>
      <c r="O177" s="18"/>
      <c r="P177" s="23">
        <f t="shared" si="18"/>
        <v>0</v>
      </c>
      <c r="Q177" s="90"/>
      <c r="R177" s="43">
        <f t="shared" ref="R177:R261" si="2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10</v>
      </c>
      <c r="F178" s="71"/>
      <c r="G178" s="46">
        <f t="shared" si="19"/>
        <v>10</v>
      </c>
      <c r="H178" s="78">
        <v>0</v>
      </c>
      <c r="I178" s="76">
        <v>0</v>
      </c>
      <c r="J178" s="46">
        <f t="shared" si="20"/>
        <v>10</v>
      </c>
      <c r="K178" s="72"/>
      <c r="L178" s="20">
        <v>55</v>
      </c>
      <c r="M178" s="65">
        <f t="shared" si="21"/>
        <v>0</v>
      </c>
      <c r="N178" s="17" t="s">
        <v>16</v>
      </c>
      <c r="O178" s="18"/>
      <c r="P178" s="23">
        <f t="shared" si="1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19"/>
        <v>0</v>
      </c>
      <c r="H179" s="78">
        <v>0</v>
      </c>
      <c r="I179" s="76">
        <v>0</v>
      </c>
      <c r="J179" s="46">
        <f t="shared" si="20"/>
        <v>0</v>
      </c>
      <c r="K179" s="72"/>
      <c r="L179" s="20">
        <v>10</v>
      </c>
      <c r="M179" s="65">
        <f t="shared" si="21"/>
        <v>0</v>
      </c>
      <c r="N179" s="17" t="s">
        <v>16</v>
      </c>
      <c r="O179" s="18"/>
      <c r="P179" s="23">
        <f t="shared" si="18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32</v>
      </c>
      <c r="F180" s="71"/>
      <c r="G180" s="46">
        <f t="shared" si="19"/>
        <v>32</v>
      </c>
      <c r="H180" s="78">
        <v>0</v>
      </c>
      <c r="I180" s="76">
        <v>0</v>
      </c>
      <c r="J180" s="46">
        <f t="shared" si="20"/>
        <v>32</v>
      </c>
      <c r="K180" s="72"/>
      <c r="L180" s="20">
        <v>35</v>
      </c>
      <c r="M180" s="65">
        <f t="shared" si="21"/>
        <v>0</v>
      </c>
      <c r="N180" s="17" t="s">
        <v>16</v>
      </c>
      <c r="O180" s="18"/>
      <c r="P180" s="23">
        <f t="shared" si="18"/>
        <v>0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19"/>
        <v>0</v>
      </c>
      <c r="H181" s="78">
        <v>0</v>
      </c>
      <c r="I181" s="76">
        <v>0</v>
      </c>
      <c r="J181" s="46">
        <f t="shared" si="2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19"/>
        <v>0</v>
      </c>
      <c r="H182" s="78">
        <v>0</v>
      </c>
      <c r="I182" s="76">
        <v>0</v>
      </c>
      <c r="J182" s="46">
        <f t="shared" si="20"/>
        <v>0</v>
      </c>
      <c r="K182" s="72"/>
      <c r="L182" s="20">
        <v>40</v>
      </c>
      <c r="M182" s="65">
        <f t="shared" si="21"/>
        <v>0</v>
      </c>
      <c r="N182" s="17" t="s">
        <v>16</v>
      </c>
      <c r="O182" s="18"/>
      <c r="P182" s="23">
        <f t="shared" si="18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19"/>
        <v>0</v>
      </c>
      <c r="H183" s="78">
        <v>0</v>
      </c>
      <c r="I183" s="76">
        <v>0</v>
      </c>
      <c r="J183" s="46">
        <f t="shared" si="2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19"/>
        <v>0</v>
      </c>
      <c r="H184" s="78">
        <v>0</v>
      </c>
      <c r="I184" s="76">
        <v>0</v>
      </c>
      <c r="J184" s="46">
        <f t="shared" si="20"/>
        <v>0</v>
      </c>
      <c r="K184" s="72"/>
      <c r="L184" s="20">
        <v>50</v>
      </c>
      <c r="M184" s="65">
        <f t="shared" si="21"/>
        <v>0</v>
      </c>
      <c r="N184" s="17" t="s">
        <v>16</v>
      </c>
      <c r="O184" s="18"/>
      <c r="P184" s="23">
        <f t="shared" si="18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11</v>
      </c>
      <c r="F185" s="71"/>
      <c r="G185" s="46">
        <f t="shared" si="19"/>
        <v>11</v>
      </c>
      <c r="H185" s="78">
        <v>0</v>
      </c>
      <c r="I185" s="76">
        <v>0</v>
      </c>
      <c r="J185" s="46">
        <f t="shared" si="20"/>
        <v>11</v>
      </c>
      <c r="K185" s="72"/>
      <c r="L185" s="20">
        <v>80</v>
      </c>
      <c r="M185" s="65">
        <f t="shared" si="21"/>
        <v>0</v>
      </c>
      <c r="N185" s="17" t="s">
        <v>16</v>
      </c>
      <c r="O185" s="18"/>
      <c r="P185" s="23">
        <f t="shared" si="18"/>
        <v>0</v>
      </c>
      <c r="Q185" s="90">
        <v>63</v>
      </c>
      <c r="R185" s="43">
        <f t="shared" si="2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19"/>
        <v>0</v>
      </c>
      <c r="H186" s="78">
        <v>0</v>
      </c>
      <c r="I186" s="76">
        <v>0</v>
      </c>
      <c r="J186" s="46">
        <f t="shared" si="20"/>
        <v>0</v>
      </c>
      <c r="K186" s="72"/>
      <c r="L186" s="20">
        <v>15</v>
      </c>
      <c r="M186" s="65">
        <f t="shared" si="21"/>
        <v>0</v>
      </c>
      <c r="N186" s="17" t="s">
        <v>16</v>
      </c>
      <c r="O186" s="18"/>
      <c r="P186" s="23">
        <f t="shared" si="18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+'24'!J190</f>
        <v>15</v>
      </c>
      <c r="F190" s="71"/>
      <c r="G190" s="46">
        <f t="shared" si="19"/>
        <v>15</v>
      </c>
      <c r="H190" s="78">
        <v>0</v>
      </c>
      <c r="I190" s="76">
        <v>0</v>
      </c>
      <c r="J190" s="46">
        <f t="shared" si="20"/>
        <v>15</v>
      </c>
      <c r="K190" s="72"/>
      <c r="L190" s="20">
        <v>80</v>
      </c>
      <c r="M190" s="65">
        <f t="shared" si="21"/>
        <v>0</v>
      </c>
      <c r="N190" s="17" t="s">
        <v>16</v>
      </c>
      <c r="O190" s="18"/>
      <c r="P190" s="23">
        <f t="shared" si="18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19"/>
        <v>0</v>
      </c>
      <c r="H191" s="78">
        <v>0</v>
      </c>
      <c r="I191" s="76">
        <v>0</v>
      </c>
      <c r="J191" s="46">
        <f t="shared" si="20"/>
        <v>0</v>
      </c>
      <c r="K191" s="72"/>
      <c r="L191" s="20">
        <v>35</v>
      </c>
      <c r="M191" s="65">
        <f t="shared" si="21"/>
        <v>0</v>
      </c>
      <c r="N191" s="17" t="s">
        <v>16</v>
      </c>
      <c r="O191" s="18"/>
      <c r="P191" s="23">
        <f t="shared" si="18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19"/>
        <v>0</v>
      </c>
      <c r="H192" s="78">
        <v>0</v>
      </c>
      <c r="I192" s="76">
        <v>0</v>
      </c>
      <c r="J192" s="46">
        <f t="shared" si="20"/>
        <v>0</v>
      </c>
      <c r="K192" s="72"/>
      <c r="L192" s="20">
        <v>35</v>
      </c>
      <c r="M192" s="65">
        <f t="shared" si="21"/>
        <v>0</v>
      </c>
      <c r="N192" s="17" t="s">
        <v>16</v>
      </c>
      <c r="O192" s="18"/>
      <c r="P192" s="23">
        <f t="shared" si="18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16</v>
      </c>
      <c r="F193" s="71"/>
      <c r="G193" s="46">
        <f t="shared" si="19"/>
        <v>16</v>
      </c>
      <c r="H193" s="78">
        <v>0</v>
      </c>
      <c r="I193" s="76">
        <v>0</v>
      </c>
      <c r="J193" s="46">
        <f t="shared" si="20"/>
        <v>16</v>
      </c>
      <c r="K193" s="72"/>
      <c r="L193" s="20">
        <v>60</v>
      </c>
      <c r="M193" s="65">
        <f t="shared" si="21"/>
        <v>0</v>
      </c>
      <c r="N193" s="17" t="s">
        <v>16</v>
      </c>
      <c r="O193" s="18"/>
      <c r="P193" s="23">
        <f t="shared" si="18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19</v>
      </c>
      <c r="F194" s="71"/>
      <c r="G194" s="46">
        <f t="shared" si="19"/>
        <v>19</v>
      </c>
      <c r="H194" s="78">
        <v>0</v>
      </c>
      <c r="I194" s="76">
        <v>0</v>
      </c>
      <c r="J194" s="46">
        <f t="shared" si="20"/>
        <v>19</v>
      </c>
      <c r="K194" s="72"/>
      <c r="L194" s="20">
        <v>120</v>
      </c>
      <c r="M194" s="65">
        <f t="shared" si="21"/>
        <v>0</v>
      </c>
      <c r="N194" s="17" t="s">
        <v>16</v>
      </c>
      <c r="O194" s="18"/>
      <c r="P194" s="23">
        <f t="shared" si="18"/>
        <v>0</v>
      </c>
      <c r="Q194" s="90">
        <v>73</v>
      </c>
      <c r="R194" s="43">
        <f t="shared" si="2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10</v>
      </c>
      <c r="F195" s="71"/>
      <c r="G195" s="46">
        <f t="shared" si="19"/>
        <v>10</v>
      </c>
      <c r="H195" s="78">
        <v>0</v>
      </c>
      <c r="I195" s="76">
        <v>0</v>
      </c>
      <c r="J195" s="46">
        <f t="shared" si="20"/>
        <v>10</v>
      </c>
      <c r="K195" s="72"/>
      <c r="L195" s="20">
        <v>60</v>
      </c>
      <c r="M195" s="65">
        <f t="shared" si="21"/>
        <v>0</v>
      </c>
      <c r="N195" s="17" t="s">
        <v>16</v>
      </c>
      <c r="O195" s="18"/>
      <c r="P195" s="23">
        <f t="shared" si="18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11</v>
      </c>
      <c r="F196" s="71"/>
      <c r="G196" s="46">
        <f t="shared" si="19"/>
        <v>11</v>
      </c>
      <c r="H196" s="78">
        <v>0</v>
      </c>
      <c r="I196" s="76">
        <v>0</v>
      </c>
      <c r="J196" s="46">
        <f t="shared" si="20"/>
        <v>11</v>
      </c>
      <c r="K196" s="72"/>
      <c r="L196" s="20">
        <v>120</v>
      </c>
      <c r="M196" s="65">
        <f t="shared" si="21"/>
        <v>0</v>
      </c>
      <c r="N196" s="17" t="s">
        <v>16</v>
      </c>
      <c r="O196" s="18"/>
      <c r="P196" s="23">
        <f t="shared" si="18"/>
        <v>0</v>
      </c>
      <c r="Q196" s="90">
        <v>73</v>
      </c>
      <c r="R196" s="43">
        <f t="shared" si="2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19"/>
        <v>0</v>
      </c>
      <c r="H197" s="78">
        <v>0</v>
      </c>
      <c r="I197" s="76">
        <v>0</v>
      </c>
      <c r="J197" s="46">
        <f t="shared" si="20"/>
        <v>0</v>
      </c>
      <c r="K197" s="72"/>
      <c r="L197" s="20">
        <v>50</v>
      </c>
      <c r="M197" s="65">
        <f t="shared" si="21"/>
        <v>0</v>
      </c>
      <c r="N197" s="17" t="s">
        <v>16</v>
      </c>
      <c r="O197" s="18"/>
      <c r="P197" s="23">
        <f t="shared" si="18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8</v>
      </c>
      <c r="F198" s="71"/>
      <c r="G198" s="46">
        <f t="shared" si="19"/>
        <v>8</v>
      </c>
      <c r="H198" s="78">
        <v>0</v>
      </c>
      <c r="I198" s="76">
        <v>0</v>
      </c>
      <c r="J198" s="46">
        <f t="shared" si="20"/>
        <v>8</v>
      </c>
      <c r="K198" s="72"/>
      <c r="L198" s="20">
        <v>150</v>
      </c>
      <c r="M198" s="65">
        <f t="shared" si="21"/>
        <v>0</v>
      </c>
      <c r="N198" s="17" t="s">
        <v>16</v>
      </c>
      <c r="O198" s="18"/>
      <c r="P198" s="23">
        <f t="shared" si="18"/>
        <v>0</v>
      </c>
      <c r="Q198" s="90">
        <v>64.38</v>
      </c>
      <c r="R198" s="43">
        <f t="shared" si="2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19"/>
        <v>0</v>
      </c>
      <c r="H199" s="78">
        <v>0</v>
      </c>
      <c r="I199" s="76">
        <v>0</v>
      </c>
      <c r="J199" s="46">
        <f t="shared" si="20"/>
        <v>0</v>
      </c>
      <c r="K199" s="72"/>
      <c r="L199" s="20">
        <v>135</v>
      </c>
      <c r="M199" s="65">
        <f t="shared" si="21"/>
        <v>0</v>
      </c>
      <c r="N199" s="17" t="s">
        <v>16</v>
      </c>
      <c r="O199" s="18"/>
      <c r="P199" s="23">
        <f t="shared" si="18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19"/>
        <v>0</v>
      </c>
      <c r="H200" s="78">
        <v>0</v>
      </c>
      <c r="I200" s="76">
        <v>0</v>
      </c>
      <c r="J200" s="46">
        <f t="shared" si="20"/>
        <v>0</v>
      </c>
      <c r="K200" s="72"/>
      <c r="L200" s="20">
        <v>100</v>
      </c>
      <c r="M200" s="65">
        <f t="shared" si="21"/>
        <v>0</v>
      </c>
      <c r="N200" s="17" t="s">
        <v>16</v>
      </c>
      <c r="O200" s="18"/>
      <c r="P200" s="23">
        <f t="shared" si="18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0</v>
      </c>
      <c r="F201" s="71"/>
      <c r="G201" s="46">
        <f t="shared" si="19"/>
        <v>0</v>
      </c>
      <c r="H201" s="78">
        <v>0</v>
      </c>
      <c r="I201" s="76">
        <v>0</v>
      </c>
      <c r="J201" s="46">
        <f t="shared" si="20"/>
        <v>0</v>
      </c>
      <c r="K201" s="72"/>
      <c r="L201" s="20">
        <v>90</v>
      </c>
      <c r="M201" s="65">
        <f t="shared" si="21"/>
        <v>0</v>
      </c>
      <c r="N201" s="17" t="s">
        <v>16</v>
      </c>
      <c r="O201" s="18"/>
      <c r="P201" s="23">
        <f t="shared" si="18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0</v>
      </c>
      <c r="F202" s="71"/>
      <c r="G202" s="46">
        <f t="shared" si="19"/>
        <v>0</v>
      </c>
      <c r="H202" s="78">
        <v>0</v>
      </c>
      <c r="I202" s="76">
        <v>0</v>
      </c>
      <c r="J202" s="46">
        <f t="shared" si="20"/>
        <v>0</v>
      </c>
      <c r="K202" s="72"/>
      <c r="L202" s="20">
        <v>90</v>
      </c>
      <c r="M202" s="65">
        <f t="shared" si="21"/>
        <v>0</v>
      </c>
      <c r="N202" s="17" t="s">
        <v>16</v>
      </c>
      <c r="O202" s="18"/>
      <c r="P202" s="23">
        <f t="shared" si="18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4</v>
      </c>
      <c r="F203" s="71"/>
      <c r="G203" s="46">
        <f t="shared" si="19"/>
        <v>4</v>
      </c>
      <c r="H203" s="78">
        <v>0</v>
      </c>
      <c r="I203" s="76">
        <v>0</v>
      </c>
      <c r="J203" s="46">
        <f t="shared" si="20"/>
        <v>4</v>
      </c>
      <c r="K203" s="72"/>
      <c r="L203" s="20">
        <v>90</v>
      </c>
      <c r="M203" s="65">
        <f t="shared" si="21"/>
        <v>0</v>
      </c>
      <c r="N203" s="17" t="s">
        <v>16</v>
      </c>
      <c r="O203" s="18"/>
      <c r="P203" s="23">
        <f t="shared" si="18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4</v>
      </c>
      <c r="F204" s="71"/>
      <c r="G204" s="46">
        <f t="shared" si="19"/>
        <v>4</v>
      </c>
      <c r="H204" s="78">
        <v>0</v>
      </c>
      <c r="I204" s="76">
        <v>0</v>
      </c>
      <c r="J204" s="46">
        <f t="shared" si="20"/>
        <v>4</v>
      </c>
      <c r="K204" s="72"/>
      <c r="L204" s="20">
        <v>90</v>
      </c>
      <c r="M204" s="65">
        <f t="shared" si="21"/>
        <v>0</v>
      </c>
      <c r="N204" s="17" t="s">
        <v>16</v>
      </c>
      <c r="O204" s="18"/>
      <c r="P204" s="23">
        <f t="shared" si="18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6</v>
      </c>
      <c r="F205" s="71"/>
      <c r="G205" s="46">
        <f t="shared" si="19"/>
        <v>6</v>
      </c>
      <c r="H205" s="78">
        <v>0</v>
      </c>
      <c r="I205" s="76">
        <v>0</v>
      </c>
      <c r="J205" s="46">
        <f t="shared" si="20"/>
        <v>6</v>
      </c>
      <c r="K205" s="72"/>
      <c r="L205" s="20">
        <v>55</v>
      </c>
      <c r="M205" s="65">
        <f t="shared" si="21"/>
        <v>0</v>
      </c>
      <c r="N205" s="17" t="s">
        <v>16</v>
      </c>
      <c r="O205" s="18"/>
      <c r="P205" s="23">
        <f t="shared" si="18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19"/>
        <v>0</v>
      </c>
      <c r="H206" s="78">
        <v>0</v>
      </c>
      <c r="I206" s="76">
        <v>0</v>
      </c>
      <c r="J206" s="46">
        <f t="shared" si="20"/>
        <v>0</v>
      </c>
      <c r="K206" s="72"/>
      <c r="L206" s="20">
        <v>85</v>
      </c>
      <c r="M206" s="65">
        <f t="shared" si="21"/>
        <v>0</v>
      </c>
      <c r="N206" s="17" t="s">
        <v>16</v>
      </c>
      <c r="O206" s="18"/>
      <c r="P206" s="23">
        <f t="shared" si="18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8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1</v>
      </c>
      <c r="F208" s="71"/>
      <c r="G208" s="46">
        <f t="shared" si="19"/>
        <v>1</v>
      </c>
      <c r="H208" s="78">
        <v>0</v>
      </c>
      <c r="I208" s="76">
        <v>0</v>
      </c>
      <c r="J208" s="46">
        <f t="shared" si="20"/>
        <v>1</v>
      </c>
      <c r="K208" s="72"/>
      <c r="L208" s="20">
        <v>50</v>
      </c>
      <c r="M208" s="65">
        <f t="shared" si="21"/>
        <v>0</v>
      </c>
      <c r="N208" s="17" t="s">
        <v>16</v>
      </c>
      <c r="O208" s="18"/>
      <c r="P208" s="23">
        <f t="shared" si="18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5</v>
      </c>
      <c r="F209" s="71"/>
      <c r="G209" s="46">
        <f t="shared" si="19"/>
        <v>5</v>
      </c>
      <c r="H209" s="78">
        <v>0</v>
      </c>
      <c r="I209" s="76">
        <v>0</v>
      </c>
      <c r="J209" s="46">
        <f t="shared" si="20"/>
        <v>5</v>
      </c>
      <c r="K209" s="72"/>
      <c r="L209" s="20">
        <v>120</v>
      </c>
      <c r="M209" s="65">
        <f t="shared" si="21"/>
        <v>0</v>
      </c>
      <c r="N209" s="17" t="s">
        <v>16</v>
      </c>
      <c r="O209" s="18"/>
      <c r="P209" s="23">
        <f t="shared" si="18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19"/>
        <v>0</v>
      </c>
      <c r="H210" s="78">
        <v>0</v>
      </c>
      <c r="I210" s="76">
        <v>0</v>
      </c>
      <c r="J210" s="46">
        <f t="shared" si="2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19"/>
        <v>0</v>
      </c>
      <c r="H211" s="78">
        <v>0</v>
      </c>
      <c r="I211" s="76">
        <v>0</v>
      </c>
      <c r="J211" s="46">
        <f t="shared" si="20"/>
        <v>0</v>
      </c>
      <c r="K211" s="72"/>
      <c r="L211" s="20">
        <v>25</v>
      </c>
      <c r="M211" s="65">
        <f t="shared" si="21"/>
        <v>0</v>
      </c>
      <c r="N211" s="17" t="s">
        <v>16</v>
      </c>
      <c r="O211" s="18"/>
      <c r="P211" s="23">
        <f t="shared" si="18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19"/>
        <v>0</v>
      </c>
      <c r="H212" s="78">
        <v>0</v>
      </c>
      <c r="I212" s="76">
        <v>0</v>
      </c>
      <c r="J212" s="46">
        <f t="shared" si="20"/>
        <v>0</v>
      </c>
      <c r="K212" s="72"/>
      <c r="L212" s="20">
        <v>25</v>
      </c>
      <c r="M212" s="65">
        <f t="shared" si="21"/>
        <v>0</v>
      </c>
      <c r="N212" s="17" t="s">
        <v>16</v>
      </c>
      <c r="O212" s="18"/>
      <c r="P212" s="23">
        <f t="shared" si="18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19"/>
        <v>0</v>
      </c>
      <c r="H213" s="78">
        <v>0</v>
      </c>
      <c r="I213" s="76">
        <v>0</v>
      </c>
      <c r="J213" s="46">
        <f t="shared" si="20"/>
        <v>0</v>
      </c>
      <c r="K213" s="72"/>
      <c r="L213" s="20">
        <v>25</v>
      </c>
      <c r="M213" s="65">
        <f t="shared" si="21"/>
        <v>0</v>
      </c>
      <c r="N213" s="17" t="s">
        <v>16</v>
      </c>
      <c r="O213" s="18"/>
      <c r="P213" s="23">
        <f t="shared" si="18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19"/>
        <v>0</v>
      </c>
      <c r="H214" s="78">
        <v>0</v>
      </c>
      <c r="I214" s="76">
        <v>0</v>
      </c>
      <c r="J214" s="46">
        <f t="shared" si="2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1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19"/>
        <v>0</v>
      </c>
      <c r="H215" s="78">
        <v>0</v>
      </c>
      <c r="I215" s="76">
        <v>0</v>
      </c>
      <c r="J215" s="46">
        <f t="shared" si="2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1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150</v>
      </c>
      <c r="F216" s="71"/>
      <c r="G216" s="46">
        <f t="shared" si="19"/>
        <v>150</v>
      </c>
      <c r="H216" s="78">
        <v>0</v>
      </c>
      <c r="I216" s="76">
        <v>0</v>
      </c>
      <c r="J216" s="46">
        <f t="shared" si="20"/>
        <v>150</v>
      </c>
      <c r="K216" s="72"/>
      <c r="L216" s="20">
        <v>10</v>
      </c>
      <c r="M216" s="65">
        <f t="shared" si="21"/>
        <v>0</v>
      </c>
      <c r="N216" s="17" t="s">
        <v>16</v>
      </c>
      <c r="O216" s="18"/>
      <c r="P216" s="23">
        <f t="shared" si="18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44</v>
      </c>
      <c r="F217" s="71"/>
      <c r="G217" s="46">
        <f t="shared" si="19"/>
        <v>44</v>
      </c>
      <c r="H217" s="78">
        <v>0</v>
      </c>
      <c r="I217" s="76">
        <v>0</v>
      </c>
      <c r="J217" s="46">
        <f t="shared" si="20"/>
        <v>43</v>
      </c>
      <c r="K217" s="72">
        <v>1</v>
      </c>
      <c r="L217" s="20">
        <v>10</v>
      </c>
      <c r="M217" s="65">
        <f t="shared" si="21"/>
        <v>10</v>
      </c>
      <c r="N217" s="17" t="s">
        <v>16</v>
      </c>
      <c r="O217" s="18"/>
      <c r="P217" s="137">
        <f t="shared" si="18"/>
        <v>10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24</v>
      </c>
      <c r="F218" s="71"/>
      <c r="G218" s="46">
        <f t="shared" si="19"/>
        <v>24</v>
      </c>
      <c r="H218" s="78">
        <v>0</v>
      </c>
      <c r="I218" s="76">
        <v>0</v>
      </c>
      <c r="J218" s="46">
        <f t="shared" si="20"/>
        <v>23</v>
      </c>
      <c r="K218" s="72">
        <v>1</v>
      </c>
      <c r="L218" s="20">
        <v>20</v>
      </c>
      <c r="M218" s="65">
        <f t="shared" si="21"/>
        <v>20</v>
      </c>
      <c r="N218" s="17" t="s">
        <v>16</v>
      </c>
      <c r="O218" s="18"/>
      <c r="P218" s="137">
        <f t="shared" si="18"/>
        <v>20</v>
      </c>
      <c r="Q218" s="90">
        <v>16.670000000000002</v>
      </c>
      <c r="R218" s="43">
        <f t="shared" si="2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19"/>
        <v>0</v>
      </c>
      <c r="H219" s="78">
        <v>0</v>
      </c>
      <c r="I219" s="76">
        <v>0</v>
      </c>
      <c r="J219" s="46">
        <f t="shared" si="20"/>
        <v>0</v>
      </c>
      <c r="K219" s="72"/>
      <c r="L219" s="20">
        <v>800</v>
      </c>
      <c r="M219" s="65">
        <f t="shared" si="21"/>
        <v>0</v>
      </c>
      <c r="N219" s="17" t="s">
        <v>16</v>
      </c>
      <c r="O219" s="18"/>
      <c r="P219" s="23">
        <f t="shared" si="18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19"/>
        <v>0</v>
      </c>
      <c r="H220" s="78">
        <v>0</v>
      </c>
      <c r="I220" s="76">
        <v>0</v>
      </c>
      <c r="J220" s="46">
        <f t="shared" si="20"/>
        <v>0</v>
      </c>
      <c r="K220" s="72"/>
      <c r="L220" s="20">
        <v>150</v>
      </c>
      <c r="M220" s="65">
        <f t="shared" si="21"/>
        <v>0</v>
      </c>
      <c r="N220" s="17" t="s">
        <v>16</v>
      </c>
      <c r="O220" s="18"/>
      <c r="P220" s="23">
        <f t="shared" si="18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19"/>
        <v>0</v>
      </c>
      <c r="H221" s="78">
        <v>0</v>
      </c>
      <c r="I221" s="76">
        <v>0</v>
      </c>
      <c r="J221" s="46">
        <f t="shared" si="20"/>
        <v>0</v>
      </c>
      <c r="K221" s="72"/>
      <c r="L221" s="20">
        <v>200</v>
      </c>
      <c r="M221" s="65">
        <f t="shared" si="21"/>
        <v>0</v>
      </c>
      <c r="N221" s="17" t="s">
        <v>16</v>
      </c>
      <c r="O221" s="18"/>
      <c r="P221" s="23">
        <f t="shared" ref="P221:P242" si="23">SUM(M221-O221)</f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19"/>
        <v>0</v>
      </c>
      <c r="H222" s="78">
        <v>0</v>
      </c>
      <c r="I222" s="76">
        <v>0</v>
      </c>
      <c r="J222" s="46">
        <f t="shared" si="20"/>
        <v>0</v>
      </c>
      <c r="K222" s="72"/>
      <c r="L222" s="20">
        <v>250</v>
      </c>
      <c r="M222" s="65">
        <f t="shared" si="21"/>
        <v>0</v>
      </c>
      <c r="N222" s="17" t="s">
        <v>16</v>
      </c>
      <c r="O222" s="18"/>
      <c r="P222" s="23">
        <f t="shared" si="23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19"/>
        <v>0</v>
      </c>
      <c r="H223" s="78">
        <v>0</v>
      </c>
      <c r="I223" s="76">
        <v>0</v>
      </c>
      <c r="J223" s="46">
        <f t="shared" si="20"/>
        <v>0</v>
      </c>
      <c r="K223" s="72"/>
      <c r="L223" s="20">
        <v>50</v>
      </c>
      <c r="M223" s="65">
        <f t="shared" si="21"/>
        <v>0</v>
      </c>
      <c r="N223" s="17" t="s">
        <v>16</v>
      </c>
      <c r="O223" s="18"/>
      <c r="P223" s="23">
        <f t="shared" si="23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215</v>
      </c>
      <c r="F224" s="71"/>
      <c r="G224" s="46">
        <f t="shared" si="19"/>
        <v>215</v>
      </c>
      <c r="H224" s="78">
        <v>0</v>
      </c>
      <c r="I224" s="76">
        <v>0</v>
      </c>
      <c r="J224" s="46">
        <f t="shared" si="20"/>
        <v>215</v>
      </c>
      <c r="K224" s="72"/>
      <c r="L224" s="20">
        <v>0</v>
      </c>
      <c r="M224" s="65">
        <f t="shared" si="21"/>
        <v>0</v>
      </c>
      <c r="N224" s="17" t="s">
        <v>16</v>
      </c>
      <c r="O224" s="18"/>
      <c r="P224" s="23">
        <f t="shared" si="23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/>
      <c r="G225" s="46">
        <f t="shared" si="19"/>
        <v>0</v>
      </c>
      <c r="H225" s="78">
        <v>0</v>
      </c>
      <c r="I225" s="76">
        <v>0</v>
      </c>
      <c r="J225" s="46">
        <f t="shared" si="20"/>
        <v>0</v>
      </c>
      <c r="K225" s="72"/>
      <c r="L225" s="20">
        <v>45</v>
      </c>
      <c r="M225" s="65">
        <f t="shared" si="21"/>
        <v>0</v>
      </c>
      <c r="N225" s="17" t="s">
        <v>16</v>
      </c>
      <c r="O225" s="18"/>
      <c r="P225" s="23">
        <f t="shared" si="23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19"/>
        <v>0</v>
      </c>
      <c r="H226" s="78">
        <v>0</v>
      </c>
      <c r="I226" s="76">
        <v>0</v>
      </c>
      <c r="J226" s="46">
        <f t="shared" si="20"/>
        <v>0</v>
      </c>
      <c r="K226" s="72"/>
      <c r="L226" s="20">
        <v>35</v>
      </c>
      <c r="M226" s="65">
        <f t="shared" si="21"/>
        <v>0</v>
      </c>
      <c r="N226" s="17" t="s">
        <v>16</v>
      </c>
      <c r="O226" s="18"/>
      <c r="P226" s="23">
        <f t="shared" si="23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19"/>
        <v>0</v>
      </c>
      <c r="H227" s="78">
        <v>0</v>
      </c>
      <c r="I227" s="76">
        <v>0</v>
      </c>
      <c r="J227" s="46">
        <f t="shared" si="20"/>
        <v>0</v>
      </c>
      <c r="K227" s="72"/>
      <c r="L227" s="20">
        <v>25</v>
      </c>
      <c r="M227" s="65">
        <f t="shared" si="21"/>
        <v>0</v>
      </c>
      <c r="N227" s="17" t="s">
        <v>16</v>
      </c>
      <c r="O227" s="18"/>
      <c r="P227" s="23">
        <f t="shared" si="23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19"/>
        <v>0</v>
      </c>
      <c r="H228" s="78">
        <v>0</v>
      </c>
      <c r="I228" s="76">
        <v>0</v>
      </c>
      <c r="J228" s="46">
        <f t="shared" si="2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3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19"/>
        <v>0</v>
      </c>
      <c r="H229" s="78">
        <v>0</v>
      </c>
      <c r="I229" s="76">
        <v>0</v>
      </c>
      <c r="J229" s="46">
        <f t="shared" si="20"/>
        <v>0</v>
      </c>
      <c r="K229" s="72"/>
      <c r="L229" s="20">
        <v>60</v>
      </c>
      <c r="M229" s="65">
        <f t="shared" si="21"/>
        <v>0</v>
      </c>
      <c r="N229" s="17" t="s">
        <v>16</v>
      </c>
      <c r="O229" s="18"/>
      <c r="P229" s="23">
        <f t="shared" si="23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19"/>
        <v>0</v>
      </c>
      <c r="H230" s="78">
        <v>0</v>
      </c>
      <c r="I230" s="76">
        <v>0</v>
      </c>
      <c r="J230" s="46">
        <f t="shared" si="20"/>
        <v>0</v>
      </c>
      <c r="K230" s="72"/>
      <c r="L230" s="20">
        <v>250</v>
      </c>
      <c r="M230" s="65">
        <f t="shared" si="21"/>
        <v>0</v>
      </c>
      <c r="N230" s="17" t="s">
        <v>16</v>
      </c>
      <c r="O230" s="18"/>
      <c r="P230" s="23">
        <f t="shared" si="23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1"/>
        <v>0</v>
      </c>
      <c r="N231" s="17" t="s">
        <v>16</v>
      </c>
      <c r="O231" s="18"/>
      <c r="P231" s="23">
        <f t="shared" si="23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1"/>
        <v>0</v>
      </c>
      <c r="N232" s="17" t="s">
        <v>16</v>
      </c>
      <c r="O232" s="18"/>
      <c r="P232" s="23">
        <f t="shared" si="23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1"/>
        <v>0</v>
      </c>
      <c r="N233" s="17" t="s">
        <v>16</v>
      </c>
      <c r="O233" s="18"/>
      <c r="P233" s="23">
        <f t="shared" si="23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1"/>
        <v>0</v>
      </c>
      <c r="N234" s="17" t="s">
        <v>16</v>
      </c>
      <c r="O234" s="18"/>
      <c r="P234" s="23">
        <f t="shared" si="23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56" si="24">E235+F235</f>
        <v>0</v>
      </c>
      <c r="H235" s="78">
        <v>0</v>
      </c>
      <c r="I235" s="76">
        <v>0</v>
      </c>
      <c r="J235" s="46">
        <f t="shared" ref="J235:J258" si="25">+G235-H235-K235-I235</f>
        <v>0</v>
      </c>
      <c r="K235" s="72"/>
      <c r="L235" s="20">
        <v>100</v>
      </c>
      <c r="M235" s="65">
        <f t="shared" ref="M235:M247" si="26">+L235*K235</f>
        <v>0</v>
      </c>
      <c r="N235" s="17" t="s">
        <v>16</v>
      </c>
      <c r="O235" s="18"/>
      <c r="P235" s="23">
        <f t="shared" si="23"/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24"/>
        <v>0</v>
      </c>
      <c r="H236" s="78">
        <v>0</v>
      </c>
      <c r="I236" s="76">
        <v>0</v>
      </c>
      <c r="J236" s="46">
        <f t="shared" si="25"/>
        <v>0</v>
      </c>
      <c r="K236" s="72"/>
      <c r="L236" s="20">
        <v>120</v>
      </c>
      <c r="M236" s="65">
        <f t="shared" si="26"/>
        <v>0</v>
      </c>
      <c r="N236" s="17" t="s">
        <v>16</v>
      </c>
      <c r="O236" s="18"/>
      <c r="P236" s="23">
        <f t="shared" si="23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24"/>
        <v>0</v>
      </c>
      <c r="H237" s="78">
        <v>0</v>
      </c>
      <c r="I237" s="76">
        <v>0</v>
      </c>
      <c r="J237" s="46">
        <f t="shared" si="25"/>
        <v>0</v>
      </c>
      <c r="K237" s="72"/>
      <c r="L237" s="20">
        <v>60</v>
      </c>
      <c r="M237" s="65">
        <f t="shared" si="26"/>
        <v>0</v>
      </c>
      <c r="N237" s="17" t="s">
        <v>16</v>
      </c>
      <c r="O237" s="18"/>
      <c r="P237" s="23">
        <f t="shared" si="23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24"/>
        <v>0</v>
      </c>
      <c r="H238" s="78">
        <v>0</v>
      </c>
      <c r="I238" s="76">
        <v>0</v>
      </c>
      <c r="J238" s="46">
        <f t="shared" si="25"/>
        <v>0</v>
      </c>
      <c r="K238" s="72"/>
      <c r="L238" s="20">
        <v>150</v>
      </c>
      <c r="M238" s="65">
        <f t="shared" si="26"/>
        <v>0</v>
      </c>
      <c r="N238" s="17" t="s">
        <v>16</v>
      </c>
      <c r="O238" s="18"/>
      <c r="P238" s="23">
        <f t="shared" si="23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24"/>
        <v>0</v>
      </c>
      <c r="H239" s="78">
        <v>0</v>
      </c>
      <c r="I239" s="76">
        <v>0</v>
      </c>
      <c r="J239" s="46">
        <f t="shared" si="25"/>
        <v>0</v>
      </c>
      <c r="K239" s="72"/>
      <c r="L239" s="20">
        <v>150</v>
      </c>
      <c r="M239" s="65">
        <f t="shared" si="26"/>
        <v>0</v>
      </c>
      <c r="N239" s="17" t="s">
        <v>16</v>
      </c>
      <c r="O239" s="18"/>
      <c r="P239" s="23">
        <f t="shared" si="23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24"/>
        <v>0</v>
      </c>
      <c r="H240" s="78">
        <v>0</v>
      </c>
      <c r="I240" s="76">
        <v>0</v>
      </c>
      <c r="J240" s="46">
        <f t="shared" si="25"/>
        <v>0</v>
      </c>
      <c r="K240" s="72"/>
      <c r="L240" s="20">
        <v>200</v>
      </c>
      <c r="M240" s="65">
        <f t="shared" si="26"/>
        <v>0</v>
      </c>
      <c r="N240" s="17" t="s">
        <v>16</v>
      </c>
      <c r="O240" s="18"/>
      <c r="P240" s="23">
        <f t="shared" si="23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24"/>
        <v>0</v>
      </c>
      <c r="H241" s="78">
        <v>0</v>
      </c>
      <c r="I241" s="76">
        <v>0</v>
      </c>
      <c r="J241" s="46">
        <f t="shared" si="25"/>
        <v>0</v>
      </c>
      <c r="K241" s="72"/>
      <c r="L241" s="20"/>
      <c r="M241" s="65">
        <f t="shared" si="26"/>
        <v>0</v>
      </c>
      <c r="N241" s="17" t="s">
        <v>16</v>
      </c>
      <c r="O241" s="18"/>
      <c r="P241" s="23">
        <f t="shared" si="23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24"/>
        <v>0</v>
      </c>
      <c r="H242" s="78">
        <v>0</v>
      </c>
      <c r="I242" s="76">
        <v>0</v>
      </c>
      <c r="J242" s="46">
        <f t="shared" si="25"/>
        <v>0</v>
      </c>
      <c r="K242" s="72"/>
      <c r="L242" s="20">
        <v>35</v>
      </c>
      <c r="M242" s="65">
        <f t="shared" si="26"/>
        <v>0</v>
      </c>
      <c r="N242" s="17" t="s">
        <v>16</v>
      </c>
      <c r="O242" s="18"/>
      <c r="P242" s="23">
        <f t="shared" si="23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+'24'!J243</f>
        <v>0</v>
      </c>
      <c r="F243" s="71"/>
      <c r="G243" s="46">
        <f t="shared" si="24"/>
        <v>0</v>
      </c>
      <c r="H243" s="78">
        <v>0</v>
      </c>
      <c r="I243" s="76">
        <v>0</v>
      </c>
      <c r="J243" s="46">
        <f t="shared" si="25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+'24'!J244</f>
        <v>0</v>
      </c>
      <c r="F244" s="71"/>
      <c r="G244" s="46">
        <f t="shared" si="24"/>
        <v>0</v>
      </c>
      <c r="H244" s="78">
        <v>0</v>
      </c>
      <c r="I244" s="76">
        <v>0</v>
      </c>
      <c r="J244" s="46">
        <f t="shared" si="25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ref="P244:P261" si="28"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+'24'!J245</f>
        <v>0</v>
      </c>
      <c r="F245" s="71"/>
      <c r="G245" s="46">
        <f t="shared" si="24"/>
        <v>0</v>
      </c>
      <c r="H245" s="78">
        <v>0</v>
      </c>
      <c r="I245" s="76">
        <v>0</v>
      </c>
      <c r="J245" s="46">
        <f t="shared" si="25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8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+'24'!J246</f>
        <v>0</v>
      </c>
      <c r="F246" s="71"/>
      <c r="G246" s="46">
        <f t="shared" si="24"/>
        <v>0</v>
      </c>
      <c r="H246" s="78">
        <v>0</v>
      </c>
      <c r="I246" s="76">
        <v>0</v>
      </c>
      <c r="J246" s="46">
        <f t="shared" si="25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8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+'24'!J247</f>
        <v>0</v>
      </c>
      <c r="F247" s="71"/>
      <c r="G247" s="46">
        <f t="shared" si="24"/>
        <v>0</v>
      </c>
      <c r="H247" s="78">
        <v>0</v>
      </c>
      <c r="I247" s="76">
        <v>0</v>
      </c>
      <c r="J247" s="46">
        <f t="shared" si="25"/>
        <v>0</v>
      </c>
      <c r="K247" s="72"/>
      <c r="L247" s="20">
        <v>40</v>
      </c>
      <c r="M247" s="65">
        <f t="shared" si="26"/>
        <v>0</v>
      </c>
      <c r="N247" s="17" t="s">
        <v>16</v>
      </c>
      <c r="O247" s="18"/>
      <c r="P247" s="23">
        <f t="shared" si="28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+'24'!J248</f>
        <v>0</v>
      </c>
      <c r="F248" s="71"/>
      <c r="G248" s="46">
        <f t="shared" si="24"/>
        <v>0</v>
      </c>
      <c r="H248" s="78">
        <v>0</v>
      </c>
      <c r="I248" s="76">
        <v>0</v>
      </c>
      <c r="J248" s="46">
        <f t="shared" si="25"/>
        <v>0</v>
      </c>
      <c r="K248" s="72"/>
      <c r="L248" s="20">
        <v>49</v>
      </c>
      <c r="M248" s="65">
        <f t="shared" si="21"/>
        <v>0</v>
      </c>
      <c r="N248" s="17" t="s">
        <v>16</v>
      </c>
      <c r="O248" s="18"/>
      <c r="P248" s="23">
        <f t="shared" si="28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+'24'!J249</f>
        <v>0</v>
      </c>
      <c r="F249" s="71"/>
      <c r="G249" s="46">
        <f t="shared" si="24"/>
        <v>0</v>
      </c>
      <c r="H249" s="78">
        <v>0</v>
      </c>
      <c r="I249" s="76">
        <v>0</v>
      </c>
      <c r="J249" s="46">
        <f t="shared" si="25"/>
        <v>0</v>
      </c>
      <c r="K249" s="72"/>
      <c r="L249" s="20">
        <v>39</v>
      </c>
      <c r="M249" s="65">
        <f t="shared" si="21"/>
        <v>0</v>
      </c>
      <c r="N249" s="17" t="s">
        <v>16</v>
      </c>
      <c r="O249" s="18"/>
      <c r="P249" s="23">
        <f t="shared" si="28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+'24'!J250</f>
        <v>0</v>
      </c>
      <c r="F250" s="71"/>
      <c r="G250" s="46">
        <f t="shared" si="24"/>
        <v>0</v>
      </c>
      <c r="H250" s="78">
        <v>0</v>
      </c>
      <c r="I250" s="76">
        <v>0</v>
      </c>
      <c r="J250" s="46">
        <f t="shared" si="25"/>
        <v>0</v>
      </c>
      <c r="K250" s="72"/>
      <c r="L250" s="20">
        <v>50</v>
      </c>
      <c r="M250" s="65">
        <f t="shared" si="21"/>
        <v>0</v>
      </c>
      <c r="N250" s="17" t="s">
        <v>16</v>
      </c>
      <c r="O250" s="18"/>
      <c r="P250" s="23">
        <f t="shared" si="28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+'24'!J251</f>
        <v>0</v>
      </c>
      <c r="F251" s="71"/>
      <c r="G251" s="46">
        <f t="shared" si="24"/>
        <v>0</v>
      </c>
      <c r="H251" s="78">
        <v>0</v>
      </c>
      <c r="I251" s="76"/>
      <c r="J251" s="46">
        <f t="shared" si="25"/>
        <v>0</v>
      </c>
      <c r="K251" s="72"/>
      <c r="L251" s="20">
        <v>50</v>
      </c>
      <c r="M251" s="65">
        <f t="shared" si="21"/>
        <v>0</v>
      </c>
      <c r="N251" s="17"/>
      <c r="O251" s="18"/>
      <c r="P251" s="23">
        <f t="shared" si="28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+'24'!J252</f>
        <v>0</v>
      </c>
      <c r="F252" s="71"/>
      <c r="G252" s="46">
        <f t="shared" si="24"/>
        <v>0</v>
      </c>
      <c r="H252" s="78">
        <v>0</v>
      </c>
      <c r="I252" s="76">
        <v>0</v>
      </c>
      <c r="J252" s="46">
        <f t="shared" si="25"/>
        <v>0</v>
      </c>
      <c r="K252" s="72"/>
      <c r="L252" s="20">
        <v>35</v>
      </c>
      <c r="M252" s="65">
        <f t="shared" si="21"/>
        <v>0</v>
      </c>
      <c r="N252" s="17" t="s">
        <v>16</v>
      </c>
      <c r="O252" s="18"/>
      <c r="P252" s="23">
        <f t="shared" si="28"/>
        <v>0</v>
      </c>
      <c r="Q252" s="90"/>
      <c r="R252" s="43">
        <f t="shared" si="22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+'24'!J253</f>
        <v>0</v>
      </c>
      <c r="F253" s="71"/>
      <c r="G253" s="46">
        <f t="shared" si="24"/>
        <v>0</v>
      </c>
      <c r="H253" s="78">
        <v>0</v>
      </c>
      <c r="I253" s="76">
        <v>0</v>
      </c>
      <c r="J253" s="46">
        <f t="shared" si="25"/>
        <v>0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8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+'24'!J254</f>
        <v>0</v>
      </c>
      <c r="F254" s="71"/>
      <c r="G254" s="46">
        <f t="shared" si="24"/>
        <v>0</v>
      </c>
      <c r="H254" s="78">
        <v>0</v>
      </c>
      <c r="I254" s="76"/>
      <c r="J254" s="46"/>
      <c r="K254" s="72"/>
      <c r="L254" s="20">
        <v>40</v>
      </c>
      <c r="M254" s="65"/>
      <c r="N254" s="17"/>
      <c r="O254" s="18"/>
      <c r="P254" s="23">
        <f t="shared" si="28"/>
        <v>0</v>
      </c>
      <c r="Q254" s="90"/>
      <c r="R254" s="43"/>
    </row>
    <row r="255" spans="1:18" x14ac:dyDescent="0.5">
      <c r="A255" s="10"/>
      <c r="B255" s="10"/>
      <c r="C255" s="19"/>
      <c r="D255" s="10"/>
      <c r="E255" s="64">
        <f>+'24'!J255</f>
        <v>0</v>
      </c>
      <c r="F255" s="71"/>
      <c r="G255" s="46">
        <f t="shared" si="24"/>
        <v>0</v>
      </c>
      <c r="H255" s="78">
        <v>0</v>
      </c>
      <c r="I255" s="76"/>
      <c r="J255" s="46"/>
      <c r="K255" s="72"/>
      <c r="L255" s="136"/>
      <c r="M255" s="65"/>
      <c r="N255" s="17"/>
      <c r="O255" s="18"/>
      <c r="P255" s="23">
        <f t="shared" si="28"/>
        <v>0</v>
      </c>
      <c r="Q255" s="90"/>
      <c r="R255" s="43"/>
    </row>
    <row r="256" spans="1:18" x14ac:dyDescent="0.5">
      <c r="A256" s="10"/>
      <c r="B256" s="10"/>
      <c r="C256" s="19"/>
      <c r="D256" s="10"/>
      <c r="E256" s="64">
        <f>+'24'!J256</f>
        <v>0</v>
      </c>
      <c r="F256" s="71"/>
      <c r="G256" s="46">
        <f t="shared" si="24"/>
        <v>0</v>
      </c>
      <c r="H256" s="78">
        <v>0</v>
      </c>
      <c r="I256" s="76"/>
      <c r="J256" s="46"/>
      <c r="K256" s="72"/>
      <c r="L256" s="136"/>
      <c r="M256" s="65"/>
      <c r="N256" s="17"/>
      <c r="O256" s="18"/>
      <c r="P256" s="23">
        <f t="shared" si="28"/>
        <v>0</v>
      </c>
      <c r="Q256" s="90"/>
      <c r="R256" s="43"/>
    </row>
    <row r="257" spans="1:20" x14ac:dyDescent="0.5">
      <c r="A257" s="10"/>
      <c r="B257" s="10"/>
      <c r="C257" s="19"/>
      <c r="D257" s="10"/>
      <c r="E257" s="64">
        <f>+'24'!J257</f>
        <v>0</v>
      </c>
      <c r="F257" s="71"/>
      <c r="G257" s="46">
        <f t="shared" ref="G257:G262" si="29">E257+F257</f>
        <v>0</v>
      </c>
      <c r="H257" s="78">
        <v>0</v>
      </c>
      <c r="I257" s="76">
        <v>0</v>
      </c>
      <c r="J257" s="46">
        <f t="shared" si="25"/>
        <v>0</v>
      </c>
      <c r="K257" s="72"/>
      <c r="L257" s="136"/>
      <c r="M257" s="65">
        <f t="shared" si="21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si="22"/>
        <v>0</v>
      </c>
    </row>
    <row r="258" spans="1:20" ht="25.5" x14ac:dyDescent="0.55000000000000004">
      <c r="A258" s="10"/>
      <c r="B258" s="10"/>
      <c r="C258" s="19"/>
      <c r="D258" s="10"/>
      <c r="E258" s="64">
        <f>+'24'!J258</f>
        <v>0</v>
      </c>
      <c r="F258" s="71"/>
      <c r="G258" s="46">
        <f t="shared" si="29"/>
        <v>0</v>
      </c>
      <c r="H258" s="78">
        <v>0</v>
      </c>
      <c r="I258" s="76">
        <v>0</v>
      </c>
      <c r="J258" s="46">
        <f t="shared" si="25"/>
        <v>0</v>
      </c>
      <c r="K258" s="72"/>
      <c r="L258" s="20"/>
      <c r="M258" s="65">
        <f t="shared" si="21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2"/>
        <v>0</v>
      </c>
    </row>
    <row r="259" spans="1:20" ht="25.5" x14ac:dyDescent="0.55000000000000004">
      <c r="A259" s="10"/>
      <c r="B259" s="10"/>
      <c r="C259" s="19"/>
      <c r="D259" s="10"/>
      <c r="E259" s="64">
        <f>+'24'!J259</f>
        <v>0</v>
      </c>
      <c r="F259" s="71"/>
      <c r="G259" s="46">
        <f t="shared" si="29"/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21"/>
        <v>0</v>
      </c>
      <c r="N259" s="17" t="s">
        <v>16</v>
      </c>
      <c r="O259" s="18"/>
      <c r="P259" s="23">
        <f t="shared" si="28"/>
        <v>0</v>
      </c>
      <c r="Q259" s="90"/>
      <c r="R259" s="43">
        <f t="shared" si="22"/>
        <v>0</v>
      </c>
    </row>
    <row r="260" spans="1:20" ht="25.5" x14ac:dyDescent="0.55000000000000004">
      <c r="A260" s="10"/>
      <c r="B260" s="10"/>
      <c r="C260" s="19"/>
      <c r="D260" s="10"/>
      <c r="E260" s="64">
        <f>+'24'!J260</f>
        <v>0</v>
      </c>
      <c r="F260" s="71"/>
      <c r="G260" s="46">
        <f t="shared" si="29"/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8"/>
        <v>0</v>
      </c>
      <c r="Q260" s="90"/>
      <c r="R260" s="43">
        <f>+K260*Q260</f>
        <v>0</v>
      </c>
    </row>
    <row r="261" spans="1:20" ht="25.5" x14ac:dyDescent="0.55000000000000004">
      <c r="A261" s="10"/>
      <c r="B261" s="10"/>
      <c r="C261" s="19"/>
      <c r="D261" s="10"/>
      <c r="E261" s="64">
        <f>+'24'!J261</f>
        <v>0</v>
      </c>
      <c r="F261" s="71"/>
      <c r="G261" s="46">
        <f t="shared" si="29"/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21"/>
        <v>0</v>
      </c>
      <c r="N261" s="17" t="s">
        <v>16</v>
      </c>
      <c r="O261" s="18"/>
      <c r="P261" s="23">
        <f t="shared" si="28"/>
        <v>0</v>
      </c>
      <c r="Q261" s="90"/>
      <c r="R261" s="43">
        <f t="shared" si="22"/>
        <v>0</v>
      </c>
    </row>
    <row r="262" spans="1:20" ht="24" customHeight="1" x14ac:dyDescent="0.55000000000000004">
      <c r="A262" s="10"/>
      <c r="B262" s="10"/>
      <c r="C262" s="19"/>
      <c r="D262" s="10"/>
      <c r="E262" s="64">
        <f>+'24'!J262</f>
        <v>0</v>
      </c>
      <c r="F262" s="71"/>
      <c r="G262" s="46">
        <f t="shared" si="29"/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574.25999999999988</v>
      </c>
      <c r="S263" s="75"/>
    </row>
    <row r="264" spans="1:20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0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2470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1505</v>
      </c>
      <c r="O267" s="2">
        <v>540</v>
      </c>
      <c r="P267" s="2">
        <v>270</v>
      </c>
      <c r="Q267" s="2">
        <v>50</v>
      </c>
      <c r="R267" s="2">
        <v>25</v>
      </c>
      <c r="S267" s="2">
        <v>120</v>
      </c>
      <c r="T267" s="2">
        <v>500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225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740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740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44</v>
      </c>
      <c r="F5" s="71"/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30</v>
      </c>
      <c r="K5" s="72">
        <v>14</v>
      </c>
      <c r="L5" s="15">
        <v>50</v>
      </c>
      <c r="M5" s="65">
        <f>+L5*K5</f>
        <v>700</v>
      </c>
      <c r="N5" s="17" t="s">
        <v>16</v>
      </c>
      <c r="O5" s="18">
        <v>75</v>
      </c>
      <c r="P5" s="137">
        <f>SUM(M5-O5)</f>
        <v>625</v>
      </c>
      <c r="Q5" s="132">
        <v>18.97</v>
      </c>
      <c r="R5" s="43">
        <f>+K5*Q5</f>
        <v>265.58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109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37">
        <f t="shared" ref="P6:P69" si="3">SUM(M6-O6)</f>
        <v>50</v>
      </c>
      <c r="Q6" s="13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37">
        <f t="shared" si="3"/>
        <v>75</v>
      </c>
      <c r="Q18" s="13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37">
        <f t="shared" si="3"/>
        <v>100</v>
      </c>
      <c r="Q22" s="13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37">
        <f t="shared" si="3"/>
        <v>150</v>
      </c>
      <c r="Q31" s="13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4</v>
      </c>
      <c r="F32" s="71"/>
      <c r="G32" s="46">
        <f t="shared" si="5"/>
        <v>4</v>
      </c>
      <c r="H32" s="78">
        <v>0</v>
      </c>
      <c r="I32" s="76"/>
      <c r="J32" s="46">
        <f t="shared" si="6"/>
        <v>4</v>
      </c>
      <c r="K32" s="72"/>
      <c r="L32" s="15">
        <v>130</v>
      </c>
      <c r="M32" s="65">
        <f t="shared" si="2"/>
        <v>0</v>
      </c>
      <c r="N32" s="17"/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37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+'25'!J37</f>
        <v>3</v>
      </c>
      <c r="F37" s="71">
        <v>1</v>
      </c>
      <c r="G37" s="46">
        <f t="shared" si="5"/>
        <v>4</v>
      </c>
      <c r="H37" s="78">
        <v>0</v>
      </c>
      <c r="I37" s="76">
        <v>0</v>
      </c>
      <c r="J37" s="46">
        <f t="shared" si="6"/>
        <v>4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3"/>
        <v>50</v>
      </c>
      <c r="Q48" s="13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3"/>
        <v>50</v>
      </c>
      <c r="Q53" s="13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37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37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58" si="14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4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4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4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5">+L99*K99</f>
        <v>0</v>
      </c>
      <c r="N99" s="17" t="s">
        <v>16</v>
      </c>
      <c r="O99" s="18"/>
      <c r="P99" s="23">
        <f t="shared" si="14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4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4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4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4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4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4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4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4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4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4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12</v>
      </c>
      <c r="F110" s="71"/>
      <c r="G110" s="46">
        <f t="shared" si="12"/>
        <v>12</v>
      </c>
      <c r="H110" s="78">
        <v>0</v>
      </c>
      <c r="I110" s="76">
        <v>0</v>
      </c>
      <c r="J110" s="46">
        <f t="shared" si="13"/>
        <v>10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14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19</v>
      </c>
      <c r="F111" s="71"/>
      <c r="G111" s="46">
        <f t="shared" si="12"/>
        <v>19</v>
      </c>
      <c r="H111" s="78">
        <v>0</v>
      </c>
      <c r="I111" s="76">
        <v>0</v>
      </c>
      <c r="J111" s="46">
        <f t="shared" si="13"/>
        <v>19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4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11</v>
      </c>
      <c r="F112" s="71"/>
      <c r="G112" s="46">
        <f t="shared" si="12"/>
        <v>11</v>
      </c>
      <c r="H112" s="78">
        <v>0</v>
      </c>
      <c r="I112" s="76">
        <v>0</v>
      </c>
      <c r="J112" s="46">
        <f t="shared" si="13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4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4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4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4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9</v>
      </c>
      <c r="F116" s="71"/>
      <c r="G116" s="46">
        <f t="shared" si="12"/>
        <v>9</v>
      </c>
      <c r="H116" s="78">
        <v>0</v>
      </c>
      <c r="I116" s="76">
        <v>0</v>
      </c>
      <c r="J116" s="46">
        <f t="shared" si="13"/>
        <v>8</v>
      </c>
      <c r="K116" s="72">
        <v>1</v>
      </c>
      <c r="L116" s="22">
        <v>0</v>
      </c>
      <c r="M116" s="65">
        <f t="shared" si="8"/>
        <v>0</v>
      </c>
      <c r="N116" s="17" t="s">
        <v>1445</v>
      </c>
      <c r="O116" s="18"/>
      <c r="P116" s="23">
        <f t="shared" si="14"/>
        <v>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4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4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4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4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4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4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4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4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0</v>
      </c>
      <c r="F125" s="71"/>
      <c r="G125" s="46">
        <f t="shared" si="12"/>
        <v>0</v>
      </c>
      <c r="H125" s="78">
        <v>0</v>
      </c>
      <c r="I125" s="76">
        <v>0</v>
      </c>
      <c r="J125" s="46">
        <f t="shared" si="1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4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4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4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4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4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4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11</v>
      </c>
      <c r="F131" s="71"/>
      <c r="G131" s="46">
        <f t="shared" si="12"/>
        <v>11</v>
      </c>
      <c r="H131" s="78">
        <v>0</v>
      </c>
      <c r="I131" s="76">
        <v>0</v>
      </c>
      <c r="J131" s="46">
        <f t="shared" si="13"/>
        <v>9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37">
        <f t="shared" si="14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3</v>
      </c>
      <c r="F132" s="71"/>
      <c r="G132" s="46">
        <f t="shared" si="12"/>
        <v>3</v>
      </c>
      <c r="H132" s="78">
        <v>0</v>
      </c>
      <c r="I132" s="76">
        <v>0</v>
      </c>
      <c r="J132" s="46">
        <f t="shared" si="13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10</v>
      </c>
      <c r="P132" s="137">
        <f t="shared" si="14"/>
        <v>50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4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4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4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4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4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4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4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4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4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4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4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4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4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4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4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4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4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14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4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4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4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4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4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4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4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4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ref="P159:P222" si="17">SUM(M159-O159)</f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7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15</v>
      </c>
      <c r="F175" s="71"/>
      <c r="G175" s="46">
        <f t="shared" si="18"/>
        <v>15</v>
      </c>
      <c r="H175" s="78">
        <v>0</v>
      </c>
      <c r="I175" s="76">
        <v>0</v>
      </c>
      <c r="J175" s="46">
        <f t="shared" si="19"/>
        <v>13</v>
      </c>
      <c r="K175" s="72">
        <v>2</v>
      </c>
      <c r="L175" s="15">
        <v>0</v>
      </c>
      <c r="M175" s="65">
        <f>+L175*K175</f>
        <v>0</v>
      </c>
      <c r="N175" s="17" t="s">
        <v>1445</v>
      </c>
      <c r="O175" s="18"/>
      <c r="P175" s="23">
        <f t="shared" si="17"/>
        <v>0</v>
      </c>
      <c r="Q175" s="132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61" si="20">+L177*K177</f>
        <v>0</v>
      </c>
      <c r="N177" s="17" t="s">
        <v>16</v>
      </c>
      <c r="O177" s="18"/>
      <c r="P177" s="23">
        <f t="shared" si="17"/>
        <v>0</v>
      </c>
      <c r="Q177" s="90"/>
      <c r="R177" s="43">
        <f t="shared" ref="R177:R261" si="21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10</v>
      </c>
      <c r="F178" s="71"/>
      <c r="G178" s="46">
        <f t="shared" si="18"/>
        <v>10</v>
      </c>
      <c r="H178" s="78">
        <v>0</v>
      </c>
      <c r="I178" s="76">
        <v>0</v>
      </c>
      <c r="J178" s="46">
        <f t="shared" si="19"/>
        <v>9</v>
      </c>
      <c r="K178" s="72">
        <v>1</v>
      </c>
      <c r="L178" s="20">
        <v>0</v>
      </c>
      <c r="M178" s="65">
        <f t="shared" si="20"/>
        <v>0</v>
      </c>
      <c r="N178" s="17" t="s">
        <v>1445</v>
      </c>
      <c r="O178" s="18"/>
      <c r="P178" s="23">
        <f t="shared" si="1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17"/>
        <v>0</v>
      </c>
      <c r="Q179" s="90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32</v>
      </c>
      <c r="F180" s="71"/>
      <c r="G180" s="46">
        <f t="shared" si="18"/>
        <v>32</v>
      </c>
      <c r="H180" s="78">
        <v>0</v>
      </c>
      <c r="I180" s="76">
        <v>0</v>
      </c>
      <c r="J180" s="46">
        <f t="shared" si="19"/>
        <v>29</v>
      </c>
      <c r="K180" s="72">
        <v>3</v>
      </c>
      <c r="L180" s="20">
        <v>35</v>
      </c>
      <c r="M180" s="65">
        <f t="shared" si="20"/>
        <v>105</v>
      </c>
      <c r="N180" s="17" t="s">
        <v>16</v>
      </c>
      <c r="O180" s="18">
        <v>5</v>
      </c>
      <c r="P180" s="137">
        <f t="shared" si="17"/>
        <v>100</v>
      </c>
      <c r="Q180" s="90"/>
      <c r="R180" s="43">
        <f t="shared" si="21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17"/>
        <v>0</v>
      </c>
      <c r="Q182" s="90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17"/>
        <v>0</v>
      </c>
      <c r="Q184" s="90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11</v>
      </c>
      <c r="F185" s="71"/>
      <c r="G185" s="46">
        <f t="shared" si="18"/>
        <v>11</v>
      </c>
      <c r="H185" s="78">
        <v>0</v>
      </c>
      <c r="I185" s="76">
        <v>0</v>
      </c>
      <c r="J185" s="46">
        <f t="shared" si="19"/>
        <v>11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17"/>
        <v>0</v>
      </c>
      <c r="Q185" s="90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17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+'25'!J190</f>
        <v>15</v>
      </c>
      <c r="F190" s="71"/>
      <c r="G190" s="46">
        <f t="shared" si="18"/>
        <v>15</v>
      </c>
      <c r="H190" s="78">
        <v>0</v>
      </c>
      <c r="I190" s="76">
        <v>0</v>
      </c>
      <c r="J190" s="46">
        <f t="shared" si="19"/>
        <v>15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17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17"/>
        <v>0</v>
      </c>
      <c r="Q191" s="90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17"/>
        <v>0</v>
      </c>
      <c r="Q192" s="90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16</v>
      </c>
      <c r="F193" s="71"/>
      <c r="G193" s="46">
        <f t="shared" si="18"/>
        <v>16</v>
      </c>
      <c r="H193" s="78">
        <v>0</v>
      </c>
      <c r="I193" s="76">
        <v>0</v>
      </c>
      <c r="J193" s="46">
        <f t="shared" si="19"/>
        <v>16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17"/>
        <v>0</v>
      </c>
      <c r="Q193" s="90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19</v>
      </c>
      <c r="F194" s="71"/>
      <c r="G194" s="46">
        <f t="shared" si="18"/>
        <v>19</v>
      </c>
      <c r="H194" s="78">
        <v>0</v>
      </c>
      <c r="I194" s="76">
        <v>0</v>
      </c>
      <c r="J194" s="46">
        <f t="shared" si="19"/>
        <v>19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17"/>
        <v>0</v>
      </c>
      <c r="Q194" s="90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10</v>
      </c>
      <c r="F195" s="71"/>
      <c r="G195" s="46">
        <f t="shared" si="18"/>
        <v>10</v>
      </c>
      <c r="H195" s="78">
        <v>0</v>
      </c>
      <c r="I195" s="76">
        <v>0</v>
      </c>
      <c r="J195" s="46">
        <f t="shared" si="19"/>
        <v>10</v>
      </c>
      <c r="K195" s="72"/>
      <c r="L195" s="20">
        <v>60</v>
      </c>
      <c r="M195" s="65">
        <f t="shared" si="20"/>
        <v>0</v>
      </c>
      <c r="N195" s="17" t="s">
        <v>16</v>
      </c>
      <c r="O195" s="18"/>
      <c r="P195" s="23">
        <f t="shared" si="17"/>
        <v>0</v>
      </c>
      <c r="Q195" s="90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11</v>
      </c>
      <c r="F196" s="71"/>
      <c r="G196" s="46">
        <f t="shared" si="18"/>
        <v>11</v>
      </c>
      <c r="H196" s="78">
        <v>0</v>
      </c>
      <c r="I196" s="76">
        <v>0</v>
      </c>
      <c r="J196" s="46">
        <f t="shared" si="19"/>
        <v>11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17"/>
        <v>0</v>
      </c>
      <c r="Q196" s="90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si="17"/>
        <v>0</v>
      </c>
      <c r="Q197" s="90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8</v>
      </c>
      <c r="F198" s="71"/>
      <c r="G198" s="46">
        <f t="shared" si="18"/>
        <v>8</v>
      </c>
      <c r="H198" s="78">
        <v>0</v>
      </c>
      <c r="I198" s="76">
        <v>0</v>
      </c>
      <c r="J198" s="46">
        <f t="shared" si="19"/>
        <v>8</v>
      </c>
      <c r="K198" s="72"/>
      <c r="L198" s="20">
        <v>150</v>
      </c>
      <c r="M198" s="65">
        <f t="shared" si="20"/>
        <v>0</v>
      </c>
      <c r="N198" s="17" t="s">
        <v>16</v>
      </c>
      <c r="O198" s="18"/>
      <c r="P198" s="23">
        <f t="shared" si="17"/>
        <v>0</v>
      </c>
      <c r="Q198" s="90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0"/>
        <v>0</v>
      </c>
      <c r="N199" s="17" t="s">
        <v>16</v>
      </c>
      <c r="O199" s="18"/>
      <c r="P199" s="23">
        <f t="shared" si="17"/>
        <v>0</v>
      </c>
      <c r="Q199" s="90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0"/>
        <v>0</v>
      </c>
      <c r="N200" s="17" t="s">
        <v>16</v>
      </c>
      <c r="O200" s="18"/>
      <c r="P200" s="23">
        <f t="shared" si="17"/>
        <v>0</v>
      </c>
      <c r="Q200" s="90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0"/>
        <v>0</v>
      </c>
      <c r="N201" s="17" t="s">
        <v>16</v>
      </c>
      <c r="O201" s="18"/>
      <c r="P201" s="23">
        <f t="shared" si="17"/>
        <v>0</v>
      </c>
      <c r="Q201" s="90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0"/>
        <v>0</v>
      </c>
      <c r="N202" s="17" t="s">
        <v>16</v>
      </c>
      <c r="O202" s="18"/>
      <c r="P202" s="23">
        <f t="shared" si="17"/>
        <v>0</v>
      </c>
      <c r="Q202" s="90">
        <v>60</v>
      </c>
      <c r="R202" s="43">
        <f t="shared" si="21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4</v>
      </c>
      <c r="F203" s="71"/>
      <c r="G203" s="46">
        <f t="shared" si="18"/>
        <v>4</v>
      </c>
      <c r="H203" s="78">
        <v>0</v>
      </c>
      <c r="I203" s="76">
        <v>0</v>
      </c>
      <c r="J203" s="46">
        <f t="shared" si="19"/>
        <v>4</v>
      </c>
      <c r="K203" s="72"/>
      <c r="L203" s="20">
        <v>90</v>
      </c>
      <c r="M203" s="65">
        <f t="shared" si="20"/>
        <v>0</v>
      </c>
      <c r="N203" s="17" t="s">
        <v>16</v>
      </c>
      <c r="O203" s="18"/>
      <c r="P203" s="23">
        <f t="shared" si="17"/>
        <v>0</v>
      </c>
      <c r="Q203" s="90">
        <v>60</v>
      </c>
      <c r="R203" s="43">
        <f t="shared" si="21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4</v>
      </c>
      <c r="F204" s="71"/>
      <c r="G204" s="46">
        <f t="shared" si="18"/>
        <v>4</v>
      </c>
      <c r="H204" s="78">
        <v>0</v>
      </c>
      <c r="I204" s="76">
        <v>0</v>
      </c>
      <c r="J204" s="46">
        <f t="shared" si="19"/>
        <v>4</v>
      </c>
      <c r="K204" s="72"/>
      <c r="L204" s="20">
        <v>90</v>
      </c>
      <c r="M204" s="65">
        <f t="shared" si="20"/>
        <v>0</v>
      </c>
      <c r="N204" s="17" t="s">
        <v>16</v>
      </c>
      <c r="O204" s="18"/>
      <c r="P204" s="23">
        <f t="shared" si="17"/>
        <v>0</v>
      </c>
      <c r="Q204" s="90">
        <v>60</v>
      </c>
      <c r="R204" s="43">
        <f t="shared" si="21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6</v>
      </c>
      <c r="F205" s="71"/>
      <c r="G205" s="46">
        <f t="shared" si="18"/>
        <v>6</v>
      </c>
      <c r="H205" s="78">
        <v>0</v>
      </c>
      <c r="I205" s="76">
        <v>0</v>
      </c>
      <c r="J205" s="46">
        <f t="shared" si="19"/>
        <v>6</v>
      </c>
      <c r="K205" s="72"/>
      <c r="L205" s="20">
        <v>55</v>
      </c>
      <c r="M205" s="65">
        <f t="shared" si="20"/>
        <v>0</v>
      </c>
      <c r="N205" s="17" t="s">
        <v>16</v>
      </c>
      <c r="O205" s="18"/>
      <c r="P205" s="23">
        <f t="shared" si="17"/>
        <v>0</v>
      </c>
      <c r="Q205" s="90">
        <v>40</v>
      </c>
      <c r="R205" s="43">
        <f t="shared" si="21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0"/>
        <v>0</v>
      </c>
      <c r="N206" s="17" t="s">
        <v>16</v>
      </c>
      <c r="O206" s="18"/>
      <c r="P206" s="23">
        <f t="shared" si="17"/>
        <v>0</v>
      </c>
      <c r="Q206" s="90">
        <v>60</v>
      </c>
      <c r="R206" s="43">
        <f t="shared" si="2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17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1</v>
      </c>
      <c r="F208" s="71"/>
      <c r="G208" s="46">
        <f t="shared" si="18"/>
        <v>1</v>
      </c>
      <c r="H208" s="78">
        <v>0</v>
      </c>
      <c r="I208" s="76">
        <v>0</v>
      </c>
      <c r="J208" s="46">
        <f t="shared" si="19"/>
        <v>1</v>
      </c>
      <c r="K208" s="72"/>
      <c r="L208" s="20">
        <v>50</v>
      </c>
      <c r="M208" s="65">
        <f t="shared" si="20"/>
        <v>0</v>
      </c>
      <c r="N208" s="17" t="s">
        <v>16</v>
      </c>
      <c r="O208" s="18"/>
      <c r="P208" s="23">
        <f t="shared" si="17"/>
        <v>0</v>
      </c>
      <c r="Q208" s="90">
        <v>33</v>
      </c>
      <c r="R208" s="43">
        <f t="shared" si="21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5</v>
      </c>
      <c r="F209" s="71"/>
      <c r="G209" s="46">
        <f t="shared" si="18"/>
        <v>5</v>
      </c>
      <c r="H209" s="78">
        <v>0</v>
      </c>
      <c r="I209" s="76">
        <v>0</v>
      </c>
      <c r="J209" s="46">
        <f t="shared" si="19"/>
        <v>4</v>
      </c>
      <c r="K209" s="72">
        <v>1</v>
      </c>
      <c r="L209" s="20">
        <v>120</v>
      </c>
      <c r="M209" s="65">
        <f t="shared" si="20"/>
        <v>120</v>
      </c>
      <c r="N209" s="17" t="s">
        <v>16</v>
      </c>
      <c r="O209" s="18"/>
      <c r="P209" s="137">
        <f t="shared" si="17"/>
        <v>120</v>
      </c>
      <c r="Q209" s="90">
        <v>83</v>
      </c>
      <c r="R209" s="43">
        <f t="shared" si="21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1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0"/>
        <v>0</v>
      </c>
      <c r="N211" s="17" t="s">
        <v>16</v>
      </c>
      <c r="O211" s="18"/>
      <c r="P211" s="23">
        <f t="shared" si="17"/>
        <v>0</v>
      </c>
      <c r="Q211" s="90">
        <v>15</v>
      </c>
      <c r="R211" s="43">
        <f t="shared" si="21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40</v>
      </c>
      <c r="M212" s="65">
        <f t="shared" si="20"/>
        <v>0</v>
      </c>
      <c r="N212" s="17" t="s">
        <v>16</v>
      </c>
      <c r="O212" s="18"/>
      <c r="P212" s="23">
        <f t="shared" si="17"/>
        <v>0</v>
      </c>
      <c r="Q212" s="90">
        <v>15</v>
      </c>
      <c r="R212" s="43">
        <f t="shared" si="21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0"/>
        <v>0</v>
      </c>
      <c r="N213" s="17" t="s">
        <v>16</v>
      </c>
      <c r="O213" s="18"/>
      <c r="P213" s="23">
        <f t="shared" si="17"/>
        <v>0</v>
      </c>
      <c r="Q213" s="90">
        <v>15</v>
      </c>
      <c r="R213" s="43">
        <f t="shared" si="21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1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1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150</v>
      </c>
      <c r="F216" s="71"/>
      <c r="G216" s="46">
        <f t="shared" si="18"/>
        <v>150</v>
      </c>
      <c r="H216" s="78">
        <v>0</v>
      </c>
      <c r="I216" s="76">
        <v>0</v>
      </c>
      <c r="J216" s="46">
        <f t="shared" si="19"/>
        <v>150</v>
      </c>
      <c r="K216" s="72"/>
      <c r="L216" s="20">
        <v>10</v>
      </c>
      <c r="M216" s="65">
        <f t="shared" si="20"/>
        <v>0</v>
      </c>
      <c r="N216" s="17" t="s">
        <v>16</v>
      </c>
      <c r="O216" s="18"/>
      <c r="P216" s="23">
        <f t="shared" si="17"/>
        <v>0</v>
      </c>
      <c r="Q216" s="90">
        <v>9</v>
      </c>
      <c r="R216" s="43">
        <f t="shared" si="21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43</v>
      </c>
      <c r="F217" s="71"/>
      <c r="G217" s="46">
        <f t="shared" si="18"/>
        <v>43</v>
      </c>
      <c r="H217" s="78">
        <v>0</v>
      </c>
      <c r="I217" s="76">
        <v>0</v>
      </c>
      <c r="J217" s="46">
        <f t="shared" si="19"/>
        <v>41</v>
      </c>
      <c r="K217" s="72">
        <v>2</v>
      </c>
      <c r="L217" s="20">
        <v>10</v>
      </c>
      <c r="M217" s="65">
        <f t="shared" si="20"/>
        <v>20</v>
      </c>
      <c r="N217" s="17" t="s">
        <v>16</v>
      </c>
      <c r="O217" s="18"/>
      <c r="P217" s="137">
        <f t="shared" si="17"/>
        <v>20</v>
      </c>
      <c r="Q217" s="90"/>
      <c r="R217" s="43">
        <f t="shared" si="21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23</v>
      </c>
      <c r="F218" s="71"/>
      <c r="G218" s="46">
        <f t="shared" si="18"/>
        <v>23</v>
      </c>
      <c r="H218" s="78">
        <v>0</v>
      </c>
      <c r="I218" s="76">
        <v>0</v>
      </c>
      <c r="J218" s="46">
        <f t="shared" si="19"/>
        <v>22</v>
      </c>
      <c r="K218" s="72">
        <v>1</v>
      </c>
      <c r="L218" s="20">
        <v>20</v>
      </c>
      <c r="M218" s="65">
        <f t="shared" si="20"/>
        <v>20</v>
      </c>
      <c r="N218" s="17" t="s">
        <v>16</v>
      </c>
      <c r="O218" s="18"/>
      <c r="P218" s="137">
        <f t="shared" si="17"/>
        <v>20</v>
      </c>
      <c r="Q218" s="90">
        <v>16.670000000000002</v>
      </c>
      <c r="R218" s="43">
        <f t="shared" si="21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0"/>
        <v>0</v>
      </c>
      <c r="N219" s="17" t="s">
        <v>16</v>
      </c>
      <c r="O219" s="18"/>
      <c r="P219" s="23">
        <f t="shared" si="17"/>
        <v>0</v>
      </c>
      <c r="Q219" s="90"/>
      <c r="R219" s="43">
        <f t="shared" si="21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0"/>
        <v>0</v>
      </c>
      <c r="N220" s="17" t="s">
        <v>16</v>
      </c>
      <c r="O220" s="18"/>
      <c r="P220" s="23">
        <f t="shared" si="17"/>
        <v>0</v>
      </c>
      <c r="Q220" s="90">
        <v>85</v>
      </c>
      <c r="R220" s="43">
        <f t="shared" si="21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0"/>
        <v>0</v>
      </c>
      <c r="N221" s="17" t="s">
        <v>16</v>
      </c>
      <c r="O221" s="18"/>
      <c r="P221" s="23">
        <f t="shared" si="17"/>
        <v>0</v>
      </c>
      <c r="Q221" s="90">
        <v>100</v>
      </c>
      <c r="R221" s="43">
        <f t="shared" si="21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0"/>
        <v>0</v>
      </c>
      <c r="N222" s="17" t="s">
        <v>16</v>
      </c>
      <c r="O222" s="18"/>
      <c r="P222" s="23">
        <f t="shared" si="17"/>
        <v>0</v>
      </c>
      <c r="Q222" s="90">
        <v>250</v>
      </c>
      <c r="R222" s="43">
        <f t="shared" si="21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0"/>
        <v>0</v>
      </c>
      <c r="N223" s="17" t="s">
        <v>16</v>
      </c>
      <c r="O223" s="18"/>
      <c r="P223" s="23">
        <f t="shared" ref="P223:P241" si="22">SUM(M223-O223)</f>
        <v>0</v>
      </c>
      <c r="Q223" s="90"/>
      <c r="R223" s="43">
        <f t="shared" si="21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215</v>
      </c>
      <c r="F224" s="71"/>
      <c r="G224" s="46">
        <f t="shared" si="18"/>
        <v>215</v>
      </c>
      <c r="H224" s="78">
        <v>0</v>
      </c>
      <c r="I224" s="76">
        <v>0</v>
      </c>
      <c r="J224" s="46">
        <f t="shared" si="19"/>
        <v>215</v>
      </c>
      <c r="K224" s="72"/>
      <c r="L224" s="20">
        <v>0</v>
      </c>
      <c r="M224" s="65">
        <f t="shared" si="20"/>
        <v>0</v>
      </c>
      <c r="N224" s="17" t="s">
        <v>16</v>
      </c>
      <c r="O224" s="18"/>
      <c r="P224" s="23">
        <f t="shared" si="22"/>
        <v>0</v>
      </c>
      <c r="Q224" s="90"/>
      <c r="R224" s="43">
        <f t="shared" si="21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0"/>
        <v>0</v>
      </c>
      <c r="N225" s="17" t="s">
        <v>16</v>
      </c>
      <c r="O225" s="18"/>
      <c r="P225" s="23">
        <f t="shared" si="22"/>
        <v>0</v>
      </c>
      <c r="Q225" s="90">
        <v>28.59</v>
      </c>
      <c r="R225" s="43">
        <f t="shared" si="21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0"/>
        <v>0</v>
      </c>
      <c r="N226" s="17" t="s">
        <v>16</v>
      </c>
      <c r="O226" s="18"/>
      <c r="P226" s="23">
        <f t="shared" si="22"/>
        <v>0</v>
      </c>
      <c r="Q226" s="90">
        <v>23.7</v>
      </c>
      <c r="R226" s="43">
        <f t="shared" si="21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0"/>
        <v>0</v>
      </c>
      <c r="N227" s="17" t="s">
        <v>16</v>
      </c>
      <c r="O227" s="18"/>
      <c r="P227" s="23">
        <f t="shared" si="22"/>
        <v>0</v>
      </c>
      <c r="Q227" s="90">
        <v>20.36</v>
      </c>
      <c r="R227" s="43">
        <f t="shared" si="21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0"/>
        <v>0</v>
      </c>
      <c r="N229" s="17" t="s">
        <v>16</v>
      </c>
      <c r="O229" s="18"/>
      <c r="P229" s="23">
        <f t="shared" si="22"/>
        <v>0</v>
      </c>
      <c r="Q229" s="90"/>
      <c r="R229" s="43">
        <f t="shared" si="21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0"/>
        <v>0</v>
      </c>
      <c r="N230" s="17" t="s">
        <v>16</v>
      </c>
      <c r="O230" s="18"/>
      <c r="P230" s="23">
        <f t="shared" si="22"/>
        <v>0</v>
      </c>
      <c r="Q230" s="90"/>
      <c r="R230" s="43">
        <f t="shared" si="21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0"/>
        <v>0</v>
      </c>
      <c r="N231" s="17" t="s">
        <v>16</v>
      </c>
      <c r="O231" s="18"/>
      <c r="P231" s="23">
        <f t="shared" si="22"/>
        <v>0</v>
      </c>
      <c r="Q231" s="90"/>
      <c r="R231" s="43">
        <f t="shared" si="21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0"/>
        <v>0</v>
      </c>
      <c r="N232" s="17" t="s">
        <v>16</v>
      </c>
      <c r="O232" s="18"/>
      <c r="P232" s="23">
        <f t="shared" si="22"/>
        <v>0</v>
      </c>
      <c r="Q232" s="90"/>
      <c r="R232" s="43">
        <f t="shared" si="21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0"/>
        <v>0</v>
      </c>
      <c r="N233" s="17" t="s">
        <v>16</v>
      </c>
      <c r="O233" s="18"/>
      <c r="P233" s="23">
        <f t="shared" si="22"/>
        <v>0</v>
      </c>
      <c r="Q233" s="90"/>
      <c r="R233" s="43">
        <f t="shared" si="21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0"/>
        <v>0</v>
      </c>
      <c r="N234" s="17" t="s">
        <v>16</v>
      </c>
      <c r="O234" s="18"/>
      <c r="P234" s="23">
        <f t="shared" si="22"/>
        <v>0</v>
      </c>
      <c r="Q234" s="90"/>
      <c r="R234" s="43">
        <f t="shared" si="21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58" si="23">E235+F235</f>
        <v>0</v>
      </c>
      <c r="H235" s="78">
        <v>0</v>
      </c>
      <c r="I235" s="76">
        <v>0</v>
      </c>
      <c r="J235" s="46">
        <f t="shared" ref="J235:J259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si="22"/>
        <v>0</v>
      </c>
      <c r="Q235" s="90"/>
      <c r="R235" s="43">
        <f t="shared" ref="R235:R247" si="2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2"/>
        <v>0</v>
      </c>
      <c r="Q236" s="90"/>
      <c r="R236" s="43">
        <f t="shared" si="2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2"/>
        <v>0</v>
      </c>
      <c r="Q237" s="90"/>
      <c r="R237" s="43">
        <f t="shared" si="2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2"/>
        <v>0</v>
      </c>
      <c r="Q238" s="90"/>
      <c r="R238" s="43">
        <f t="shared" si="2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2"/>
        <v>0</v>
      </c>
      <c r="Q239" s="90"/>
      <c r="R239" s="43">
        <f t="shared" si="2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2"/>
        <v>0</v>
      </c>
      <c r="Q240" s="90"/>
      <c r="R240" s="43">
        <f t="shared" si="2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2"/>
        <v>0</v>
      </c>
      <c r="Q241" s="90"/>
      <c r="R241" s="43">
        <f t="shared" si="2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>SUM(M242-O242)</f>
        <v>0</v>
      </c>
      <c r="Q242" s="90"/>
      <c r="R242" s="43">
        <f t="shared" si="26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+'25'!J243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ref="P243:P254" si="27"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+'25'!J244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7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+'25'!J245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7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+'25'!J246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7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+'25'!J247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25"/>
        <v>0</v>
      </c>
      <c r="N247" s="17" t="s">
        <v>16</v>
      </c>
      <c r="O247" s="18"/>
      <c r="P247" s="23">
        <f t="shared" si="27"/>
        <v>0</v>
      </c>
      <c r="Q247" s="90"/>
      <c r="R247" s="43">
        <f t="shared" si="26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+'25'!J248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49</v>
      </c>
      <c r="M248" s="65">
        <f t="shared" si="20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1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+'25'!J249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20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1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+'25'!J250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50</v>
      </c>
      <c r="M250" s="65">
        <f t="shared" si="20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1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+'25'!J251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50</v>
      </c>
      <c r="M251" s="65">
        <f t="shared" si="20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1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+'25'!J252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35</v>
      </c>
      <c r="M252" s="65">
        <f t="shared" si="20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1"/>
        <v>0</v>
      </c>
    </row>
    <row r="253" spans="1:18" ht="24" customHeight="1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+'25'!J253</f>
        <v>0</v>
      </c>
      <c r="F253" s="71"/>
      <c r="G253" s="46">
        <f t="shared" si="23"/>
        <v>0</v>
      </c>
      <c r="H253" s="78">
        <v>0</v>
      </c>
      <c r="I253" s="76">
        <v>0</v>
      </c>
      <c r="J253" s="46">
        <f t="shared" si="24"/>
        <v>0</v>
      </c>
      <c r="K253" s="72"/>
      <c r="L253" s="20">
        <v>35</v>
      </c>
      <c r="M253" s="65">
        <f t="shared" si="20"/>
        <v>0</v>
      </c>
      <c r="N253" s="17"/>
      <c r="O253" s="18"/>
      <c r="P253" s="23">
        <f t="shared" si="27"/>
        <v>0</v>
      </c>
      <c r="Q253" s="90"/>
      <c r="R253" s="43"/>
    </row>
    <row r="254" spans="1:18" ht="24" customHeight="1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+'25'!J254</f>
        <v>0</v>
      </c>
      <c r="F254" s="71"/>
      <c r="G254" s="46">
        <f t="shared" si="23"/>
        <v>0</v>
      </c>
      <c r="H254" s="78">
        <v>0</v>
      </c>
      <c r="I254" s="76">
        <v>0</v>
      </c>
      <c r="J254" s="46">
        <f t="shared" si="24"/>
        <v>0</v>
      </c>
      <c r="K254" s="72"/>
      <c r="L254" s="20">
        <v>40</v>
      </c>
      <c r="M254" s="65">
        <f t="shared" si="20"/>
        <v>0</v>
      </c>
      <c r="N254" s="17"/>
      <c r="O254" s="18"/>
      <c r="P254" s="23">
        <f t="shared" si="27"/>
        <v>0</v>
      </c>
      <c r="Q254" s="90"/>
      <c r="R254" s="43"/>
    </row>
    <row r="255" spans="1:18" ht="24" customHeight="1" x14ac:dyDescent="0.55000000000000004">
      <c r="A255" s="10"/>
      <c r="B255" s="10"/>
      <c r="C255" s="19"/>
      <c r="D255" s="10"/>
      <c r="E255" s="64">
        <f>+'25'!J255</f>
        <v>0</v>
      </c>
      <c r="F255" s="71"/>
      <c r="G255" s="46">
        <f t="shared" si="23"/>
        <v>0</v>
      </c>
      <c r="H255" s="78">
        <v>0</v>
      </c>
      <c r="I255" s="76">
        <v>0</v>
      </c>
      <c r="J255" s="46">
        <f t="shared" si="24"/>
        <v>0</v>
      </c>
      <c r="K255" s="72"/>
      <c r="L255" s="20"/>
      <c r="M255" s="65">
        <f t="shared" si="20"/>
        <v>0</v>
      </c>
      <c r="N255" s="17"/>
      <c r="O255" s="18"/>
      <c r="P255" s="23">
        <f>SUM(M255-O255)</f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+'25'!J256</f>
        <v>0</v>
      </c>
      <c r="F256" s="71"/>
      <c r="G256" s="46">
        <f t="shared" si="23"/>
        <v>0</v>
      </c>
      <c r="H256" s="78">
        <v>0</v>
      </c>
      <c r="I256" s="76">
        <v>0</v>
      </c>
      <c r="J256" s="46">
        <f t="shared" si="24"/>
        <v>0</v>
      </c>
      <c r="K256" s="72"/>
      <c r="L256" s="20"/>
      <c r="M256" s="65">
        <f t="shared" si="20"/>
        <v>0</v>
      </c>
      <c r="N256" s="17" t="s">
        <v>16</v>
      </c>
      <c r="O256" s="18"/>
      <c r="P256" s="23">
        <f t="shared" ref="P256:P261" si="28">SUM(M256-O256)</f>
        <v>0</v>
      </c>
      <c r="Q256" s="90"/>
      <c r="R256" s="43">
        <f>+K256*Q256</f>
        <v>0</v>
      </c>
    </row>
    <row r="257" spans="1:20" ht="25.5" x14ac:dyDescent="0.55000000000000004">
      <c r="A257" s="10"/>
      <c r="B257" s="10"/>
      <c r="C257" s="19"/>
      <c r="D257" s="10"/>
      <c r="E257" s="64">
        <f>+'25'!J257</f>
        <v>0</v>
      </c>
      <c r="F257" s="71"/>
      <c r="G257" s="46">
        <f t="shared" si="23"/>
        <v>0</v>
      </c>
      <c r="H257" s="78">
        <v>0</v>
      </c>
      <c r="I257" s="76">
        <v>0</v>
      </c>
      <c r="J257" s="46">
        <f t="shared" si="24"/>
        <v>0</v>
      </c>
      <c r="K257" s="72"/>
      <c r="L257" s="20"/>
      <c r="M257" s="65">
        <f t="shared" si="20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si="21"/>
        <v>0</v>
      </c>
    </row>
    <row r="258" spans="1:20" ht="25.5" x14ac:dyDescent="0.55000000000000004">
      <c r="A258" s="10"/>
      <c r="B258" s="10"/>
      <c r="C258" s="19"/>
      <c r="D258" s="10"/>
      <c r="E258" s="64">
        <f>+'25'!J258</f>
        <v>0</v>
      </c>
      <c r="F258" s="71"/>
      <c r="G258" s="46">
        <f t="shared" si="23"/>
        <v>0</v>
      </c>
      <c r="H258" s="78">
        <v>0</v>
      </c>
      <c r="I258" s="76">
        <v>0</v>
      </c>
      <c r="J258" s="46">
        <f t="shared" si="24"/>
        <v>0</v>
      </c>
      <c r="K258" s="72"/>
      <c r="L258" s="20"/>
      <c r="M258" s="65">
        <f t="shared" si="20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1"/>
        <v>0</v>
      </c>
    </row>
    <row r="259" spans="1:20" ht="25.5" x14ac:dyDescent="0.55000000000000004">
      <c r="A259" s="10"/>
      <c r="B259" s="10"/>
      <c r="C259" s="19"/>
      <c r="D259" s="10"/>
      <c r="E259" s="64">
        <f>+'25'!J259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 t="shared" si="24"/>
        <v>0</v>
      </c>
      <c r="K259" s="72"/>
      <c r="L259" s="20"/>
      <c r="M259" s="65">
        <f t="shared" si="20"/>
        <v>0</v>
      </c>
      <c r="N259" s="17" t="s">
        <v>16</v>
      </c>
      <c r="O259" s="18"/>
      <c r="P259" s="23">
        <f t="shared" si="28"/>
        <v>0</v>
      </c>
      <c r="Q259" s="90"/>
      <c r="R259" s="43">
        <f t="shared" si="21"/>
        <v>0</v>
      </c>
    </row>
    <row r="260" spans="1:20" ht="25.5" x14ac:dyDescent="0.55000000000000004">
      <c r="A260" s="10"/>
      <c r="B260" s="10"/>
      <c r="C260" s="19"/>
      <c r="D260" s="10"/>
      <c r="E260" s="64">
        <f>+'25'!J260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8"/>
        <v>0</v>
      </c>
      <c r="Q260" s="90"/>
      <c r="R260" s="43">
        <f>+K260*Q260</f>
        <v>0</v>
      </c>
    </row>
    <row r="261" spans="1:20" ht="25.5" x14ac:dyDescent="0.55000000000000004">
      <c r="A261" s="10"/>
      <c r="B261" s="10"/>
      <c r="C261" s="19"/>
      <c r="D261" s="10"/>
      <c r="E261" s="64">
        <f>+'25'!J261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20"/>
        <v>0</v>
      </c>
      <c r="N261" s="17" t="s">
        <v>16</v>
      </c>
      <c r="O261" s="18"/>
      <c r="P261" s="23">
        <f t="shared" si="28"/>
        <v>0</v>
      </c>
      <c r="Q261" s="90"/>
      <c r="R261" s="43">
        <f t="shared" si="21"/>
        <v>0</v>
      </c>
    </row>
    <row r="262" spans="1:20" ht="24" customHeight="1" x14ac:dyDescent="0.55000000000000004">
      <c r="A262" s="10"/>
      <c r="B262" s="10"/>
      <c r="C262" s="19"/>
      <c r="D262" s="10"/>
      <c r="E262" s="64">
        <f>+'25'!J262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808.38000000000011</v>
      </c>
      <c r="S263" s="75"/>
    </row>
    <row r="264" spans="1:20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0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2345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1045</v>
      </c>
      <c r="O267" s="2">
        <v>50</v>
      </c>
      <c r="P267" s="2">
        <v>700</v>
      </c>
      <c r="Q267" s="2">
        <v>120</v>
      </c>
      <c r="R267" s="2">
        <v>50</v>
      </c>
      <c r="S267" s="2">
        <v>100</v>
      </c>
      <c r="T267" s="2">
        <v>25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440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860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860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f>285+150</f>
        <v>435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435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130.5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9.1349999999999998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295.36500000000001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30</v>
      </c>
      <c r="F5" s="71">
        <v>10</v>
      </c>
      <c r="G5" s="46">
        <f t="shared" ref="G5:G26" si="0">E5+F5</f>
        <v>40</v>
      </c>
      <c r="H5" s="78">
        <v>0</v>
      </c>
      <c r="I5" s="76">
        <v>0</v>
      </c>
      <c r="J5" s="46">
        <f t="shared" ref="J5:J26" si="1">+G5-H5-K5-I5</f>
        <v>40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109</v>
      </c>
      <c r="F6" s="71">
        <v>20</v>
      </c>
      <c r="G6" s="46">
        <f t="shared" si="0"/>
        <v>129</v>
      </c>
      <c r="H6" s="78">
        <v>0</v>
      </c>
      <c r="I6" s="76">
        <v>2</v>
      </c>
      <c r="J6" s="46">
        <f t="shared" si="1"/>
        <v>126</v>
      </c>
      <c r="K6" s="72">
        <v>1</v>
      </c>
      <c r="L6" s="15">
        <v>100</v>
      </c>
      <c r="M6" s="65">
        <f t="shared" ref="M6:M80" si="2">+L6*K6</f>
        <v>100</v>
      </c>
      <c r="N6" s="17" t="s">
        <v>1458</v>
      </c>
      <c r="O6" s="18">
        <v>50</v>
      </c>
      <c r="P6" s="137">
        <f t="shared" ref="P6:P69" si="3">SUM(M6-O6)</f>
        <v>50</v>
      </c>
      <c r="Q6" s="13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160</v>
      </c>
      <c r="P22" s="137">
        <f t="shared" si="3"/>
        <v>340</v>
      </c>
      <c r="Q22" s="13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19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40</v>
      </c>
      <c r="P24" s="137">
        <f>SUM(M24-O24)</f>
        <v>160</v>
      </c>
      <c r="Q24" s="13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37">
        <f t="shared" si="3"/>
        <v>50</v>
      </c>
      <c r="Q26" s="132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3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+'26'!J37</f>
        <v>4</v>
      </c>
      <c r="F37" s="71">
        <v>1</v>
      </c>
      <c r="G37" s="46">
        <f t="shared" si="5"/>
        <v>5</v>
      </c>
      <c r="H37" s="78">
        <v>0</v>
      </c>
      <c r="I37" s="76">
        <v>0</v>
      </c>
      <c r="J37" s="46">
        <f t="shared" si="6"/>
        <v>5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4</v>
      </c>
      <c r="F50" s="71">
        <v>3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6</v>
      </c>
      <c r="F80" s="71">
        <v>3</v>
      </c>
      <c r="G80" s="46">
        <f t="shared" si="5"/>
        <v>9</v>
      </c>
      <c r="H80" s="78">
        <v>0</v>
      </c>
      <c r="I80" s="76">
        <v>0</v>
      </c>
      <c r="J80" s="46">
        <f t="shared" si="6"/>
        <v>8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5</v>
      </c>
      <c r="P80" s="137">
        <f t="shared" si="7"/>
        <v>50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10</v>
      </c>
      <c r="F110" s="71"/>
      <c r="G110" s="46">
        <f t="shared" si="12"/>
        <v>10</v>
      </c>
      <c r="H110" s="78">
        <v>0</v>
      </c>
      <c r="I110" s="76">
        <v>0</v>
      </c>
      <c r="J110" s="46">
        <f t="shared" si="13"/>
        <v>6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37">
        <f t="shared" si="7"/>
        <v>480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19</v>
      </c>
      <c r="F111" s="71"/>
      <c r="G111" s="46">
        <f t="shared" si="12"/>
        <v>19</v>
      </c>
      <c r="H111" s="78">
        <v>0</v>
      </c>
      <c r="I111" s="76">
        <v>0</v>
      </c>
      <c r="J111" s="46">
        <f t="shared" si="13"/>
        <v>18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11</v>
      </c>
      <c r="F112" s="71"/>
      <c r="G112" s="46">
        <f t="shared" si="12"/>
        <v>11</v>
      </c>
      <c r="H112" s="78">
        <v>0</v>
      </c>
      <c r="I112" s="76">
        <v>0</v>
      </c>
      <c r="J112" s="46">
        <f t="shared" si="13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8</v>
      </c>
      <c r="F116" s="71"/>
      <c r="G116" s="46">
        <f t="shared" si="12"/>
        <v>8</v>
      </c>
      <c r="H116" s="78">
        <v>0</v>
      </c>
      <c r="I116" s="76">
        <v>0</v>
      </c>
      <c r="J116" s="46">
        <f t="shared" si="13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0</v>
      </c>
      <c r="F120" s="71"/>
      <c r="G120" s="46">
        <f t="shared" si="12"/>
        <v>0</v>
      </c>
      <c r="H120" s="78">
        <v>0</v>
      </c>
      <c r="I120" s="76">
        <v>0</v>
      </c>
      <c r="J120" s="46">
        <f t="shared" si="1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0</v>
      </c>
      <c r="F125" s="71">
        <v>5</v>
      </c>
      <c r="G125" s="46">
        <f t="shared" si="12"/>
        <v>5</v>
      </c>
      <c r="H125" s="78">
        <v>0</v>
      </c>
      <c r="I125" s="76">
        <v>0</v>
      </c>
      <c r="J125" s="46">
        <f t="shared" si="13"/>
        <v>3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37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9</v>
      </c>
      <c r="F131" s="71"/>
      <c r="G131" s="46">
        <f t="shared" si="12"/>
        <v>9</v>
      </c>
      <c r="H131" s="78">
        <v>0</v>
      </c>
      <c r="I131" s="76">
        <v>0</v>
      </c>
      <c r="J131" s="46">
        <f t="shared" si="13"/>
        <v>6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50</v>
      </c>
      <c r="P131" s="137">
        <f t="shared" si="7"/>
        <v>100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2</v>
      </c>
      <c r="F132" s="71"/>
      <c r="G132" s="46">
        <f t="shared" si="12"/>
        <v>2</v>
      </c>
      <c r="H132" s="78">
        <v>0</v>
      </c>
      <c r="I132" s="76">
        <v>0</v>
      </c>
      <c r="J132" s="46">
        <f t="shared" si="13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1</v>
      </c>
      <c r="F133" s="71"/>
      <c r="G133" s="46">
        <f t="shared" si="12"/>
        <v>1</v>
      </c>
      <c r="H133" s="78">
        <v>0</v>
      </c>
      <c r="I133" s="76">
        <v>0</v>
      </c>
      <c r="J133" s="46">
        <f t="shared" si="13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0</v>
      </c>
      <c r="F154" s="71"/>
      <c r="G154" s="46">
        <f t="shared" si="12"/>
        <v>0</v>
      </c>
      <c r="H154" s="78">
        <v>0</v>
      </c>
      <c r="I154" s="76">
        <v>0</v>
      </c>
      <c r="J154" s="46">
        <f t="shared" si="1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13</v>
      </c>
      <c r="F175" s="71"/>
      <c r="G175" s="46">
        <f t="shared" si="17"/>
        <v>13</v>
      </c>
      <c r="H175" s="78">
        <v>0</v>
      </c>
      <c r="I175" s="76">
        <v>0</v>
      </c>
      <c r="J175" s="46">
        <f t="shared" si="1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9</v>
      </c>
      <c r="F178" s="71"/>
      <c r="G178" s="46">
        <f t="shared" si="17"/>
        <v>9</v>
      </c>
      <c r="H178" s="78">
        <v>0</v>
      </c>
      <c r="I178" s="76">
        <v>0</v>
      </c>
      <c r="J178" s="46">
        <f t="shared" si="18"/>
        <v>9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29</v>
      </c>
      <c r="F180" s="71"/>
      <c r="G180" s="46">
        <f t="shared" si="17"/>
        <v>29</v>
      </c>
      <c r="H180" s="78">
        <v>0</v>
      </c>
      <c r="I180" s="76">
        <v>0</v>
      </c>
      <c r="J180" s="46">
        <f t="shared" si="18"/>
        <v>29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11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16"/>
        <v>0</v>
      </c>
      <c r="Q185" s="90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+'26'!J190</f>
        <v>15</v>
      </c>
      <c r="F190" s="71"/>
      <c r="G190" s="46">
        <f t="shared" si="17"/>
        <v>15</v>
      </c>
      <c r="H190" s="78">
        <v>0</v>
      </c>
      <c r="I190" s="76">
        <v>0</v>
      </c>
      <c r="J190" s="46">
        <f t="shared" si="18"/>
        <v>15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16</v>
      </c>
      <c r="F193" s="71"/>
      <c r="G193" s="46">
        <f t="shared" si="17"/>
        <v>16</v>
      </c>
      <c r="H193" s="78">
        <v>0</v>
      </c>
      <c r="I193" s="76">
        <v>0</v>
      </c>
      <c r="J193" s="46">
        <f t="shared" si="18"/>
        <v>15</v>
      </c>
      <c r="K193" s="72">
        <v>1</v>
      </c>
      <c r="L193" s="20">
        <v>60</v>
      </c>
      <c r="M193" s="65">
        <f t="shared" si="19"/>
        <v>60</v>
      </c>
      <c r="N193" s="17" t="s">
        <v>16</v>
      </c>
      <c r="O193" s="18"/>
      <c r="P193" s="137">
        <f t="shared" si="16"/>
        <v>60</v>
      </c>
      <c r="Q193" s="90">
        <v>38</v>
      </c>
      <c r="R193" s="43">
        <f t="shared" si="20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19</v>
      </c>
      <c r="F194" s="71"/>
      <c r="G194" s="46">
        <f t="shared" si="17"/>
        <v>19</v>
      </c>
      <c r="H194" s="78">
        <v>0</v>
      </c>
      <c r="I194" s="76">
        <v>0</v>
      </c>
      <c r="J194" s="46">
        <f t="shared" si="18"/>
        <v>19</v>
      </c>
      <c r="K194" s="72"/>
      <c r="L194" s="20">
        <v>120</v>
      </c>
      <c r="M194" s="65">
        <f t="shared" si="19"/>
        <v>0</v>
      </c>
      <c r="N194" s="17" t="s">
        <v>16</v>
      </c>
      <c r="O194" s="18"/>
      <c r="P194" s="23">
        <f t="shared" si="16"/>
        <v>0</v>
      </c>
      <c r="Q194" s="90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10</v>
      </c>
      <c r="F195" s="71"/>
      <c r="G195" s="46">
        <f t="shared" si="17"/>
        <v>10</v>
      </c>
      <c r="H195" s="78">
        <v>0</v>
      </c>
      <c r="I195" s="76">
        <v>0</v>
      </c>
      <c r="J195" s="46">
        <f t="shared" si="18"/>
        <v>9</v>
      </c>
      <c r="K195" s="72">
        <v>1</v>
      </c>
      <c r="L195" s="20">
        <v>60</v>
      </c>
      <c r="M195" s="65">
        <f t="shared" si="19"/>
        <v>60</v>
      </c>
      <c r="N195" s="17" t="s">
        <v>16</v>
      </c>
      <c r="O195" s="18"/>
      <c r="P195" s="137">
        <f t="shared" si="16"/>
        <v>60</v>
      </c>
      <c r="Q195" s="90">
        <v>38</v>
      </c>
      <c r="R195" s="43">
        <f t="shared" si="20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11</v>
      </c>
      <c r="F196" s="71"/>
      <c r="G196" s="46">
        <f t="shared" si="17"/>
        <v>11</v>
      </c>
      <c r="H196" s="78">
        <v>0</v>
      </c>
      <c r="I196" s="76">
        <v>0</v>
      </c>
      <c r="J196" s="46">
        <f t="shared" si="18"/>
        <v>11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8</v>
      </c>
      <c r="F198" s="71"/>
      <c r="G198" s="46">
        <f t="shared" si="17"/>
        <v>8</v>
      </c>
      <c r="H198" s="78">
        <v>0</v>
      </c>
      <c r="I198" s="76">
        <v>0</v>
      </c>
      <c r="J198" s="46">
        <f t="shared" si="18"/>
        <v>8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6</v>
      </c>
      <c r="F205" s="71"/>
      <c r="G205" s="46">
        <f t="shared" si="17"/>
        <v>6</v>
      </c>
      <c r="H205" s="78">
        <v>0</v>
      </c>
      <c r="I205" s="76">
        <v>0</v>
      </c>
      <c r="J205" s="46">
        <f t="shared" si="18"/>
        <v>6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1</v>
      </c>
      <c r="F208" s="71"/>
      <c r="G208" s="46">
        <f t="shared" si="17"/>
        <v>1</v>
      </c>
      <c r="H208" s="78">
        <v>0</v>
      </c>
      <c r="I208" s="76">
        <v>0</v>
      </c>
      <c r="J208" s="46">
        <f t="shared" si="18"/>
        <v>0</v>
      </c>
      <c r="K208" s="72">
        <v>1</v>
      </c>
      <c r="L208" s="20">
        <v>50</v>
      </c>
      <c r="M208" s="65">
        <f t="shared" si="19"/>
        <v>50</v>
      </c>
      <c r="N208" s="17" t="s">
        <v>16</v>
      </c>
      <c r="O208" s="18">
        <v>25</v>
      </c>
      <c r="P208" s="137">
        <f t="shared" si="21"/>
        <v>25</v>
      </c>
      <c r="Q208" s="90">
        <v>33</v>
      </c>
      <c r="R208" s="43">
        <f t="shared" si="20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4</v>
      </c>
      <c r="F209" s="71"/>
      <c r="G209" s="46">
        <f t="shared" si="17"/>
        <v>4</v>
      </c>
      <c r="H209" s="78">
        <v>0</v>
      </c>
      <c r="I209" s="76">
        <v>0</v>
      </c>
      <c r="J209" s="46">
        <f t="shared" si="18"/>
        <v>4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41</v>
      </c>
      <c r="F217" s="71"/>
      <c r="G217" s="46">
        <f t="shared" si="17"/>
        <v>41</v>
      </c>
      <c r="H217" s="78">
        <v>0</v>
      </c>
      <c r="I217" s="76">
        <v>0</v>
      </c>
      <c r="J217" s="46">
        <f t="shared" si="18"/>
        <v>40</v>
      </c>
      <c r="K217" s="72">
        <v>1</v>
      </c>
      <c r="L217" s="20">
        <v>10</v>
      </c>
      <c r="M217" s="65">
        <f t="shared" si="19"/>
        <v>10</v>
      </c>
      <c r="N217" s="17" t="s">
        <v>16</v>
      </c>
      <c r="O217" s="18"/>
      <c r="P217" s="137">
        <f t="shared" si="21"/>
        <v>10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22</v>
      </c>
      <c r="F218" s="71"/>
      <c r="G218" s="46">
        <f t="shared" si="17"/>
        <v>22</v>
      </c>
      <c r="H218" s="78">
        <v>0</v>
      </c>
      <c r="I218" s="76">
        <v>0</v>
      </c>
      <c r="J218" s="46">
        <f t="shared" si="18"/>
        <v>19</v>
      </c>
      <c r="K218" s="72">
        <v>3</v>
      </c>
      <c r="L218" s="20">
        <v>20</v>
      </c>
      <c r="M218" s="65">
        <f t="shared" si="19"/>
        <v>60</v>
      </c>
      <c r="N218" s="17" t="s">
        <v>16</v>
      </c>
      <c r="O218" s="18"/>
      <c r="P218" s="137">
        <f t="shared" si="21"/>
        <v>60</v>
      </c>
      <c r="Q218" s="90">
        <v>16.670000000000002</v>
      </c>
      <c r="R218" s="43">
        <f t="shared" si="20"/>
        <v>50.010000000000005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57" si="22">E235+F235</f>
        <v>0</v>
      </c>
      <c r="H235" s="78">
        <v>0</v>
      </c>
      <c r="I235" s="76">
        <v>0</v>
      </c>
      <c r="J235" s="46">
        <f t="shared" ref="J235:J258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+'26'!J243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+'26'!J244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+'26'!J245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+'26'!J246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+'26'!J247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+'26'!J248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+'26'!J249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+'26'!J250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+'26'!J251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+'26'!J252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20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+'26'!J253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+'26'!J254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ref="M254:M258" si="26">+L254*K254</f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/>
      <c r="C255" s="19"/>
      <c r="D255" s="10"/>
      <c r="E255" s="64">
        <f>+'26'!J255</f>
        <v>0</v>
      </c>
      <c r="F255" s="71"/>
      <c r="G255" s="46">
        <f t="shared" si="22"/>
        <v>0</v>
      </c>
      <c r="H255" s="78">
        <v>0</v>
      </c>
      <c r="I255" s="76">
        <v>0</v>
      </c>
      <c r="J255" s="46">
        <f t="shared" si="23"/>
        <v>0</v>
      </c>
      <c r="K255" s="72"/>
      <c r="L255" s="20"/>
      <c r="M255" s="65">
        <f t="shared" si="26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+'26'!J256</f>
        <v>0</v>
      </c>
      <c r="F256" s="71"/>
      <c r="G256" s="46">
        <f t="shared" si="22"/>
        <v>0</v>
      </c>
      <c r="H256" s="78">
        <v>0</v>
      </c>
      <c r="I256" s="76">
        <v>0</v>
      </c>
      <c r="J256" s="46">
        <f t="shared" si="23"/>
        <v>0</v>
      </c>
      <c r="K256" s="72"/>
      <c r="L256" s="20"/>
      <c r="M256" s="65">
        <f t="shared" si="26"/>
        <v>0</v>
      </c>
      <c r="N256" s="17" t="s">
        <v>16</v>
      </c>
      <c r="O256" s="18"/>
      <c r="P256" s="23">
        <f t="shared" si="21"/>
        <v>0</v>
      </c>
      <c r="Q256" s="90"/>
      <c r="R256" s="43"/>
    </row>
    <row r="257" spans="1:20" ht="25.5" x14ac:dyDescent="0.55000000000000004">
      <c r="A257" s="10"/>
      <c r="B257" s="10"/>
      <c r="C257" s="19"/>
      <c r="D257" s="10"/>
      <c r="E257" s="64"/>
      <c r="F257" s="71"/>
      <c r="G257" s="46">
        <f t="shared" si="22"/>
        <v>0</v>
      </c>
      <c r="H257" s="78">
        <v>0</v>
      </c>
      <c r="I257" s="76">
        <v>0</v>
      </c>
      <c r="J257" s="46">
        <f t="shared" si="23"/>
        <v>0</v>
      </c>
      <c r="K257" s="72"/>
      <c r="L257" s="20"/>
      <c r="M257" s="65">
        <f t="shared" si="26"/>
        <v>0</v>
      </c>
      <c r="N257" s="17" t="s">
        <v>16</v>
      </c>
      <c r="O257" s="18"/>
      <c r="P257" s="23">
        <f t="shared" si="21"/>
        <v>0</v>
      </c>
      <c r="Q257" s="90"/>
      <c r="R257" s="43"/>
    </row>
    <row r="258" spans="1:20" ht="25.5" x14ac:dyDescent="0.55000000000000004">
      <c r="A258" s="10"/>
      <c r="B258" s="10"/>
      <c r="C258" s="19"/>
      <c r="D258" s="10"/>
      <c r="E258" s="64">
        <f>+'26'!J258</f>
        <v>0</v>
      </c>
      <c r="F258" s="71"/>
      <c r="G258" s="46">
        <f>E258+F258</f>
        <v>0</v>
      </c>
      <c r="H258" s="78">
        <v>0</v>
      </c>
      <c r="I258" s="76">
        <v>0</v>
      </c>
      <c r="J258" s="46">
        <f t="shared" si="23"/>
        <v>0</v>
      </c>
      <c r="K258" s="72"/>
      <c r="L258" s="20"/>
      <c r="M258" s="65">
        <f t="shared" si="26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0" ht="25.5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0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0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20" ht="24" customHeight="1" x14ac:dyDescent="0.55000000000000004">
      <c r="A262" s="10"/>
      <c r="B262" s="10"/>
      <c r="C262" s="19"/>
      <c r="D262" s="10"/>
      <c r="E262" s="64">
        <f>+'26'!J262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568.74</v>
      </c>
      <c r="S263" s="75"/>
    </row>
    <row r="264" spans="1:20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0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2275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1020</v>
      </c>
      <c r="O267" s="2">
        <v>260</v>
      </c>
      <c r="P267" s="2">
        <v>270</v>
      </c>
      <c r="Q267" s="2">
        <v>210</v>
      </c>
      <c r="R267" s="2">
        <v>60</v>
      </c>
      <c r="S267" s="2">
        <v>170</v>
      </c>
      <c r="T267" s="2"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380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875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875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200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200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60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4.2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135.80000000000001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W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M18" sqref="M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40</v>
      </c>
      <c r="F5" s="71"/>
      <c r="G5" s="46">
        <f t="shared" ref="G5:G26" si="0">E5+F5</f>
        <v>40</v>
      </c>
      <c r="H5" s="78">
        <v>0</v>
      </c>
      <c r="I5" s="76">
        <v>0</v>
      </c>
      <c r="J5" s="46">
        <f t="shared" ref="J5:J26" si="1">+G5-H5-K5-I5</f>
        <v>40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126</v>
      </c>
      <c r="F6" s="71"/>
      <c r="G6" s="46">
        <f t="shared" si="0"/>
        <v>126</v>
      </c>
      <c r="H6" s="78">
        <v>0</v>
      </c>
      <c r="I6" s="76">
        <v>0</v>
      </c>
      <c r="J6" s="46">
        <f t="shared" si="1"/>
        <v>117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37">
        <f t="shared" ref="P6:P69" si="3">SUM(M6-O6)</f>
        <v>900</v>
      </c>
      <c r="Q6" s="13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37">
        <f t="shared" si="3"/>
        <v>50</v>
      </c>
      <c r="Q11" s="13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37">
        <f t="shared" si="3"/>
        <v>75</v>
      </c>
      <c r="Q18" s="13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14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350</v>
      </c>
      <c r="P22" s="137">
        <f t="shared" si="3"/>
        <v>350</v>
      </c>
      <c r="Q22" s="13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37">
        <f t="shared" si="3"/>
        <v>250</v>
      </c>
      <c r="Q24" s="132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37">
        <f t="shared" si="3"/>
        <v>50</v>
      </c>
      <c r="Q26" s="132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8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350</v>
      </c>
      <c r="P31" s="137">
        <f t="shared" si="3"/>
        <v>450</v>
      </c>
      <c r="Q31" s="132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2</v>
      </c>
      <c r="F33" s="71">
        <v>5</v>
      </c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+'27'!J37</f>
        <v>5</v>
      </c>
      <c r="F37" s="71">
        <v>1</v>
      </c>
      <c r="G37" s="46">
        <f t="shared" si="5"/>
        <v>6</v>
      </c>
      <c r="H37" s="78">
        <v>0</v>
      </c>
      <c r="I37" s="76">
        <v>0</v>
      </c>
      <c r="J37" s="46">
        <f t="shared" si="6"/>
        <v>6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18</v>
      </c>
      <c r="F39" s="71">
        <v>3</v>
      </c>
      <c r="G39" s="46">
        <f t="shared" si="5"/>
        <v>21</v>
      </c>
      <c r="H39" s="78">
        <v>0</v>
      </c>
      <c r="I39" s="76">
        <v>0</v>
      </c>
      <c r="J39" s="46">
        <f t="shared" si="6"/>
        <v>20</v>
      </c>
      <c r="K39" s="72">
        <v>1</v>
      </c>
      <c r="L39" s="15">
        <v>0</v>
      </c>
      <c r="M39" s="65">
        <f t="shared" si="2"/>
        <v>0</v>
      </c>
      <c r="N39" s="17" t="s">
        <v>1459</v>
      </c>
      <c r="O39" s="18"/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15</v>
      </c>
      <c r="F40" s="71">
        <v>3</v>
      </c>
      <c r="G40" s="46">
        <f t="shared" si="5"/>
        <v>18</v>
      </c>
      <c r="H40" s="78">
        <v>0</v>
      </c>
      <c r="I40" s="76">
        <v>0</v>
      </c>
      <c r="J40" s="46">
        <f t="shared" si="6"/>
        <v>17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37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11</v>
      </c>
      <c r="K74" s="72">
        <v>1</v>
      </c>
      <c r="L74" s="21">
        <v>0</v>
      </c>
      <c r="M74" s="65">
        <f t="shared" si="2"/>
        <v>0</v>
      </c>
      <c r="N74" s="17" t="s">
        <v>1445</v>
      </c>
      <c r="O74" s="18"/>
      <c r="P74" s="23">
        <f t="shared" si="7"/>
        <v>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8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6</v>
      </c>
      <c r="F110" s="71"/>
      <c r="G110" s="46">
        <f t="shared" si="12"/>
        <v>6</v>
      </c>
      <c r="H110" s="78">
        <v>0</v>
      </c>
      <c r="I110" s="76">
        <v>0</v>
      </c>
      <c r="J110" s="46">
        <f t="shared" si="13"/>
        <v>3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60</v>
      </c>
      <c r="P110" s="137">
        <f t="shared" si="7"/>
        <v>300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18</v>
      </c>
      <c r="F111" s="71"/>
      <c r="G111" s="46">
        <f t="shared" si="12"/>
        <v>18</v>
      </c>
      <c r="H111" s="78">
        <v>0</v>
      </c>
      <c r="I111" s="76">
        <v>0</v>
      </c>
      <c r="J111" s="46">
        <f t="shared" si="13"/>
        <v>18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11</v>
      </c>
      <c r="F112" s="71"/>
      <c r="G112" s="46">
        <f t="shared" si="12"/>
        <v>11</v>
      </c>
      <c r="H112" s="78">
        <v>0</v>
      </c>
      <c r="I112" s="76">
        <v>0</v>
      </c>
      <c r="J112" s="46">
        <f t="shared" si="13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18</v>
      </c>
      <c r="F115" s="71"/>
      <c r="G115" s="46">
        <f t="shared" si="12"/>
        <v>18</v>
      </c>
      <c r="H115" s="78">
        <v>0</v>
      </c>
      <c r="I115" s="76">
        <v>0</v>
      </c>
      <c r="J115" s="46">
        <f t="shared" si="13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>
        <v>10</v>
      </c>
      <c r="P115" s="137">
        <f t="shared" si="7"/>
        <v>50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7</v>
      </c>
      <c r="F116" s="71"/>
      <c r="G116" s="46">
        <f t="shared" si="12"/>
        <v>7</v>
      </c>
      <c r="H116" s="78">
        <v>0</v>
      </c>
      <c r="I116" s="76">
        <v>0</v>
      </c>
      <c r="J116" s="46">
        <f t="shared" si="13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0</v>
      </c>
      <c r="F120" s="71">
        <v>7</v>
      </c>
      <c r="G120" s="46">
        <f t="shared" si="12"/>
        <v>7</v>
      </c>
      <c r="H120" s="78">
        <v>0</v>
      </c>
      <c r="I120" s="76">
        <v>0</v>
      </c>
      <c r="J120" s="46">
        <f t="shared" si="13"/>
        <v>5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3</v>
      </c>
      <c r="F125" s="71"/>
      <c r="G125" s="46">
        <f t="shared" si="12"/>
        <v>3</v>
      </c>
      <c r="H125" s="78">
        <v>0</v>
      </c>
      <c r="I125" s="76">
        <v>0</v>
      </c>
      <c r="J125" s="46">
        <f t="shared" si="13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6</v>
      </c>
      <c r="F131" s="71"/>
      <c r="G131" s="46">
        <f t="shared" si="12"/>
        <v>6</v>
      </c>
      <c r="H131" s="78">
        <v>0</v>
      </c>
      <c r="I131" s="76">
        <v>0</v>
      </c>
      <c r="J131" s="46">
        <f t="shared" si="13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2</v>
      </c>
      <c r="F132" s="71">
        <v>2</v>
      </c>
      <c r="G132" s="46">
        <f t="shared" si="12"/>
        <v>4</v>
      </c>
      <c r="H132" s="78">
        <v>0</v>
      </c>
      <c r="I132" s="76">
        <v>0</v>
      </c>
      <c r="J132" s="46">
        <f t="shared" si="13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1</v>
      </c>
      <c r="F133" s="71">
        <v>3</v>
      </c>
      <c r="G133" s="46">
        <f t="shared" si="12"/>
        <v>4</v>
      </c>
      <c r="H133" s="78">
        <v>0</v>
      </c>
      <c r="I133" s="76">
        <v>0</v>
      </c>
      <c r="J133" s="46">
        <f t="shared" si="13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0</v>
      </c>
      <c r="F154" s="71">
        <v>5</v>
      </c>
      <c r="G154" s="46">
        <f t="shared" si="12"/>
        <v>5</v>
      </c>
      <c r="H154" s="78">
        <v>0</v>
      </c>
      <c r="I154" s="76">
        <v>0</v>
      </c>
      <c r="J154" s="46">
        <f t="shared" si="13"/>
        <v>4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37">
        <f t="shared" si="1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13</v>
      </c>
      <c r="F175" s="71"/>
      <c r="G175" s="46">
        <f t="shared" si="17"/>
        <v>13</v>
      </c>
      <c r="H175" s="78">
        <v>0</v>
      </c>
      <c r="I175" s="76">
        <v>0</v>
      </c>
      <c r="J175" s="46">
        <f t="shared" si="1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9</v>
      </c>
      <c r="F178" s="71"/>
      <c r="G178" s="46">
        <f t="shared" si="17"/>
        <v>9</v>
      </c>
      <c r="H178" s="78">
        <v>0</v>
      </c>
      <c r="I178" s="76">
        <v>0</v>
      </c>
      <c r="J178" s="46">
        <f t="shared" si="18"/>
        <v>9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29</v>
      </c>
      <c r="F180" s="71"/>
      <c r="G180" s="46">
        <f t="shared" si="17"/>
        <v>29</v>
      </c>
      <c r="H180" s="78">
        <v>0</v>
      </c>
      <c r="I180" s="76">
        <v>0</v>
      </c>
      <c r="J180" s="46">
        <f t="shared" si="18"/>
        <v>25</v>
      </c>
      <c r="K180" s="72">
        <v>4</v>
      </c>
      <c r="L180" s="20">
        <v>35</v>
      </c>
      <c r="M180" s="65">
        <f t="shared" si="19"/>
        <v>140</v>
      </c>
      <c r="N180" s="17" t="s">
        <v>16</v>
      </c>
      <c r="O180" s="18"/>
      <c r="P180" s="137">
        <f t="shared" si="16"/>
        <v>140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11</v>
      </c>
      <c r="F185" s="71"/>
      <c r="G185" s="46">
        <f t="shared" si="17"/>
        <v>11</v>
      </c>
      <c r="H185" s="78">
        <v>0</v>
      </c>
      <c r="I185" s="76">
        <v>0</v>
      </c>
      <c r="J185" s="46">
        <f t="shared" si="18"/>
        <v>10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37">
        <f t="shared" si="16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+'27'!J190</f>
        <v>15</v>
      </c>
      <c r="F190" s="71"/>
      <c r="G190" s="46">
        <f t="shared" si="17"/>
        <v>15</v>
      </c>
      <c r="H190" s="78">
        <v>0</v>
      </c>
      <c r="I190" s="76">
        <v>0</v>
      </c>
      <c r="J190" s="46">
        <f t="shared" si="18"/>
        <v>15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15</v>
      </c>
      <c r="F193" s="71"/>
      <c r="G193" s="46">
        <f t="shared" si="17"/>
        <v>15</v>
      </c>
      <c r="H193" s="78">
        <v>0</v>
      </c>
      <c r="I193" s="76">
        <v>0</v>
      </c>
      <c r="J193" s="46">
        <f t="shared" si="18"/>
        <v>15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19</v>
      </c>
      <c r="F194" s="71"/>
      <c r="G194" s="46">
        <f t="shared" si="17"/>
        <v>19</v>
      </c>
      <c r="H194" s="78">
        <v>0</v>
      </c>
      <c r="I194" s="76">
        <v>0</v>
      </c>
      <c r="J194" s="46">
        <f t="shared" si="18"/>
        <v>17</v>
      </c>
      <c r="K194" s="72">
        <v>2</v>
      </c>
      <c r="L194" s="20">
        <v>120</v>
      </c>
      <c r="M194" s="65">
        <f t="shared" si="19"/>
        <v>240</v>
      </c>
      <c r="N194" s="17" t="s">
        <v>16</v>
      </c>
      <c r="O194" s="18"/>
      <c r="P194" s="137">
        <f t="shared" si="16"/>
        <v>240</v>
      </c>
      <c r="Q194" s="90">
        <v>73</v>
      </c>
      <c r="R194" s="43">
        <f t="shared" si="20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9</v>
      </c>
      <c r="F195" s="71"/>
      <c r="G195" s="46">
        <f t="shared" si="17"/>
        <v>9</v>
      </c>
      <c r="H195" s="78">
        <v>0</v>
      </c>
      <c r="I195" s="76">
        <v>0</v>
      </c>
      <c r="J195" s="46">
        <f t="shared" si="18"/>
        <v>8</v>
      </c>
      <c r="K195" s="72">
        <v>1</v>
      </c>
      <c r="L195" s="20">
        <v>60</v>
      </c>
      <c r="M195" s="65">
        <f t="shared" si="19"/>
        <v>60</v>
      </c>
      <c r="N195" s="17" t="s">
        <v>16</v>
      </c>
      <c r="O195" s="18"/>
      <c r="P195" s="137">
        <f t="shared" si="16"/>
        <v>60</v>
      </c>
      <c r="Q195" s="90">
        <v>38</v>
      </c>
      <c r="R195" s="43">
        <f t="shared" si="20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11</v>
      </c>
      <c r="F196" s="71"/>
      <c r="G196" s="46">
        <f t="shared" si="17"/>
        <v>11</v>
      </c>
      <c r="H196" s="78">
        <v>0</v>
      </c>
      <c r="I196" s="76">
        <v>0</v>
      </c>
      <c r="J196" s="46">
        <f t="shared" si="18"/>
        <v>11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8</v>
      </c>
      <c r="F198" s="71"/>
      <c r="G198" s="46">
        <f t="shared" si="17"/>
        <v>8</v>
      </c>
      <c r="H198" s="78">
        <v>0</v>
      </c>
      <c r="I198" s="76">
        <v>0</v>
      </c>
      <c r="J198" s="46">
        <f t="shared" si="18"/>
        <v>8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61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6</v>
      </c>
      <c r="F205" s="71"/>
      <c r="G205" s="46">
        <f t="shared" si="17"/>
        <v>6</v>
      </c>
      <c r="H205" s="78">
        <v>0</v>
      </c>
      <c r="I205" s="76">
        <v>0</v>
      </c>
      <c r="J205" s="46">
        <f t="shared" si="18"/>
        <v>6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4</v>
      </c>
      <c r="F209" s="71"/>
      <c r="G209" s="46">
        <f t="shared" si="17"/>
        <v>4</v>
      </c>
      <c r="H209" s="78">
        <v>0</v>
      </c>
      <c r="I209" s="76">
        <v>0</v>
      </c>
      <c r="J209" s="46">
        <f t="shared" si="18"/>
        <v>3</v>
      </c>
      <c r="K209" s="72">
        <v>1</v>
      </c>
      <c r="L209" s="20">
        <v>120</v>
      </c>
      <c r="M209" s="65">
        <f t="shared" si="19"/>
        <v>120</v>
      </c>
      <c r="N209" s="17" t="s">
        <v>16</v>
      </c>
      <c r="O209" s="18"/>
      <c r="P209" s="137">
        <f t="shared" si="21"/>
        <v>120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40</v>
      </c>
      <c r="F217" s="71"/>
      <c r="G217" s="46">
        <f t="shared" si="17"/>
        <v>40</v>
      </c>
      <c r="H217" s="78">
        <v>0</v>
      </c>
      <c r="I217" s="76">
        <v>0</v>
      </c>
      <c r="J217" s="46">
        <f t="shared" si="18"/>
        <v>40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19</v>
      </c>
      <c r="F218" s="71"/>
      <c r="G218" s="46">
        <f t="shared" si="17"/>
        <v>19</v>
      </c>
      <c r="H218" s="78">
        <v>0</v>
      </c>
      <c r="I218" s="76">
        <v>0</v>
      </c>
      <c r="J218" s="46">
        <f t="shared" si="18"/>
        <v>19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58" si="22">E235+F235</f>
        <v>0</v>
      </c>
      <c r="H235" s="78">
        <v>0</v>
      </c>
      <c r="I235" s="76">
        <v>0</v>
      </c>
      <c r="J235" s="46">
        <f t="shared" ref="J235:J259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+'27'!J243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1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+'27'!J244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1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+'27'!J245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1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+'27'!J246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1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+'27'!J247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1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+'27'!J248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1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+'27'!J249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1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+'27'!J250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1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+'27'!J251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1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+'27'!J252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1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+'27'!J253</f>
        <v>0</v>
      </c>
      <c r="F253" s="71"/>
      <c r="G253" s="46">
        <f t="shared" si="22"/>
        <v>0</v>
      </c>
      <c r="H253" s="78">
        <v>0</v>
      </c>
      <c r="I253" s="76">
        <v>0</v>
      </c>
      <c r="J253" s="46">
        <f t="shared" si="23"/>
        <v>0</v>
      </c>
      <c r="K253" s="72"/>
      <c r="L253" s="20">
        <v>35</v>
      </c>
      <c r="M253" s="65">
        <f>+L253*K253</f>
        <v>0</v>
      </c>
      <c r="N253" s="17" t="s">
        <v>16</v>
      </c>
      <c r="O253" s="18"/>
      <c r="P253" s="23">
        <f t="shared" si="21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+'27'!J254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ref="M254:M259" si="26">+L254*K254</f>
        <v>0</v>
      </c>
      <c r="N254" s="17" t="s">
        <v>16</v>
      </c>
      <c r="O254" s="18"/>
      <c r="P254" s="23">
        <f t="shared" si="21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20049130</v>
      </c>
      <c r="C255" s="19" t="s">
        <v>714</v>
      </c>
      <c r="D255" s="10" t="s">
        <v>433</v>
      </c>
      <c r="E255" s="64">
        <f>+'27'!J255</f>
        <v>0</v>
      </c>
      <c r="F255" s="71">
        <v>3</v>
      </c>
      <c r="G255" s="46">
        <f t="shared" si="22"/>
        <v>3</v>
      </c>
      <c r="H255" s="78">
        <v>0</v>
      </c>
      <c r="I255" s="76">
        <v>0</v>
      </c>
      <c r="J255" s="46">
        <f t="shared" si="23"/>
        <v>3</v>
      </c>
      <c r="K255" s="72"/>
      <c r="L255" s="20">
        <v>35</v>
      </c>
      <c r="M255" s="65">
        <f t="shared" si="26"/>
        <v>0</v>
      </c>
      <c r="N255" s="17" t="s">
        <v>16</v>
      </c>
      <c r="O255" s="18"/>
      <c r="P255" s="23">
        <f t="shared" si="21"/>
        <v>0</v>
      </c>
      <c r="Q255" s="90"/>
      <c r="R255" s="43"/>
    </row>
    <row r="256" spans="1:18" ht="25.5" x14ac:dyDescent="0.55000000000000004">
      <c r="A256" s="10"/>
      <c r="B256" s="10">
        <v>20051101</v>
      </c>
      <c r="C256" s="19" t="s">
        <v>1460</v>
      </c>
      <c r="D256" s="10" t="s">
        <v>433</v>
      </c>
      <c r="E256" s="64">
        <f>+'27'!J256</f>
        <v>0</v>
      </c>
      <c r="F256" s="71">
        <v>3</v>
      </c>
      <c r="G256" s="46">
        <f t="shared" si="22"/>
        <v>3</v>
      </c>
      <c r="H256" s="78">
        <v>0</v>
      </c>
      <c r="I256" s="76">
        <v>0</v>
      </c>
      <c r="J256" s="46">
        <f t="shared" si="23"/>
        <v>2</v>
      </c>
      <c r="K256" s="72">
        <v>1</v>
      </c>
      <c r="L256" s="20">
        <v>35</v>
      </c>
      <c r="M256" s="65">
        <f t="shared" si="26"/>
        <v>35</v>
      </c>
      <c r="N256" s="17" t="s">
        <v>16</v>
      </c>
      <c r="O256" s="18"/>
      <c r="P256" s="137">
        <f t="shared" si="21"/>
        <v>35</v>
      </c>
      <c r="Q256" s="90"/>
      <c r="R256" s="43"/>
    </row>
    <row r="257" spans="1:23" ht="25.5" x14ac:dyDescent="0.55000000000000004">
      <c r="A257" s="10"/>
      <c r="B257" s="10">
        <v>20059796</v>
      </c>
      <c r="C257" s="19" t="s">
        <v>1461</v>
      </c>
      <c r="D257" s="10" t="s">
        <v>433</v>
      </c>
      <c r="E257" s="64">
        <f>+'27'!J257</f>
        <v>0</v>
      </c>
      <c r="F257" s="71">
        <v>3</v>
      </c>
      <c r="G257" s="46">
        <f t="shared" si="22"/>
        <v>3</v>
      </c>
      <c r="H257" s="78">
        <v>0</v>
      </c>
      <c r="I257" s="76">
        <v>0</v>
      </c>
      <c r="J257" s="46">
        <f t="shared" si="23"/>
        <v>2</v>
      </c>
      <c r="K257" s="72">
        <v>1</v>
      </c>
      <c r="L257" s="20">
        <v>22</v>
      </c>
      <c r="M257" s="65">
        <f t="shared" si="26"/>
        <v>22</v>
      </c>
      <c r="N257" s="17" t="s">
        <v>16</v>
      </c>
      <c r="O257" s="18"/>
      <c r="P257" s="137">
        <f t="shared" si="21"/>
        <v>22</v>
      </c>
      <c r="Q257" s="90"/>
      <c r="R257" s="43"/>
    </row>
    <row r="258" spans="1:23" ht="25.5" x14ac:dyDescent="0.55000000000000004">
      <c r="A258" s="10"/>
      <c r="B258" s="10">
        <v>20060974</v>
      </c>
      <c r="C258" s="19" t="s">
        <v>1462</v>
      </c>
      <c r="D258" s="10" t="s">
        <v>433</v>
      </c>
      <c r="E258" s="64">
        <f>+'27'!J258</f>
        <v>0</v>
      </c>
      <c r="F258" s="71">
        <v>3</v>
      </c>
      <c r="G258" s="46">
        <f t="shared" si="22"/>
        <v>3</v>
      </c>
      <c r="H258" s="78">
        <v>0</v>
      </c>
      <c r="I258" s="76">
        <v>0</v>
      </c>
      <c r="J258" s="46">
        <f t="shared" si="23"/>
        <v>3</v>
      </c>
      <c r="K258" s="72"/>
      <c r="L258" s="20">
        <v>35</v>
      </c>
      <c r="M258" s="65">
        <f t="shared" si="26"/>
        <v>0</v>
      </c>
      <c r="N258" s="17" t="s">
        <v>16</v>
      </c>
      <c r="O258" s="18"/>
      <c r="P258" s="23">
        <f t="shared" si="21"/>
        <v>0</v>
      </c>
      <c r="Q258" s="90"/>
      <c r="R258" s="43">
        <f t="shared" si="20"/>
        <v>0</v>
      </c>
    </row>
    <row r="259" spans="1:23" ht="25.5" x14ac:dyDescent="0.55000000000000004">
      <c r="A259" s="10"/>
      <c r="B259" s="10"/>
      <c r="C259" s="19"/>
      <c r="D259" s="10"/>
      <c r="E259" s="64">
        <f>+'27'!J259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26"/>
        <v>0</v>
      </c>
      <c r="N259" s="17" t="s">
        <v>16</v>
      </c>
      <c r="O259" s="18"/>
      <c r="P259" s="23">
        <f t="shared" si="21"/>
        <v>0</v>
      </c>
      <c r="Q259" s="90"/>
      <c r="R259" s="43">
        <f t="shared" si="20"/>
        <v>0</v>
      </c>
    </row>
    <row r="260" spans="1:23" ht="25.5" x14ac:dyDescent="0.55000000000000004">
      <c r="A260" s="10"/>
      <c r="B260" s="10"/>
      <c r="C260" s="19"/>
      <c r="D260" s="10"/>
      <c r="E260" s="64">
        <f>+'27'!J260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1"/>
        <v>0</v>
      </c>
      <c r="Q260" s="90"/>
      <c r="R260" s="43">
        <f>+K260*Q260</f>
        <v>0</v>
      </c>
    </row>
    <row r="261" spans="1:23" ht="25.5" x14ac:dyDescent="0.55000000000000004">
      <c r="A261" s="10"/>
      <c r="B261" s="10"/>
      <c r="C261" s="19"/>
      <c r="D261" s="10"/>
      <c r="E261" s="64">
        <f>+'27'!J261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1"/>
        <v>0</v>
      </c>
      <c r="Q261" s="90"/>
      <c r="R261" s="43">
        <f t="shared" si="20"/>
        <v>0</v>
      </c>
    </row>
    <row r="262" spans="1:23" ht="24" customHeight="1" x14ac:dyDescent="0.55000000000000004">
      <c r="A262" s="10"/>
      <c r="B262" s="10"/>
      <c r="C262" s="19"/>
      <c r="D262" s="10"/>
      <c r="E262" s="64">
        <f>+'27'!J262</f>
        <v>0</v>
      </c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1619.7199999999998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4527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1807</v>
      </c>
      <c r="O267" s="2">
        <v>25</v>
      </c>
      <c r="P267" s="2">
        <v>100</v>
      </c>
      <c r="Q267" s="2">
        <v>320</v>
      </c>
      <c r="R267" s="2">
        <v>300</v>
      </c>
      <c r="S267" s="2">
        <v>35</v>
      </c>
      <c r="T267" s="2">
        <v>375</v>
      </c>
      <c r="U267" s="2">
        <v>120</v>
      </c>
      <c r="V267" s="2">
        <v>222</v>
      </c>
      <c r="W267" s="2">
        <v>310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1045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1675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1675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120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120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36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2.52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81.48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W349"/>
  <sheetViews>
    <sheetView zoomScale="80" zoomScaleNormal="80" workbookViewId="0">
      <pane xSplit="10" ySplit="4" topLeftCell="K5" activePane="bottomRight" state="frozen"/>
      <selection activeCell="H260" sqref="H260"/>
      <selection pane="topRight" activeCell="H260" sqref="H260"/>
      <selection pane="bottomLeft" activeCell="H260" sqref="H260"/>
      <selection pane="bottomRight" activeCell="U85" sqref="U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40</v>
      </c>
      <c r="F5" s="71">
        <v>10</v>
      </c>
      <c r="G5" s="46">
        <f t="shared" ref="G5:G26" si="0">E5+F5</f>
        <v>50</v>
      </c>
      <c r="H5" s="78">
        <v>2</v>
      </c>
      <c r="I5" s="76">
        <v>0</v>
      </c>
      <c r="J5" s="46">
        <f t="shared" ref="J5:J26" si="1">+G5-H5-K5-I5</f>
        <v>48</v>
      </c>
      <c r="K5" s="72"/>
      <c r="L5" s="15">
        <v>50</v>
      </c>
      <c r="M5" s="65">
        <f>+L5*K5</f>
        <v>0</v>
      </c>
      <c r="N5" s="17" t="s">
        <v>1443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117</v>
      </c>
      <c r="F6" s="71">
        <v>30</v>
      </c>
      <c r="G6" s="46">
        <f t="shared" si="0"/>
        <v>147</v>
      </c>
      <c r="H6" s="78">
        <v>0</v>
      </c>
      <c r="I6" s="76">
        <v>0</v>
      </c>
      <c r="J6" s="46">
        <f t="shared" si="1"/>
        <v>144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37">
        <f t="shared" ref="P6:P69" si="3">SUM(M6-O6)</f>
        <v>300</v>
      </c>
      <c r="Q6" s="13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95</v>
      </c>
      <c r="P20" s="137">
        <f t="shared" si="3"/>
        <v>100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37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20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37">
        <f t="shared" si="3"/>
        <v>200</v>
      </c>
      <c r="Q22" s="13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37">
        <f t="shared" si="3"/>
        <v>50</v>
      </c>
      <c r="Q24" s="13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37">
        <f t="shared" si="3"/>
        <v>200</v>
      </c>
      <c r="Q28" s="13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37">
        <f t="shared" si="3"/>
        <v>200</v>
      </c>
      <c r="Q31" s="13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95</v>
      </c>
      <c r="P32" s="137">
        <f t="shared" si="3"/>
        <v>295</v>
      </c>
      <c r="Q32" s="90">
        <v>46.37</v>
      </c>
      <c r="R32" s="43">
        <f t="shared" si="4"/>
        <v>139.10999999999999</v>
      </c>
    </row>
    <row r="33" spans="1:18" ht="25.5" hidden="1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4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125</v>
      </c>
      <c r="P33" s="137">
        <f t="shared" si="3"/>
        <v>265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+'28'!J37</f>
        <v>6</v>
      </c>
      <c r="F37" s="71">
        <v>1</v>
      </c>
      <c r="G37" s="46">
        <f t="shared" si="5"/>
        <v>7</v>
      </c>
      <c r="H37" s="78">
        <v>0</v>
      </c>
      <c r="I37" s="76">
        <v>0</v>
      </c>
      <c r="J37" s="46">
        <f t="shared" si="6"/>
        <v>7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20</v>
      </c>
      <c r="F39" s="71">
        <v>3</v>
      </c>
      <c r="G39" s="46">
        <f t="shared" si="5"/>
        <v>23</v>
      </c>
      <c r="H39" s="78">
        <v>0</v>
      </c>
      <c r="I39" s="76">
        <v>0</v>
      </c>
      <c r="J39" s="46">
        <f t="shared" si="6"/>
        <v>22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37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17</v>
      </c>
      <c r="F40" s="71">
        <v>3</v>
      </c>
      <c r="G40" s="46">
        <f t="shared" si="5"/>
        <v>20</v>
      </c>
      <c r="H40" s="78">
        <v>0</v>
      </c>
      <c r="I40" s="76">
        <v>0</v>
      </c>
      <c r="J40" s="46">
        <f t="shared" si="6"/>
        <v>18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37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3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37">
        <f t="shared" si="3"/>
        <v>120</v>
      </c>
      <c r="Q62" s="132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37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37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11</v>
      </c>
      <c r="F74" s="71">
        <v>3</v>
      </c>
      <c r="G74" s="46">
        <f t="shared" si="5"/>
        <v>14</v>
      </c>
      <c r="H74" s="78">
        <v>0</v>
      </c>
      <c r="I74" s="76">
        <v>0</v>
      </c>
      <c r="J74" s="46">
        <f t="shared" si="6"/>
        <v>13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6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27</v>
      </c>
      <c r="P80" s="137">
        <f t="shared" si="7"/>
        <v>83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+'28'!J96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+'28'!J99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45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3</v>
      </c>
      <c r="F110" s="71">
        <v>10</v>
      </c>
      <c r="G110" s="46">
        <f t="shared" si="12"/>
        <v>13</v>
      </c>
      <c r="H110" s="78">
        <v>0</v>
      </c>
      <c r="I110" s="76">
        <v>0</v>
      </c>
      <c r="J110" s="46">
        <f t="shared" si="13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18</v>
      </c>
      <c r="F111" s="71">
        <v>8</v>
      </c>
      <c r="G111" s="46">
        <f t="shared" si="12"/>
        <v>26</v>
      </c>
      <c r="H111" s="78">
        <v>1</v>
      </c>
      <c r="I111" s="76">
        <v>0</v>
      </c>
      <c r="J111" s="46">
        <f t="shared" si="13"/>
        <v>23</v>
      </c>
      <c r="K111" s="72">
        <v>2</v>
      </c>
      <c r="L111" s="20">
        <v>250</v>
      </c>
      <c r="M111" s="65">
        <f t="shared" si="8"/>
        <v>500</v>
      </c>
      <c r="N111" s="17" t="s">
        <v>1443</v>
      </c>
      <c r="O111" s="18"/>
      <c r="P111" s="137">
        <f t="shared" si="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11</v>
      </c>
      <c r="F112" s="71">
        <v>3</v>
      </c>
      <c r="G112" s="46">
        <f t="shared" si="12"/>
        <v>14</v>
      </c>
      <c r="H112" s="78">
        <v>0</v>
      </c>
      <c r="I112" s="76">
        <v>0</v>
      </c>
      <c r="J112" s="46">
        <f t="shared" si="13"/>
        <v>14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17</v>
      </c>
      <c r="F115" s="71"/>
      <c r="G115" s="46">
        <f t="shared" si="12"/>
        <v>17</v>
      </c>
      <c r="H115" s="78">
        <v>0</v>
      </c>
      <c r="I115" s="76">
        <v>0</v>
      </c>
      <c r="J115" s="46">
        <f t="shared" si="13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7</v>
      </c>
      <c r="F116" s="71"/>
      <c r="G116" s="46">
        <f t="shared" si="12"/>
        <v>7</v>
      </c>
      <c r="H116" s="78">
        <v>0</v>
      </c>
      <c r="I116" s="76">
        <v>0</v>
      </c>
      <c r="J116" s="46">
        <f t="shared" si="13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5</v>
      </c>
      <c r="F120" s="71"/>
      <c r="G120" s="46">
        <f t="shared" si="12"/>
        <v>5</v>
      </c>
      <c r="H120" s="78">
        <v>0</v>
      </c>
      <c r="I120" s="76">
        <v>0</v>
      </c>
      <c r="J120" s="46">
        <f t="shared" si="13"/>
        <v>3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3</v>
      </c>
      <c r="F125" s="71"/>
      <c r="G125" s="46">
        <f t="shared" si="12"/>
        <v>3</v>
      </c>
      <c r="H125" s="78">
        <v>0</v>
      </c>
      <c r="I125" s="76">
        <v>0</v>
      </c>
      <c r="J125" s="46">
        <f t="shared" si="13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6</v>
      </c>
      <c r="F131" s="71">
        <v>5</v>
      </c>
      <c r="G131" s="46">
        <f t="shared" si="12"/>
        <v>11</v>
      </c>
      <c r="H131" s="78">
        <v>0</v>
      </c>
      <c r="I131" s="76">
        <v>0</v>
      </c>
      <c r="J131" s="46">
        <f t="shared" si="13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3</v>
      </c>
      <c r="F132" s="71">
        <v>3</v>
      </c>
      <c r="G132" s="46">
        <f t="shared" si="12"/>
        <v>6</v>
      </c>
      <c r="H132" s="78">
        <v>0</v>
      </c>
      <c r="I132" s="76">
        <v>0</v>
      </c>
      <c r="J132" s="46">
        <f t="shared" si="13"/>
        <v>4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20</v>
      </c>
      <c r="P132" s="137">
        <f t="shared" si="7"/>
        <v>100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3</v>
      </c>
      <c r="F133" s="71">
        <v>3</v>
      </c>
      <c r="G133" s="46">
        <f t="shared" si="12"/>
        <v>6</v>
      </c>
      <c r="H133" s="78">
        <v>0</v>
      </c>
      <c r="I133" s="76">
        <v>0</v>
      </c>
      <c r="J133" s="46">
        <f t="shared" si="13"/>
        <v>3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30</v>
      </c>
      <c r="P133" s="137">
        <f t="shared" si="7"/>
        <v>120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13</v>
      </c>
      <c r="F175" s="71"/>
      <c r="G175" s="46">
        <f t="shared" si="17"/>
        <v>13</v>
      </c>
      <c r="H175" s="78">
        <v>0</v>
      </c>
      <c r="I175" s="76">
        <v>0</v>
      </c>
      <c r="J175" s="46">
        <f t="shared" si="1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16"/>
        <v>0</v>
      </c>
      <c r="Q175" s="13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+'28'!J176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9</v>
      </c>
      <c r="F178" s="71"/>
      <c r="G178" s="46">
        <f t="shared" si="17"/>
        <v>9</v>
      </c>
      <c r="H178" s="78">
        <v>0</v>
      </c>
      <c r="I178" s="76">
        <v>0</v>
      </c>
      <c r="J178" s="46">
        <f t="shared" si="18"/>
        <v>9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25</v>
      </c>
      <c r="F180" s="71"/>
      <c r="G180" s="46">
        <f t="shared" si="17"/>
        <v>25</v>
      </c>
      <c r="H180" s="78">
        <v>0</v>
      </c>
      <c r="I180" s="76">
        <v>0</v>
      </c>
      <c r="J180" s="46">
        <f t="shared" si="18"/>
        <v>25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16"/>
        <v>0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10</v>
      </c>
      <c r="F185" s="71"/>
      <c r="G185" s="46">
        <f t="shared" si="17"/>
        <v>10</v>
      </c>
      <c r="H185" s="78">
        <v>0</v>
      </c>
      <c r="I185" s="76">
        <v>0</v>
      </c>
      <c r="J185" s="46">
        <f t="shared" si="18"/>
        <v>9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37">
        <f t="shared" si="16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+'28'!J190</f>
        <v>15</v>
      </c>
      <c r="F190" s="71"/>
      <c r="G190" s="46">
        <f t="shared" si="17"/>
        <v>15</v>
      </c>
      <c r="H190" s="78">
        <v>0</v>
      </c>
      <c r="I190" s="76">
        <v>0</v>
      </c>
      <c r="J190" s="46">
        <f t="shared" si="18"/>
        <v>15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16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15</v>
      </c>
      <c r="F193" s="71">
        <v>5</v>
      </c>
      <c r="G193" s="46">
        <f t="shared" si="17"/>
        <v>20</v>
      </c>
      <c r="H193" s="78">
        <v>0</v>
      </c>
      <c r="I193" s="76">
        <v>0</v>
      </c>
      <c r="J193" s="46">
        <f t="shared" si="18"/>
        <v>20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16"/>
        <v>0</v>
      </c>
      <c r="Q193" s="90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17</v>
      </c>
      <c r="F194" s="71">
        <v>5</v>
      </c>
      <c r="G194" s="46">
        <f t="shared" si="17"/>
        <v>22</v>
      </c>
      <c r="H194" s="78">
        <v>0</v>
      </c>
      <c r="I194" s="76">
        <v>0</v>
      </c>
      <c r="J194" s="46">
        <f t="shared" si="18"/>
        <v>21</v>
      </c>
      <c r="K194" s="72">
        <v>1</v>
      </c>
      <c r="L194" s="20">
        <v>120</v>
      </c>
      <c r="M194" s="65">
        <f t="shared" si="19"/>
        <v>120</v>
      </c>
      <c r="N194" s="17" t="s">
        <v>16</v>
      </c>
      <c r="O194" s="18"/>
      <c r="P194" s="137">
        <f t="shared" si="16"/>
        <v>120</v>
      </c>
      <c r="Q194" s="90">
        <v>73</v>
      </c>
      <c r="R194" s="43">
        <f t="shared" si="20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8</v>
      </c>
      <c r="F195" s="71"/>
      <c r="G195" s="46">
        <f t="shared" si="17"/>
        <v>8</v>
      </c>
      <c r="H195" s="78">
        <v>0</v>
      </c>
      <c r="I195" s="76">
        <v>0</v>
      </c>
      <c r="J195" s="46">
        <f t="shared" si="18"/>
        <v>8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16"/>
        <v>0</v>
      </c>
      <c r="Q195" s="90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11</v>
      </c>
      <c r="F196" s="71"/>
      <c r="G196" s="46">
        <f t="shared" si="17"/>
        <v>11</v>
      </c>
      <c r="H196" s="78">
        <v>0</v>
      </c>
      <c r="I196" s="76">
        <v>0</v>
      </c>
      <c r="J196" s="46">
        <f t="shared" si="18"/>
        <v>11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16"/>
        <v>0</v>
      </c>
      <c r="Q196" s="90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8</v>
      </c>
      <c r="F198" s="71"/>
      <c r="G198" s="46">
        <f t="shared" si="17"/>
        <v>8</v>
      </c>
      <c r="H198" s="78">
        <v>0</v>
      </c>
      <c r="I198" s="76">
        <v>4</v>
      </c>
      <c r="J198" s="46">
        <f t="shared" si="18"/>
        <v>4</v>
      </c>
      <c r="K198" s="72"/>
      <c r="L198" s="20">
        <v>150</v>
      </c>
      <c r="M198" s="65">
        <f t="shared" si="19"/>
        <v>0</v>
      </c>
      <c r="N198" s="17" t="s">
        <v>1463</v>
      </c>
      <c r="O198" s="18"/>
      <c r="P198" s="23">
        <f t="shared" ref="P198:P242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6</v>
      </c>
      <c r="F205" s="71"/>
      <c r="G205" s="46">
        <f t="shared" si="17"/>
        <v>6</v>
      </c>
      <c r="H205" s="78">
        <v>0</v>
      </c>
      <c r="I205" s="76">
        <v>0</v>
      </c>
      <c r="J205" s="46">
        <f t="shared" si="18"/>
        <v>6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3</v>
      </c>
      <c r="F209" s="71"/>
      <c r="G209" s="46">
        <f t="shared" si="17"/>
        <v>3</v>
      </c>
      <c r="H209" s="78">
        <v>0</v>
      </c>
      <c r="I209" s="76">
        <v>0</v>
      </c>
      <c r="J209" s="46">
        <f t="shared" si="18"/>
        <v>2</v>
      </c>
      <c r="K209" s="72">
        <v>1</v>
      </c>
      <c r="L209" s="20">
        <v>120</v>
      </c>
      <c r="M209" s="65">
        <f t="shared" si="19"/>
        <v>120</v>
      </c>
      <c r="N209" s="17" t="s">
        <v>16</v>
      </c>
      <c r="O209" s="18"/>
      <c r="P209" s="137">
        <f t="shared" si="21"/>
        <v>120</v>
      </c>
      <c r="Q209" s="90">
        <v>83</v>
      </c>
      <c r="R209" s="43">
        <f t="shared" si="20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+'28'!J210</f>
        <v>0</v>
      </c>
      <c r="F210" s="71">
        <v>1</v>
      </c>
      <c r="G210" s="46">
        <f t="shared" si="17"/>
        <v>1</v>
      </c>
      <c r="H210" s="78">
        <v>0</v>
      </c>
      <c r="I210" s="76">
        <v>0</v>
      </c>
      <c r="J210" s="46">
        <f t="shared" si="1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21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>
        <v>2</v>
      </c>
      <c r="G211" s="46">
        <f t="shared" si="17"/>
        <v>2</v>
      </c>
      <c r="H211" s="78">
        <v>0</v>
      </c>
      <c r="I211" s="76">
        <v>0</v>
      </c>
      <c r="J211" s="46">
        <f t="shared" si="18"/>
        <v>0</v>
      </c>
      <c r="K211" s="72">
        <v>2</v>
      </c>
      <c r="L211" s="20">
        <v>40</v>
      </c>
      <c r="M211" s="65">
        <f t="shared" si="19"/>
        <v>80</v>
      </c>
      <c r="N211" s="17" t="s">
        <v>16</v>
      </c>
      <c r="O211" s="18"/>
      <c r="P211" s="137">
        <f t="shared" si="21"/>
        <v>80</v>
      </c>
      <c r="Q211" s="90">
        <v>15</v>
      </c>
      <c r="R211" s="43">
        <f t="shared" si="20"/>
        <v>30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40</v>
      </c>
      <c r="F217" s="71"/>
      <c r="G217" s="46">
        <f t="shared" si="17"/>
        <v>40</v>
      </c>
      <c r="H217" s="78">
        <v>0</v>
      </c>
      <c r="I217" s="76">
        <v>0</v>
      </c>
      <c r="J217" s="46">
        <f t="shared" si="18"/>
        <v>38</v>
      </c>
      <c r="K217" s="72">
        <v>2</v>
      </c>
      <c r="L217" s="20">
        <v>10</v>
      </c>
      <c r="M217" s="65">
        <f t="shared" si="19"/>
        <v>20</v>
      </c>
      <c r="N217" s="17" t="s">
        <v>16</v>
      </c>
      <c r="O217" s="18"/>
      <c r="P217" s="137">
        <f t="shared" si="21"/>
        <v>20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19</v>
      </c>
      <c r="F218" s="71"/>
      <c r="G218" s="46">
        <f t="shared" si="17"/>
        <v>19</v>
      </c>
      <c r="H218" s="78">
        <v>0</v>
      </c>
      <c r="I218" s="76">
        <v>0</v>
      </c>
      <c r="J218" s="46">
        <f t="shared" si="18"/>
        <v>18</v>
      </c>
      <c r="K218" s="72">
        <v>1</v>
      </c>
      <c r="L218" s="20">
        <v>20</v>
      </c>
      <c r="M218" s="65">
        <f t="shared" si="19"/>
        <v>20</v>
      </c>
      <c r="N218" s="17" t="s">
        <v>16</v>
      </c>
      <c r="O218" s="18"/>
      <c r="P218" s="137">
        <f t="shared" si="21"/>
        <v>20</v>
      </c>
      <c r="Q218" s="90">
        <v>16.670000000000002</v>
      </c>
      <c r="R218" s="43">
        <f t="shared" si="20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60" si="22">E235+F235</f>
        <v>0</v>
      </c>
      <c r="H235" s="78">
        <v>0</v>
      </c>
      <c r="I235" s="76">
        <v>0</v>
      </c>
      <c r="J235" s="46">
        <f t="shared" ref="J235:J259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 t="shared" si="21"/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si="21"/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1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+'28'!J243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>SUM(M243-O243)</f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+'28'!J244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ref="P244:P254" si="26">SUM(M244-O244)</f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+'28'!J245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6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+'28'!J246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6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+'28'!J247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+'28'!J248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+'28'!J249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+'28'!J250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+'28'!J251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+'28'!J252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+'28'!J253</f>
        <v>0</v>
      </c>
      <c r="F253" s="71">
        <v>10</v>
      </c>
      <c r="G253" s="46">
        <f t="shared" si="22"/>
        <v>10</v>
      </c>
      <c r="H253" s="78">
        <v>0</v>
      </c>
      <c r="I253" s="76">
        <v>0</v>
      </c>
      <c r="J253" s="46">
        <f t="shared" si="23"/>
        <v>10</v>
      </c>
      <c r="K253" s="72"/>
      <c r="L253" s="20">
        <v>35</v>
      </c>
      <c r="M253" s="65">
        <f t="shared" si="19"/>
        <v>0</v>
      </c>
      <c r="N253" s="17" t="s">
        <v>16</v>
      </c>
      <c r="O253" s="18"/>
      <c r="P253" s="23">
        <f t="shared" si="26"/>
        <v>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+'28'!J254</f>
        <v>0</v>
      </c>
      <c r="F254" s="71"/>
      <c r="G254" s="46">
        <f t="shared" si="22"/>
        <v>0</v>
      </c>
      <c r="H254" s="78">
        <v>0</v>
      </c>
      <c r="I254" s="76">
        <v>0</v>
      </c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/>
      <c r="O254" s="18"/>
      <c r="P254" s="23">
        <f t="shared" si="26"/>
        <v>0</v>
      </c>
      <c r="Q254" s="90"/>
      <c r="R254" s="43"/>
    </row>
    <row r="255" spans="1:18" ht="25.5" x14ac:dyDescent="0.55000000000000004">
      <c r="A255" s="10"/>
      <c r="B255" s="10">
        <v>20049130</v>
      </c>
      <c r="C255" s="19" t="s">
        <v>714</v>
      </c>
      <c r="D255" s="10" t="s">
        <v>433</v>
      </c>
      <c r="E255" s="64">
        <f>+'28'!J255</f>
        <v>3</v>
      </c>
      <c r="F255" s="71"/>
      <c r="G255" s="46">
        <f t="shared" si="22"/>
        <v>3</v>
      </c>
      <c r="H255" s="78">
        <v>0</v>
      </c>
      <c r="I255" s="76">
        <v>0</v>
      </c>
      <c r="J255" s="46">
        <f t="shared" si="23"/>
        <v>3</v>
      </c>
      <c r="K255" s="72"/>
      <c r="L255" s="20">
        <v>35</v>
      </c>
      <c r="M255" s="65">
        <f t="shared" si="19"/>
        <v>0</v>
      </c>
      <c r="N255" s="17"/>
      <c r="O255" s="18"/>
      <c r="P255" s="23">
        <f>SUM(M255-O255)</f>
        <v>0</v>
      </c>
      <c r="Q255" s="90"/>
      <c r="R255" s="43"/>
    </row>
    <row r="256" spans="1:18" ht="25.5" x14ac:dyDescent="0.55000000000000004">
      <c r="A256" s="10"/>
      <c r="B256" s="10">
        <v>20051101</v>
      </c>
      <c r="C256" s="19" t="s">
        <v>1460</v>
      </c>
      <c r="D256" s="10" t="s">
        <v>433</v>
      </c>
      <c r="E256" s="64">
        <f>+'28'!J256</f>
        <v>2</v>
      </c>
      <c r="F256" s="71"/>
      <c r="G256" s="46">
        <f t="shared" si="22"/>
        <v>2</v>
      </c>
      <c r="H256" s="78">
        <v>0</v>
      </c>
      <c r="I256" s="76">
        <v>0</v>
      </c>
      <c r="J256" s="46">
        <f t="shared" si="23"/>
        <v>2</v>
      </c>
      <c r="K256" s="72"/>
      <c r="L256" s="20">
        <v>35</v>
      </c>
      <c r="M256" s="65">
        <f t="shared" si="19"/>
        <v>0</v>
      </c>
      <c r="N256" s="17"/>
      <c r="O256" s="18"/>
      <c r="P256" s="23">
        <f t="shared" ref="P256:P261" si="27">SUM(M256-O256)</f>
        <v>0</v>
      </c>
      <c r="Q256" s="90"/>
      <c r="R256" s="43"/>
    </row>
    <row r="257" spans="1:23" ht="25.5" x14ac:dyDescent="0.55000000000000004">
      <c r="A257" s="10"/>
      <c r="B257" s="10">
        <v>20059796</v>
      </c>
      <c r="C257" s="19" t="s">
        <v>1461</v>
      </c>
      <c r="D257" s="10" t="s">
        <v>433</v>
      </c>
      <c r="E257" s="64">
        <f>+'28'!J257</f>
        <v>2</v>
      </c>
      <c r="F257" s="71"/>
      <c r="G257" s="46">
        <f t="shared" si="22"/>
        <v>2</v>
      </c>
      <c r="H257" s="78">
        <v>0</v>
      </c>
      <c r="I257" s="76">
        <v>0</v>
      </c>
      <c r="J257" s="46">
        <f t="shared" si="23"/>
        <v>1</v>
      </c>
      <c r="K257" s="72">
        <v>1</v>
      </c>
      <c r="L257" s="20">
        <v>22</v>
      </c>
      <c r="M257" s="65">
        <f t="shared" si="19"/>
        <v>22</v>
      </c>
      <c r="N257" s="17" t="s">
        <v>16</v>
      </c>
      <c r="O257" s="18"/>
      <c r="P257" s="137">
        <f t="shared" si="27"/>
        <v>22</v>
      </c>
      <c r="Q257" s="90"/>
      <c r="R257" s="43">
        <f t="shared" si="20"/>
        <v>0</v>
      </c>
    </row>
    <row r="258" spans="1:23" ht="25.5" x14ac:dyDescent="0.55000000000000004">
      <c r="A258" s="10"/>
      <c r="B258" s="10">
        <v>20060974</v>
      </c>
      <c r="C258" s="19" t="s">
        <v>1462</v>
      </c>
      <c r="D258" s="10" t="s">
        <v>433</v>
      </c>
      <c r="E258" s="64">
        <f>+'28'!J258</f>
        <v>3</v>
      </c>
      <c r="F258" s="71"/>
      <c r="G258" s="46">
        <f t="shared" si="22"/>
        <v>3</v>
      </c>
      <c r="H258" s="78">
        <v>0</v>
      </c>
      <c r="I258" s="76">
        <v>0</v>
      </c>
      <c r="J258" s="46">
        <f t="shared" si="23"/>
        <v>3</v>
      </c>
      <c r="K258" s="72"/>
      <c r="L258" s="20">
        <v>35</v>
      </c>
      <c r="M258" s="65">
        <f t="shared" si="19"/>
        <v>0</v>
      </c>
      <c r="N258" s="17" t="s">
        <v>16</v>
      </c>
      <c r="O258" s="18"/>
      <c r="P258" s="23">
        <f t="shared" si="27"/>
        <v>0</v>
      </c>
      <c r="Q258" s="90"/>
      <c r="R258" s="43">
        <f t="shared" si="20"/>
        <v>0</v>
      </c>
    </row>
    <row r="259" spans="1:23" ht="25.5" x14ac:dyDescent="0.55000000000000004">
      <c r="A259" s="10"/>
      <c r="B259" s="10"/>
      <c r="C259" s="19"/>
      <c r="D259" s="10"/>
      <c r="E259" s="64">
        <f>+'28'!J259</f>
        <v>0</v>
      </c>
      <c r="F259" s="71"/>
      <c r="G259" s="46">
        <f t="shared" si="22"/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si="20"/>
        <v>0</v>
      </c>
    </row>
    <row r="260" spans="1:23" ht="25.5" x14ac:dyDescent="0.55000000000000004">
      <c r="A260" s="10"/>
      <c r="B260" s="10"/>
      <c r="C260" s="19"/>
      <c r="D260" s="10"/>
      <c r="E260" s="64">
        <f>+'28'!J260</f>
        <v>0</v>
      </c>
      <c r="F260" s="71"/>
      <c r="G260" s="46">
        <f t="shared" si="22"/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7"/>
        <v>0</v>
      </c>
      <c r="Q260" s="90"/>
      <c r="R260" s="43">
        <f>+K260*Q260</f>
        <v>0</v>
      </c>
    </row>
    <row r="261" spans="1:23" ht="25.5" x14ac:dyDescent="0.55000000000000004">
      <c r="A261" s="10"/>
      <c r="B261" s="10"/>
      <c r="C261" s="19"/>
      <c r="D261" s="10"/>
      <c r="E261" s="64"/>
      <c r="F261" s="71"/>
      <c r="G261" s="46">
        <f>E261+F261</f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7"/>
        <v>0</v>
      </c>
      <c r="Q261" s="90"/>
      <c r="R261" s="43">
        <f t="shared" si="20"/>
        <v>0</v>
      </c>
    </row>
    <row r="262" spans="1:23" ht="24" customHeight="1" x14ac:dyDescent="0.55000000000000004">
      <c r="A262" s="10"/>
      <c r="B262" s="10"/>
      <c r="C262" s="19"/>
      <c r="D262" s="10"/>
      <c r="E262" s="64"/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1454.8200000000006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4437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1867</v>
      </c>
      <c r="O267" s="2">
        <v>120</v>
      </c>
      <c r="P267" s="2">
        <v>280</v>
      </c>
      <c r="Q267" s="2">
        <v>230</v>
      </c>
      <c r="R267" s="2">
        <v>22</v>
      </c>
      <c r="S267" s="2">
        <v>95</v>
      </c>
      <c r="T267" s="2">
        <v>250</v>
      </c>
      <c r="U267" s="2">
        <v>320</v>
      </c>
      <c r="V267" s="2">
        <v>100</v>
      </c>
      <c r="W267" s="2">
        <v>450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>
        <v>315</v>
      </c>
      <c r="O269" s="2" t="s">
        <v>1464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862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1393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1393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00.00"/>
        <filter val="120.00"/>
        <filter val="20.00"/>
        <filter val="200.00"/>
        <filter val="22.00"/>
        <filter val="25.00"/>
        <filter val="280"/>
        <filter val="295.00"/>
        <filter val="300.00"/>
        <filter val="40.00"/>
        <filter val="50.00"/>
        <filter val="500.00"/>
        <filter val="70.00"/>
        <filter val="80.00"/>
        <filter val="83.00"/>
        <filter val="85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AD349"/>
  <sheetViews>
    <sheetView zoomScale="80" zoomScaleNormal="80" workbookViewId="0">
      <pane xSplit="10" ySplit="4" topLeftCell="K264" activePane="bottomRight" state="frozen"/>
      <selection activeCell="H260" sqref="H260"/>
      <selection pane="topRight" activeCell="H260" sqref="H260"/>
      <selection pane="bottomLeft" activeCell="H260" sqref="H260"/>
      <selection pane="bottomRight" activeCell="E271" sqref="E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3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144</v>
      </c>
      <c r="F6" s="71"/>
      <c r="G6" s="46">
        <f t="shared" si="0"/>
        <v>144</v>
      </c>
      <c r="H6" s="78">
        <v>0</v>
      </c>
      <c r="I6" s="76">
        <v>0</v>
      </c>
      <c r="J6" s="46">
        <f t="shared" si="1"/>
        <v>135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250</v>
      </c>
      <c r="P6" s="137">
        <f t="shared" ref="P6:P69" si="3">SUM(M6-O6)</f>
        <v>650</v>
      </c>
      <c r="Q6" s="13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3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37">
        <f t="shared" si="3"/>
        <v>300</v>
      </c>
      <c r="Q22" s="13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14</v>
      </c>
      <c r="F24" s="71"/>
      <c r="G24" s="46">
        <f t="shared" si="0"/>
        <v>14</v>
      </c>
      <c r="H24" s="78">
        <v>2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1443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7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300</v>
      </c>
      <c r="P31" s="137">
        <f t="shared" si="3"/>
        <v>600</v>
      </c>
      <c r="Q31" s="132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37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37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+'29'!J37</f>
        <v>7</v>
      </c>
      <c r="F37" s="71">
        <v>1</v>
      </c>
      <c r="G37" s="46">
        <f t="shared" si="5"/>
        <v>8</v>
      </c>
      <c r="H37" s="78">
        <v>0</v>
      </c>
      <c r="I37" s="76">
        <v>0</v>
      </c>
      <c r="J37" s="46">
        <f t="shared" si="6"/>
        <v>8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22</v>
      </c>
      <c r="F39" s="71"/>
      <c r="G39" s="46">
        <f t="shared" si="5"/>
        <v>22</v>
      </c>
      <c r="H39" s="78">
        <v>0</v>
      </c>
      <c r="I39" s="76">
        <v>0</v>
      </c>
      <c r="J39" s="46">
        <f t="shared" si="6"/>
        <v>19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37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18</v>
      </c>
      <c r="F40" s="71"/>
      <c r="G40" s="46">
        <f t="shared" si="5"/>
        <v>18</v>
      </c>
      <c r="H40" s="78">
        <v>0</v>
      </c>
      <c r="I40" s="76">
        <v>0</v>
      </c>
      <c r="J40" s="46">
        <f t="shared" si="6"/>
        <v>16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37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3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3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3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3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37">
        <f t="shared" si="3"/>
        <v>75</v>
      </c>
      <c r="Q53" s="13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3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3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13</v>
      </c>
      <c r="F74" s="71"/>
      <c r="G74" s="46">
        <f t="shared" si="5"/>
        <v>13</v>
      </c>
      <c r="H74" s="78">
        <v>0</v>
      </c>
      <c r="I74" s="76">
        <v>0</v>
      </c>
      <c r="J74" s="46">
        <f t="shared" si="6"/>
        <v>12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4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27</v>
      </c>
      <c r="P80" s="137">
        <f t="shared" si="7"/>
        <v>83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05" si="14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+'29'!J96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4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4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4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+'29'!J99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5">+L99*K99</f>
        <v>0</v>
      </c>
      <c r="N99" s="17" t="s">
        <v>16</v>
      </c>
      <c r="O99" s="18"/>
      <c r="P99" s="23">
        <f t="shared" si="14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5"/>
        <v>0</v>
      </c>
      <c r="N100" s="17" t="s">
        <v>16</v>
      </c>
      <c r="O100" s="18"/>
      <c r="P100" s="23">
        <f t="shared" si="14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5"/>
        <v>0</v>
      </c>
      <c r="N101" s="17" t="s">
        <v>16</v>
      </c>
      <c r="O101" s="18"/>
      <c r="P101" s="23">
        <f t="shared" si="14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5"/>
        <v>0</v>
      </c>
      <c r="N102" s="17" t="s">
        <v>16</v>
      </c>
      <c r="O102" s="18"/>
      <c r="P102" s="23">
        <f t="shared" si="14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5"/>
        <v>0</v>
      </c>
      <c r="N103" s="17" t="s">
        <v>16</v>
      </c>
      <c r="O103" s="18"/>
      <c r="P103" s="23">
        <f t="shared" si="14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5"/>
        <v>0</v>
      </c>
      <c r="N104" s="17" t="s">
        <v>16</v>
      </c>
      <c r="O104" s="18"/>
      <c r="P104" s="23">
        <f t="shared" si="14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5"/>
        <v>0</v>
      </c>
      <c r="N105" s="17" t="s">
        <v>16</v>
      </c>
      <c r="O105" s="18"/>
      <c r="P105" s="23">
        <f t="shared" si="14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ref="P107:P170" si="17"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12</v>
      </c>
      <c r="F110" s="71"/>
      <c r="G110" s="46">
        <f t="shared" si="12"/>
        <v>12</v>
      </c>
      <c r="H110" s="78">
        <v>0</v>
      </c>
      <c r="I110" s="76">
        <v>0</v>
      </c>
      <c r="J110" s="46">
        <f t="shared" si="13"/>
        <v>7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>
        <v>30</v>
      </c>
      <c r="P110" s="137">
        <f t="shared" si="17"/>
        <v>570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23</v>
      </c>
      <c r="F111" s="71"/>
      <c r="G111" s="46">
        <f t="shared" si="12"/>
        <v>23</v>
      </c>
      <c r="H111" s="78">
        <v>0</v>
      </c>
      <c r="I111" s="76">
        <v>0</v>
      </c>
      <c r="J111" s="46">
        <f t="shared" si="13"/>
        <v>21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37">
        <f t="shared" si="1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14</v>
      </c>
      <c r="F112" s="71"/>
      <c r="G112" s="46">
        <f t="shared" si="12"/>
        <v>14</v>
      </c>
      <c r="H112" s="78">
        <v>0</v>
      </c>
      <c r="I112" s="76">
        <v>0</v>
      </c>
      <c r="J112" s="46">
        <f t="shared" si="13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17"/>
        <v>100</v>
      </c>
      <c r="Q112" s="13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0</v>
      </c>
      <c r="F113" s="71"/>
      <c r="G113" s="46">
        <f t="shared" si="12"/>
        <v>0</v>
      </c>
      <c r="H113" s="78">
        <v>0</v>
      </c>
      <c r="I113" s="76">
        <v>0</v>
      </c>
      <c r="J113" s="46">
        <f t="shared" si="1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7"/>
        <v>0</v>
      </c>
      <c r="Q113" s="13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17</v>
      </c>
      <c r="F115" s="71"/>
      <c r="G115" s="46">
        <f t="shared" si="12"/>
        <v>17</v>
      </c>
      <c r="H115" s="78">
        <v>0</v>
      </c>
      <c r="I115" s="76">
        <v>0</v>
      </c>
      <c r="J115" s="46">
        <f t="shared" si="13"/>
        <v>14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37">
        <f t="shared" si="1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7</v>
      </c>
      <c r="F116" s="71"/>
      <c r="G116" s="46">
        <f t="shared" si="12"/>
        <v>7</v>
      </c>
      <c r="H116" s="78">
        <v>0</v>
      </c>
      <c r="I116" s="76">
        <v>0</v>
      </c>
      <c r="J116" s="46">
        <f t="shared" si="13"/>
        <v>4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37">
        <f t="shared" si="17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4</v>
      </c>
      <c r="F117" s="71"/>
      <c r="G117" s="46">
        <f t="shared" si="12"/>
        <v>4</v>
      </c>
      <c r="H117" s="78">
        <v>0</v>
      </c>
      <c r="I117" s="76">
        <v>0</v>
      </c>
      <c r="J117" s="46">
        <f t="shared" si="13"/>
        <v>2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/>
      <c r="P117" s="137">
        <f t="shared" si="17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3</v>
      </c>
      <c r="F120" s="71"/>
      <c r="G120" s="46">
        <f t="shared" si="12"/>
        <v>3</v>
      </c>
      <c r="H120" s="78">
        <v>0</v>
      </c>
      <c r="I120" s="76">
        <v>0</v>
      </c>
      <c r="J120" s="46">
        <f t="shared" si="13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3</v>
      </c>
      <c r="F125" s="71"/>
      <c r="G125" s="46">
        <f t="shared" si="12"/>
        <v>3</v>
      </c>
      <c r="H125" s="78">
        <v>0</v>
      </c>
      <c r="I125" s="76">
        <v>0</v>
      </c>
      <c r="J125" s="46">
        <f t="shared" si="13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7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11</v>
      </c>
      <c r="F131" s="71"/>
      <c r="G131" s="46">
        <f t="shared" si="12"/>
        <v>11</v>
      </c>
      <c r="H131" s="78">
        <v>0</v>
      </c>
      <c r="I131" s="76">
        <v>0</v>
      </c>
      <c r="J131" s="46">
        <f t="shared" si="13"/>
        <v>2</v>
      </c>
      <c r="K131" s="72">
        <v>9</v>
      </c>
      <c r="L131" s="22">
        <v>50</v>
      </c>
      <c r="M131" s="65">
        <f t="shared" si="8"/>
        <v>450</v>
      </c>
      <c r="N131" s="17" t="s">
        <v>16</v>
      </c>
      <c r="O131" s="18">
        <v>100</v>
      </c>
      <c r="P131" s="137">
        <f t="shared" si="17"/>
        <v>350</v>
      </c>
      <c r="Q131" s="90">
        <v>9.91</v>
      </c>
      <c r="R131" s="43">
        <f t="shared" si="9"/>
        <v>89.19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4</v>
      </c>
      <c r="F132" s="71"/>
      <c r="G132" s="46">
        <f t="shared" si="12"/>
        <v>4</v>
      </c>
      <c r="H132" s="78">
        <v>0</v>
      </c>
      <c r="I132" s="76">
        <v>0</v>
      </c>
      <c r="J132" s="46">
        <f t="shared" si="13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10</v>
      </c>
      <c r="P132" s="137">
        <f t="shared" si="17"/>
        <v>50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3</v>
      </c>
      <c r="F133" s="71"/>
      <c r="G133" s="46">
        <f t="shared" si="12"/>
        <v>3</v>
      </c>
      <c r="H133" s="78">
        <v>0</v>
      </c>
      <c r="I133" s="76">
        <v>0</v>
      </c>
      <c r="J133" s="46">
        <f t="shared" si="13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1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18">E162+F162</f>
        <v>0</v>
      </c>
      <c r="H162" s="78">
        <v>0</v>
      </c>
      <c r="I162" s="76">
        <v>0</v>
      </c>
      <c r="J162" s="46">
        <f t="shared" ref="J162:J230" si="1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18"/>
        <v>0</v>
      </c>
      <c r="H163" s="78">
        <v>0</v>
      </c>
      <c r="I163" s="76">
        <v>0</v>
      </c>
      <c r="J163" s="46">
        <f t="shared" si="1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7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18"/>
        <v>0</v>
      </c>
      <c r="H164" s="78">
        <v>0</v>
      </c>
      <c r="I164" s="76">
        <v>0</v>
      </c>
      <c r="J164" s="46">
        <f t="shared" si="1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18"/>
        <v>0</v>
      </c>
      <c r="H165" s="78">
        <v>0</v>
      </c>
      <c r="I165" s="76">
        <v>0</v>
      </c>
      <c r="J165" s="46">
        <f t="shared" si="1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18"/>
        <v>0</v>
      </c>
      <c r="H166" s="78">
        <v>0</v>
      </c>
      <c r="I166" s="76">
        <v>0</v>
      </c>
      <c r="J166" s="46">
        <f t="shared" si="1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18"/>
        <v>0</v>
      </c>
      <c r="H167" s="78">
        <v>0</v>
      </c>
      <c r="I167" s="76">
        <v>0</v>
      </c>
      <c r="J167" s="46">
        <f t="shared" si="1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18"/>
        <v>0</v>
      </c>
      <c r="H168" s="78">
        <v>0</v>
      </c>
      <c r="I168" s="76">
        <v>0</v>
      </c>
      <c r="J168" s="46">
        <f t="shared" si="1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18"/>
        <v>0</v>
      </c>
      <c r="H169" s="78">
        <v>0</v>
      </c>
      <c r="I169" s="76">
        <v>0</v>
      </c>
      <c r="J169" s="46">
        <f t="shared" si="1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18"/>
        <v>0</v>
      </c>
      <c r="H170" s="78">
        <v>0</v>
      </c>
      <c r="I170" s="76">
        <v>0</v>
      </c>
      <c r="J170" s="46">
        <f t="shared" si="1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18"/>
        <v>0</v>
      </c>
      <c r="H171" s="78">
        <v>0</v>
      </c>
      <c r="I171" s="76">
        <v>0</v>
      </c>
      <c r="J171" s="46">
        <f t="shared" si="1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ref="P171:P234" si="20">SUM(M171-O171)</f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0</v>
      </c>
      <c r="F172" s="71"/>
      <c r="G172" s="46">
        <f t="shared" si="18"/>
        <v>0</v>
      </c>
      <c r="H172" s="78">
        <v>0</v>
      </c>
      <c r="I172" s="76">
        <v>0</v>
      </c>
      <c r="J172" s="46">
        <f t="shared" si="1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13</v>
      </c>
      <c r="F175" s="71"/>
      <c r="G175" s="46">
        <f t="shared" si="18"/>
        <v>13</v>
      </c>
      <c r="H175" s="78">
        <v>0</v>
      </c>
      <c r="I175" s="76">
        <v>0</v>
      </c>
      <c r="J175" s="46">
        <f t="shared" si="19"/>
        <v>10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100</v>
      </c>
      <c r="P175" s="137">
        <f t="shared" si="20"/>
        <v>50</v>
      </c>
      <c r="Q175" s="13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+'29'!J176</f>
        <v>0</v>
      </c>
      <c r="F176" s="71"/>
      <c r="G176" s="46">
        <f t="shared" si="18"/>
        <v>0</v>
      </c>
      <c r="H176" s="78">
        <v>0</v>
      </c>
      <c r="I176" s="76">
        <v>0</v>
      </c>
      <c r="J176" s="46">
        <f t="shared" si="1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0</v>
      </c>
      <c r="F177" s="71"/>
      <c r="G177" s="46">
        <f t="shared" si="18"/>
        <v>0</v>
      </c>
      <c r="H177" s="78">
        <v>0</v>
      </c>
      <c r="I177" s="76">
        <v>0</v>
      </c>
      <c r="J177" s="46">
        <f t="shared" si="19"/>
        <v>0</v>
      </c>
      <c r="K177" s="72"/>
      <c r="L177" s="20">
        <v>55</v>
      </c>
      <c r="M177" s="65">
        <f t="shared" ref="M177:M261" si="21">+L177*K177</f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61" si="2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9</v>
      </c>
      <c r="F178" s="71"/>
      <c r="G178" s="46">
        <f t="shared" si="18"/>
        <v>9</v>
      </c>
      <c r="H178" s="78">
        <v>0</v>
      </c>
      <c r="I178" s="76">
        <v>0</v>
      </c>
      <c r="J178" s="46">
        <f t="shared" si="19"/>
        <v>9</v>
      </c>
      <c r="K178" s="72"/>
      <c r="L178" s="20">
        <v>55</v>
      </c>
      <c r="M178" s="65">
        <f t="shared" si="21"/>
        <v>0</v>
      </c>
      <c r="N178" s="17" t="s">
        <v>16</v>
      </c>
      <c r="O178" s="18"/>
      <c r="P178" s="23">
        <f t="shared" si="2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18"/>
        <v>0</v>
      </c>
      <c r="H179" s="78">
        <v>0</v>
      </c>
      <c r="I179" s="76">
        <v>0</v>
      </c>
      <c r="J179" s="46">
        <f t="shared" si="19"/>
        <v>0</v>
      </c>
      <c r="K179" s="72"/>
      <c r="L179" s="20">
        <v>10</v>
      </c>
      <c r="M179" s="65">
        <f t="shared" si="21"/>
        <v>0</v>
      </c>
      <c r="N179" s="17" t="s">
        <v>16</v>
      </c>
      <c r="O179" s="18"/>
      <c r="P179" s="23">
        <f t="shared" si="20"/>
        <v>0</v>
      </c>
      <c r="Q179" s="90">
        <v>6.82</v>
      </c>
      <c r="R179" s="43">
        <f t="shared" si="2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25</v>
      </c>
      <c r="F180" s="71"/>
      <c r="G180" s="46">
        <f t="shared" si="18"/>
        <v>25</v>
      </c>
      <c r="H180" s="78">
        <v>0</v>
      </c>
      <c r="I180" s="76">
        <v>0</v>
      </c>
      <c r="J180" s="46">
        <f t="shared" si="19"/>
        <v>24</v>
      </c>
      <c r="K180" s="72">
        <v>1</v>
      </c>
      <c r="L180" s="20">
        <v>35</v>
      </c>
      <c r="M180" s="65">
        <f t="shared" si="21"/>
        <v>35</v>
      </c>
      <c r="N180" s="17" t="s">
        <v>16</v>
      </c>
      <c r="O180" s="18"/>
      <c r="P180" s="137">
        <f t="shared" si="20"/>
        <v>35</v>
      </c>
      <c r="Q180" s="90"/>
      <c r="R180" s="43">
        <f t="shared" si="2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18"/>
        <v>0</v>
      </c>
      <c r="H181" s="78">
        <v>0</v>
      </c>
      <c r="I181" s="76">
        <v>0</v>
      </c>
      <c r="J181" s="46">
        <f t="shared" si="1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18"/>
        <v>0</v>
      </c>
      <c r="H182" s="78">
        <v>0</v>
      </c>
      <c r="I182" s="76">
        <v>0</v>
      </c>
      <c r="J182" s="46">
        <f t="shared" si="19"/>
        <v>0</v>
      </c>
      <c r="K182" s="72"/>
      <c r="L182" s="20">
        <v>40</v>
      </c>
      <c r="M182" s="65">
        <f t="shared" si="21"/>
        <v>0</v>
      </c>
      <c r="N182" s="17" t="s">
        <v>16</v>
      </c>
      <c r="O182" s="18"/>
      <c r="P182" s="23">
        <f t="shared" si="20"/>
        <v>0</v>
      </c>
      <c r="Q182" s="90">
        <v>20</v>
      </c>
      <c r="R182" s="43">
        <f t="shared" si="2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18"/>
        <v>0</v>
      </c>
      <c r="H183" s="78">
        <v>0</v>
      </c>
      <c r="I183" s="76">
        <v>0</v>
      </c>
      <c r="J183" s="46">
        <f t="shared" si="1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18"/>
        <v>0</v>
      </c>
      <c r="H184" s="78">
        <v>0</v>
      </c>
      <c r="I184" s="76">
        <v>0</v>
      </c>
      <c r="J184" s="46">
        <f t="shared" si="19"/>
        <v>0</v>
      </c>
      <c r="K184" s="72"/>
      <c r="L184" s="20">
        <v>50</v>
      </c>
      <c r="M184" s="65">
        <f t="shared" si="21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9</v>
      </c>
      <c r="F185" s="71"/>
      <c r="G185" s="46">
        <f t="shared" si="18"/>
        <v>9</v>
      </c>
      <c r="H185" s="78">
        <v>0</v>
      </c>
      <c r="I185" s="76">
        <v>0</v>
      </c>
      <c r="J185" s="46">
        <f t="shared" si="19"/>
        <v>8</v>
      </c>
      <c r="K185" s="72">
        <v>1</v>
      </c>
      <c r="L185" s="20">
        <v>80</v>
      </c>
      <c r="M185" s="65">
        <f t="shared" si="21"/>
        <v>80</v>
      </c>
      <c r="N185" s="17" t="s">
        <v>16</v>
      </c>
      <c r="O185" s="18"/>
      <c r="P185" s="137">
        <f t="shared" si="20"/>
        <v>80</v>
      </c>
      <c r="Q185" s="90">
        <v>63</v>
      </c>
      <c r="R185" s="43">
        <f t="shared" si="2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18"/>
        <v>0</v>
      </c>
      <c r="H186" s="78">
        <v>0</v>
      </c>
      <c r="I186" s="76">
        <v>0</v>
      </c>
      <c r="J186" s="46">
        <f t="shared" si="19"/>
        <v>0</v>
      </c>
      <c r="K186" s="72"/>
      <c r="L186" s="20">
        <v>15</v>
      </c>
      <c r="M186" s="65">
        <f t="shared" si="21"/>
        <v>0</v>
      </c>
      <c r="N186" s="17" t="s">
        <v>16</v>
      </c>
      <c r="O186" s="18"/>
      <c r="P186" s="23">
        <f t="shared" si="20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+'29'!J190</f>
        <v>15</v>
      </c>
      <c r="F190" s="71"/>
      <c r="G190" s="46">
        <f t="shared" si="18"/>
        <v>15</v>
      </c>
      <c r="H190" s="78">
        <v>0</v>
      </c>
      <c r="I190" s="76">
        <v>0</v>
      </c>
      <c r="J190" s="46">
        <f t="shared" si="19"/>
        <v>15</v>
      </c>
      <c r="K190" s="72"/>
      <c r="L190" s="20">
        <v>80</v>
      </c>
      <c r="M190" s="65">
        <f t="shared" si="21"/>
        <v>0</v>
      </c>
      <c r="N190" s="17" t="s">
        <v>16</v>
      </c>
      <c r="O190" s="18"/>
      <c r="P190" s="23">
        <f t="shared" si="20"/>
        <v>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18"/>
        <v>0</v>
      </c>
      <c r="H191" s="78">
        <v>0</v>
      </c>
      <c r="I191" s="76">
        <v>0</v>
      </c>
      <c r="J191" s="46">
        <f t="shared" si="19"/>
        <v>0</v>
      </c>
      <c r="K191" s="72"/>
      <c r="L191" s="20">
        <v>35</v>
      </c>
      <c r="M191" s="65">
        <f t="shared" si="21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18"/>
        <v>0</v>
      </c>
      <c r="H192" s="78">
        <v>0</v>
      </c>
      <c r="I192" s="76">
        <v>0</v>
      </c>
      <c r="J192" s="46">
        <f t="shared" si="19"/>
        <v>0</v>
      </c>
      <c r="K192" s="72"/>
      <c r="L192" s="20">
        <v>35</v>
      </c>
      <c r="M192" s="65">
        <f t="shared" si="21"/>
        <v>0</v>
      </c>
      <c r="N192" s="17" t="s">
        <v>16</v>
      </c>
      <c r="O192" s="18"/>
      <c r="P192" s="23">
        <f t="shared" si="20"/>
        <v>0</v>
      </c>
      <c r="Q192" s="90"/>
      <c r="R192" s="43">
        <f t="shared" si="2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20</v>
      </c>
      <c r="F193" s="71"/>
      <c r="G193" s="46">
        <f t="shared" si="18"/>
        <v>20</v>
      </c>
      <c r="H193" s="78">
        <v>0</v>
      </c>
      <c r="I193" s="76">
        <v>0</v>
      </c>
      <c r="J193" s="46">
        <f t="shared" si="19"/>
        <v>20</v>
      </c>
      <c r="K193" s="72"/>
      <c r="L193" s="20">
        <v>60</v>
      </c>
      <c r="M193" s="65">
        <f t="shared" si="21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21</v>
      </c>
      <c r="F194" s="71"/>
      <c r="G194" s="46">
        <f t="shared" si="18"/>
        <v>21</v>
      </c>
      <c r="H194" s="78">
        <v>0</v>
      </c>
      <c r="I194" s="76">
        <v>0</v>
      </c>
      <c r="J194" s="46">
        <f t="shared" si="19"/>
        <v>18</v>
      </c>
      <c r="K194" s="72">
        <v>3</v>
      </c>
      <c r="L194" s="20">
        <v>120</v>
      </c>
      <c r="M194" s="65">
        <f t="shared" si="21"/>
        <v>360</v>
      </c>
      <c r="N194" s="17" t="s">
        <v>16</v>
      </c>
      <c r="O194" s="18"/>
      <c r="P194" s="137">
        <f t="shared" si="20"/>
        <v>360</v>
      </c>
      <c r="Q194" s="90">
        <v>73</v>
      </c>
      <c r="R194" s="43">
        <f t="shared" si="2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8</v>
      </c>
      <c r="F195" s="71"/>
      <c r="G195" s="46">
        <f t="shared" si="18"/>
        <v>8</v>
      </c>
      <c r="H195" s="78">
        <v>0</v>
      </c>
      <c r="I195" s="76">
        <v>0</v>
      </c>
      <c r="J195" s="46">
        <f t="shared" si="19"/>
        <v>8</v>
      </c>
      <c r="K195" s="72"/>
      <c r="L195" s="20">
        <v>60</v>
      </c>
      <c r="M195" s="65">
        <f t="shared" si="21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11</v>
      </c>
      <c r="F196" s="71"/>
      <c r="G196" s="46">
        <f t="shared" si="18"/>
        <v>11</v>
      </c>
      <c r="H196" s="78">
        <v>0</v>
      </c>
      <c r="I196" s="76">
        <v>0</v>
      </c>
      <c r="J196" s="46">
        <f t="shared" si="19"/>
        <v>9</v>
      </c>
      <c r="K196" s="72">
        <v>2</v>
      </c>
      <c r="L196" s="20">
        <v>120</v>
      </c>
      <c r="M196" s="65">
        <f t="shared" si="21"/>
        <v>240</v>
      </c>
      <c r="N196" s="17" t="s">
        <v>16</v>
      </c>
      <c r="O196" s="18"/>
      <c r="P196" s="137">
        <f t="shared" si="20"/>
        <v>240</v>
      </c>
      <c r="Q196" s="90">
        <v>73</v>
      </c>
      <c r="R196" s="43">
        <f t="shared" si="2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0</v>
      </c>
      <c r="F197" s="71"/>
      <c r="G197" s="46">
        <f t="shared" si="18"/>
        <v>0</v>
      </c>
      <c r="H197" s="78">
        <v>0</v>
      </c>
      <c r="I197" s="76">
        <v>0</v>
      </c>
      <c r="J197" s="46">
        <f t="shared" si="19"/>
        <v>0</v>
      </c>
      <c r="K197" s="72"/>
      <c r="L197" s="20">
        <v>50</v>
      </c>
      <c r="M197" s="65">
        <f t="shared" si="21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4</v>
      </c>
      <c r="F198" s="71"/>
      <c r="G198" s="46">
        <f t="shared" si="18"/>
        <v>4</v>
      </c>
      <c r="H198" s="78">
        <v>0</v>
      </c>
      <c r="I198" s="76">
        <v>0</v>
      </c>
      <c r="J198" s="46">
        <f t="shared" si="19"/>
        <v>2</v>
      </c>
      <c r="K198" s="72">
        <v>2</v>
      </c>
      <c r="L198" s="20">
        <v>150</v>
      </c>
      <c r="M198" s="65">
        <f t="shared" si="21"/>
        <v>300</v>
      </c>
      <c r="N198" s="17" t="s">
        <v>16</v>
      </c>
      <c r="O198" s="18"/>
      <c r="P198" s="137">
        <f t="shared" si="20"/>
        <v>300</v>
      </c>
      <c r="Q198" s="90">
        <v>64.38</v>
      </c>
      <c r="R198" s="43">
        <f t="shared" si="2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18"/>
        <v>0</v>
      </c>
      <c r="H199" s="78">
        <v>0</v>
      </c>
      <c r="I199" s="76">
        <v>0</v>
      </c>
      <c r="J199" s="46">
        <f t="shared" si="19"/>
        <v>0</v>
      </c>
      <c r="K199" s="72"/>
      <c r="L199" s="20">
        <v>135</v>
      </c>
      <c r="M199" s="65">
        <f t="shared" si="21"/>
        <v>0</v>
      </c>
      <c r="N199" s="17" t="s">
        <v>16</v>
      </c>
      <c r="O199" s="18"/>
      <c r="P199" s="23">
        <f t="shared" si="20"/>
        <v>0</v>
      </c>
      <c r="Q199" s="90">
        <v>105</v>
      </c>
      <c r="R199" s="43">
        <f t="shared" si="2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18"/>
        <v>0</v>
      </c>
      <c r="H200" s="78">
        <v>0</v>
      </c>
      <c r="I200" s="76">
        <v>0</v>
      </c>
      <c r="J200" s="46">
        <f t="shared" si="19"/>
        <v>0</v>
      </c>
      <c r="K200" s="72"/>
      <c r="L200" s="20">
        <v>100</v>
      </c>
      <c r="M200" s="65">
        <f t="shared" si="21"/>
        <v>0</v>
      </c>
      <c r="N200" s="17" t="s">
        <v>16</v>
      </c>
      <c r="O200" s="18"/>
      <c r="P200" s="23">
        <f t="shared" si="20"/>
        <v>0</v>
      </c>
      <c r="Q200" s="90">
        <v>73</v>
      </c>
      <c r="R200" s="43">
        <f t="shared" si="2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0</v>
      </c>
      <c r="F201" s="71"/>
      <c r="G201" s="46">
        <f t="shared" si="18"/>
        <v>0</v>
      </c>
      <c r="H201" s="78">
        <v>0</v>
      </c>
      <c r="I201" s="76">
        <v>0</v>
      </c>
      <c r="J201" s="46">
        <f t="shared" si="19"/>
        <v>0</v>
      </c>
      <c r="K201" s="72"/>
      <c r="L201" s="20">
        <v>90</v>
      </c>
      <c r="M201" s="65">
        <f t="shared" si="21"/>
        <v>0</v>
      </c>
      <c r="N201" s="17" t="s">
        <v>16</v>
      </c>
      <c r="O201" s="18"/>
      <c r="P201" s="23">
        <f t="shared" si="20"/>
        <v>0</v>
      </c>
      <c r="Q201" s="90">
        <v>60</v>
      </c>
      <c r="R201" s="43">
        <f t="shared" si="2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0</v>
      </c>
      <c r="F202" s="71"/>
      <c r="G202" s="46">
        <f t="shared" si="18"/>
        <v>0</v>
      </c>
      <c r="H202" s="78">
        <v>0</v>
      </c>
      <c r="I202" s="76">
        <v>0</v>
      </c>
      <c r="J202" s="46">
        <f t="shared" si="19"/>
        <v>0</v>
      </c>
      <c r="K202" s="72"/>
      <c r="L202" s="20">
        <v>90</v>
      </c>
      <c r="M202" s="65">
        <f t="shared" si="21"/>
        <v>0</v>
      </c>
      <c r="N202" s="17" t="s">
        <v>16</v>
      </c>
      <c r="O202" s="18"/>
      <c r="P202" s="23">
        <f t="shared" si="20"/>
        <v>0</v>
      </c>
      <c r="Q202" s="90">
        <v>60</v>
      </c>
      <c r="R202" s="43">
        <f t="shared" si="2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4</v>
      </c>
      <c r="F203" s="71"/>
      <c r="G203" s="46">
        <f t="shared" si="18"/>
        <v>4</v>
      </c>
      <c r="H203" s="78">
        <v>0</v>
      </c>
      <c r="I203" s="76">
        <v>0</v>
      </c>
      <c r="J203" s="46">
        <f t="shared" si="19"/>
        <v>4</v>
      </c>
      <c r="K203" s="72"/>
      <c r="L203" s="20">
        <v>90</v>
      </c>
      <c r="M203" s="65">
        <f t="shared" si="21"/>
        <v>0</v>
      </c>
      <c r="N203" s="17" t="s">
        <v>16</v>
      </c>
      <c r="O203" s="18"/>
      <c r="P203" s="23">
        <f t="shared" si="20"/>
        <v>0</v>
      </c>
      <c r="Q203" s="90">
        <v>60</v>
      </c>
      <c r="R203" s="43">
        <f t="shared" si="2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4</v>
      </c>
      <c r="F204" s="71"/>
      <c r="G204" s="46">
        <f t="shared" si="18"/>
        <v>4</v>
      </c>
      <c r="H204" s="78">
        <v>0</v>
      </c>
      <c r="I204" s="76">
        <v>0</v>
      </c>
      <c r="J204" s="46">
        <f t="shared" si="19"/>
        <v>4</v>
      </c>
      <c r="K204" s="72"/>
      <c r="L204" s="20">
        <v>90</v>
      </c>
      <c r="M204" s="65">
        <f t="shared" si="21"/>
        <v>0</v>
      </c>
      <c r="N204" s="17" t="s">
        <v>16</v>
      </c>
      <c r="O204" s="18"/>
      <c r="P204" s="23">
        <f t="shared" si="20"/>
        <v>0</v>
      </c>
      <c r="Q204" s="90">
        <v>60</v>
      </c>
      <c r="R204" s="43">
        <f t="shared" si="2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6</v>
      </c>
      <c r="F205" s="71"/>
      <c r="G205" s="46">
        <f t="shared" si="18"/>
        <v>6</v>
      </c>
      <c r="H205" s="78">
        <v>0</v>
      </c>
      <c r="I205" s="76">
        <v>0</v>
      </c>
      <c r="J205" s="46">
        <f t="shared" si="19"/>
        <v>6</v>
      </c>
      <c r="K205" s="72"/>
      <c r="L205" s="20">
        <v>55</v>
      </c>
      <c r="M205" s="65">
        <f t="shared" si="21"/>
        <v>0</v>
      </c>
      <c r="N205" s="17" t="s">
        <v>16</v>
      </c>
      <c r="O205" s="18"/>
      <c r="P205" s="23">
        <f t="shared" si="20"/>
        <v>0</v>
      </c>
      <c r="Q205" s="90">
        <v>40</v>
      </c>
      <c r="R205" s="43">
        <f t="shared" si="2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18"/>
        <v>0</v>
      </c>
      <c r="H206" s="78">
        <v>0</v>
      </c>
      <c r="I206" s="76">
        <v>0</v>
      </c>
      <c r="J206" s="46">
        <f t="shared" si="19"/>
        <v>0</v>
      </c>
      <c r="K206" s="72"/>
      <c r="L206" s="20">
        <v>85</v>
      </c>
      <c r="M206" s="65">
        <f t="shared" si="21"/>
        <v>0</v>
      </c>
      <c r="N206" s="17" t="s">
        <v>16</v>
      </c>
      <c r="O206" s="18"/>
      <c r="P206" s="23">
        <f t="shared" si="20"/>
        <v>0</v>
      </c>
      <c r="Q206" s="90">
        <v>60</v>
      </c>
      <c r="R206" s="43">
        <f t="shared" si="2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0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0</v>
      </c>
      <c r="F208" s="71"/>
      <c r="G208" s="46">
        <f t="shared" si="18"/>
        <v>0</v>
      </c>
      <c r="H208" s="78">
        <v>0</v>
      </c>
      <c r="I208" s="76">
        <v>0</v>
      </c>
      <c r="J208" s="46">
        <f t="shared" si="19"/>
        <v>0</v>
      </c>
      <c r="K208" s="72"/>
      <c r="L208" s="20">
        <v>50</v>
      </c>
      <c r="M208" s="65">
        <f t="shared" si="21"/>
        <v>0</v>
      </c>
      <c r="N208" s="17" t="s">
        <v>16</v>
      </c>
      <c r="O208" s="18"/>
      <c r="P208" s="23">
        <f t="shared" si="20"/>
        <v>0</v>
      </c>
      <c r="Q208" s="90">
        <v>33</v>
      </c>
      <c r="R208" s="43">
        <f t="shared" si="2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2</v>
      </c>
      <c r="F209" s="71"/>
      <c r="G209" s="46">
        <f t="shared" si="18"/>
        <v>2</v>
      </c>
      <c r="H209" s="78">
        <v>0</v>
      </c>
      <c r="I209" s="76">
        <v>0</v>
      </c>
      <c r="J209" s="46">
        <f t="shared" si="19"/>
        <v>2</v>
      </c>
      <c r="K209" s="72"/>
      <c r="L209" s="20">
        <v>120</v>
      </c>
      <c r="M209" s="65">
        <f t="shared" si="21"/>
        <v>0</v>
      </c>
      <c r="N209" s="17" t="s">
        <v>16</v>
      </c>
      <c r="O209" s="18"/>
      <c r="P209" s="23">
        <f t="shared" si="20"/>
        <v>0</v>
      </c>
      <c r="Q209" s="90">
        <v>83</v>
      </c>
      <c r="R209" s="43">
        <f t="shared" si="2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/>
      <c r="G210" s="46">
        <f t="shared" si="18"/>
        <v>0</v>
      </c>
      <c r="H210" s="78">
        <v>0</v>
      </c>
      <c r="I210" s="76">
        <v>0</v>
      </c>
      <c r="J210" s="46">
        <f t="shared" si="1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/>
      <c r="G211" s="46">
        <f t="shared" si="18"/>
        <v>0</v>
      </c>
      <c r="H211" s="78">
        <v>0</v>
      </c>
      <c r="I211" s="76">
        <v>0</v>
      </c>
      <c r="J211" s="46">
        <f t="shared" si="19"/>
        <v>0</v>
      </c>
      <c r="K211" s="72"/>
      <c r="L211" s="20">
        <v>25</v>
      </c>
      <c r="M211" s="65">
        <f t="shared" si="21"/>
        <v>0</v>
      </c>
      <c r="N211" s="17" t="s">
        <v>16</v>
      </c>
      <c r="O211" s="18"/>
      <c r="P211" s="23">
        <f t="shared" si="20"/>
        <v>0</v>
      </c>
      <c r="Q211" s="90">
        <v>15</v>
      </c>
      <c r="R211" s="43">
        <f t="shared" si="2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18"/>
        <v>0</v>
      </c>
      <c r="H212" s="78">
        <v>0</v>
      </c>
      <c r="I212" s="76">
        <v>0</v>
      </c>
      <c r="J212" s="46">
        <f t="shared" si="19"/>
        <v>0</v>
      </c>
      <c r="K212" s="72"/>
      <c r="L212" s="20">
        <v>25</v>
      </c>
      <c r="M212" s="65">
        <f t="shared" si="21"/>
        <v>0</v>
      </c>
      <c r="N212" s="17" t="s">
        <v>16</v>
      </c>
      <c r="O212" s="18"/>
      <c r="P212" s="23">
        <f t="shared" si="20"/>
        <v>0</v>
      </c>
      <c r="Q212" s="90">
        <v>15</v>
      </c>
      <c r="R212" s="43">
        <f t="shared" si="2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/>
      <c r="G213" s="46">
        <f t="shared" si="18"/>
        <v>0</v>
      </c>
      <c r="H213" s="78">
        <v>0</v>
      </c>
      <c r="I213" s="76">
        <v>0</v>
      </c>
      <c r="J213" s="46">
        <f t="shared" si="19"/>
        <v>0</v>
      </c>
      <c r="K213" s="72"/>
      <c r="L213" s="20">
        <v>25</v>
      </c>
      <c r="M213" s="65">
        <f t="shared" si="21"/>
        <v>0</v>
      </c>
      <c r="N213" s="17" t="s">
        <v>16</v>
      </c>
      <c r="O213" s="18"/>
      <c r="P213" s="23">
        <f t="shared" si="20"/>
        <v>0</v>
      </c>
      <c r="Q213" s="90">
        <v>15</v>
      </c>
      <c r="R213" s="43">
        <f t="shared" si="2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/>
      <c r="G214" s="46">
        <f t="shared" si="18"/>
        <v>0</v>
      </c>
      <c r="H214" s="78">
        <v>0</v>
      </c>
      <c r="I214" s="76">
        <v>0</v>
      </c>
      <c r="J214" s="46">
        <f t="shared" si="1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18"/>
        <v>0</v>
      </c>
      <c r="H215" s="78">
        <v>0</v>
      </c>
      <c r="I215" s="76">
        <v>0</v>
      </c>
      <c r="J215" s="46">
        <f t="shared" si="1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150</v>
      </c>
      <c r="F216" s="71"/>
      <c r="G216" s="46">
        <f t="shared" si="18"/>
        <v>150</v>
      </c>
      <c r="H216" s="78">
        <v>0</v>
      </c>
      <c r="I216" s="76">
        <v>0</v>
      </c>
      <c r="J216" s="46">
        <f t="shared" si="19"/>
        <v>150</v>
      </c>
      <c r="K216" s="72"/>
      <c r="L216" s="20">
        <v>10</v>
      </c>
      <c r="M216" s="65">
        <f t="shared" si="21"/>
        <v>0</v>
      </c>
      <c r="N216" s="17" t="s">
        <v>16</v>
      </c>
      <c r="O216" s="18"/>
      <c r="P216" s="23">
        <f t="shared" si="20"/>
        <v>0</v>
      </c>
      <c r="Q216" s="90">
        <v>9</v>
      </c>
      <c r="R216" s="43">
        <f t="shared" si="2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38</v>
      </c>
      <c r="F217" s="71"/>
      <c r="G217" s="46">
        <f t="shared" si="18"/>
        <v>38</v>
      </c>
      <c r="H217" s="78">
        <v>0</v>
      </c>
      <c r="I217" s="76">
        <v>0</v>
      </c>
      <c r="J217" s="46">
        <f t="shared" si="19"/>
        <v>36</v>
      </c>
      <c r="K217" s="72">
        <v>2</v>
      </c>
      <c r="L217" s="20">
        <v>10</v>
      </c>
      <c r="M217" s="65">
        <f t="shared" si="21"/>
        <v>20</v>
      </c>
      <c r="N217" s="17" t="s">
        <v>16</v>
      </c>
      <c r="O217" s="18"/>
      <c r="P217" s="137">
        <f t="shared" si="20"/>
        <v>20</v>
      </c>
      <c r="Q217" s="90"/>
      <c r="R217" s="43">
        <f t="shared" si="2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18</v>
      </c>
      <c r="F218" s="71"/>
      <c r="G218" s="46">
        <f t="shared" si="18"/>
        <v>18</v>
      </c>
      <c r="H218" s="78">
        <v>0</v>
      </c>
      <c r="I218" s="76">
        <v>0</v>
      </c>
      <c r="J218" s="46">
        <f t="shared" si="19"/>
        <v>14</v>
      </c>
      <c r="K218" s="72">
        <v>4</v>
      </c>
      <c r="L218" s="20">
        <v>20</v>
      </c>
      <c r="M218" s="65">
        <f t="shared" si="21"/>
        <v>80</v>
      </c>
      <c r="N218" s="17" t="s">
        <v>16</v>
      </c>
      <c r="O218" s="18"/>
      <c r="P218" s="137">
        <f t="shared" si="20"/>
        <v>80</v>
      </c>
      <c r="Q218" s="90">
        <v>16.670000000000002</v>
      </c>
      <c r="R218" s="43">
        <f t="shared" si="22"/>
        <v>66.680000000000007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18"/>
        <v>0</v>
      </c>
      <c r="H219" s="78">
        <v>0</v>
      </c>
      <c r="I219" s="76">
        <v>0</v>
      </c>
      <c r="J219" s="46">
        <f t="shared" si="19"/>
        <v>0</v>
      </c>
      <c r="K219" s="72"/>
      <c r="L219" s="20">
        <v>800</v>
      </c>
      <c r="M219" s="65">
        <f t="shared" si="21"/>
        <v>0</v>
      </c>
      <c r="N219" s="17" t="s">
        <v>16</v>
      </c>
      <c r="O219" s="18"/>
      <c r="P219" s="23">
        <f t="shared" si="20"/>
        <v>0</v>
      </c>
      <c r="Q219" s="90"/>
      <c r="R219" s="43">
        <f t="shared" si="2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0</v>
      </c>
      <c r="F220" s="71"/>
      <c r="G220" s="46">
        <f t="shared" si="18"/>
        <v>0</v>
      </c>
      <c r="H220" s="78">
        <v>0</v>
      </c>
      <c r="I220" s="76">
        <v>0</v>
      </c>
      <c r="J220" s="46">
        <f t="shared" si="19"/>
        <v>0</v>
      </c>
      <c r="K220" s="72"/>
      <c r="L220" s="20">
        <v>150</v>
      </c>
      <c r="M220" s="65">
        <f t="shared" si="21"/>
        <v>0</v>
      </c>
      <c r="N220" s="17" t="s">
        <v>16</v>
      </c>
      <c r="O220" s="18"/>
      <c r="P220" s="23">
        <f t="shared" si="20"/>
        <v>0</v>
      </c>
      <c r="Q220" s="90">
        <v>85</v>
      </c>
      <c r="R220" s="43">
        <f t="shared" si="2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0</v>
      </c>
      <c r="F221" s="71"/>
      <c r="G221" s="46">
        <f t="shared" si="18"/>
        <v>0</v>
      </c>
      <c r="H221" s="78">
        <v>0</v>
      </c>
      <c r="I221" s="76">
        <v>0</v>
      </c>
      <c r="J221" s="46">
        <f t="shared" si="19"/>
        <v>0</v>
      </c>
      <c r="K221" s="72"/>
      <c r="L221" s="20">
        <v>200</v>
      </c>
      <c r="M221" s="65">
        <f t="shared" si="21"/>
        <v>0</v>
      </c>
      <c r="N221" s="17" t="s">
        <v>16</v>
      </c>
      <c r="O221" s="18"/>
      <c r="P221" s="23">
        <f t="shared" si="20"/>
        <v>0</v>
      </c>
      <c r="Q221" s="90">
        <v>100</v>
      </c>
      <c r="R221" s="43">
        <f t="shared" si="2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18"/>
        <v>0</v>
      </c>
      <c r="H222" s="78">
        <v>0</v>
      </c>
      <c r="I222" s="76">
        <v>0</v>
      </c>
      <c r="J222" s="46">
        <f t="shared" si="19"/>
        <v>0</v>
      </c>
      <c r="K222" s="72"/>
      <c r="L222" s="20">
        <v>250</v>
      </c>
      <c r="M222" s="65">
        <f t="shared" si="21"/>
        <v>0</v>
      </c>
      <c r="N222" s="17" t="s">
        <v>16</v>
      </c>
      <c r="O222" s="18"/>
      <c r="P222" s="23">
        <f t="shared" si="20"/>
        <v>0</v>
      </c>
      <c r="Q222" s="90">
        <v>250</v>
      </c>
      <c r="R222" s="43">
        <f t="shared" si="2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0</v>
      </c>
      <c r="F223" s="71"/>
      <c r="G223" s="46">
        <f t="shared" si="18"/>
        <v>0</v>
      </c>
      <c r="H223" s="78">
        <v>0</v>
      </c>
      <c r="I223" s="76">
        <v>0</v>
      </c>
      <c r="J223" s="46">
        <f t="shared" si="19"/>
        <v>0</v>
      </c>
      <c r="K223" s="72"/>
      <c r="L223" s="20">
        <v>50</v>
      </c>
      <c r="M223" s="65">
        <f t="shared" si="21"/>
        <v>0</v>
      </c>
      <c r="N223" s="17" t="s">
        <v>16</v>
      </c>
      <c r="O223" s="18"/>
      <c r="P223" s="23">
        <f t="shared" si="20"/>
        <v>0</v>
      </c>
      <c r="Q223" s="90"/>
      <c r="R223" s="43">
        <f t="shared" si="2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215</v>
      </c>
      <c r="F224" s="71"/>
      <c r="G224" s="46">
        <f t="shared" si="18"/>
        <v>215</v>
      </c>
      <c r="H224" s="78">
        <v>0</v>
      </c>
      <c r="I224" s="76">
        <v>0</v>
      </c>
      <c r="J224" s="46">
        <f t="shared" si="19"/>
        <v>215</v>
      </c>
      <c r="K224" s="72"/>
      <c r="L224" s="20">
        <v>0</v>
      </c>
      <c r="M224" s="65">
        <f t="shared" si="21"/>
        <v>0</v>
      </c>
      <c r="N224" s="17" t="s">
        <v>16</v>
      </c>
      <c r="O224" s="18"/>
      <c r="P224" s="23">
        <f t="shared" si="20"/>
        <v>0</v>
      </c>
      <c r="Q224" s="90"/>
      <c r="R224" s="43">
        <f t="shared" si="2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0</v>
      </c>
      <c r="F225" s="71"/>
      <c r="G225" s="46">
        <f t="shared" si="18"/>
        <v>0</v>
      </c>
      <c r="H225" s="78">
        <v>0</v>
      </c>
      <c r="I225" s="76">
        <v>0</v>
      </c>
      <c r="J225" s="46">
        <f t="shared" si="19"/>
        <v>0</v>
      </c>
      <c r="K225" s="72"/>
      <c r="L225" s="20">
        <v>45</v>
      </c>
      <c r="M225" s="65">
        <f t="shared" si="21"/>
        <v>0</v>
      </c>
      <c r="N225" s="17" t="s">
        <v>16</v>
      </c>
      <c r="O225" s="18"/>
      <c r="P225" s="23">
        <f t="shared" si="20"/>
        <v>0</v>
      </c>
      <c r="Q225" s="90">
        <v>28.59</v>
      </c>
      <c r="R225" s="43">
        <f t="shared" si="2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0</v>
      </c>
      <c r="F226" s="71"/>
      <c r="G226" s="46">
        <f t="shared" si="18"/>
        <v>0</v>
      </c>
      <c r="H226" s="78">
        <v>0</v>
      </c>
      <c r="I226" s="76">
        <v>0</v>
      </c>
      <c r="J226" s="46">
        <f t="shared" si="19"/>
        <v>0</v>
      </c>
      <c r="K226" s="72"/>
      <c r="L226" s="20">
        <v>35</v>
      </c>
      <c r="M226" s="65">
        <f t="shared" si="21"/>
        <v>0</v>
      </c>
      <c r="N226" s="17" t="s">
        <v>16</v>
      </c>
      <c r="O226" s="18"/>
      <c r="P226" s="23">
        <f t="shared" si="20"/>
        <v>0</v>
      </c>
      <c r="Q226" s="90">
        <v>23.7</v>
      </c>
      <c r="R226" s="43">
        <f t="shared" si="2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/>
      <c r="G227" s="46">
        <f t="shared" si="18"/>
        <v>0</v>
      </c>
      <c r="H227" s="78">
        <v>0</v>
      </c>
      <c r="I227" s="76">
        <v>0</v>
      </c>
      <c r="J227" s="46">
        <f t="shared" si="19"/>
        <v>0</v>
      </c>
      <c r="K227" s="72"/>
      <c r="L227" s="20">
        <v>25</v>
      </c>
      <c r="M227" s="65">
        <f t="shared" si="21"/>
        <v>0</v>
      </c>
      <c r="N227" s="17" t="s">
        <v>16</v>
      </c>
      <c r="O227" s="18"/>
      <c r="P227" s="23">
        <f t="shared" si="20"/>
        <v>0</v>
      </c>
      <c r="Q227" s="90">
        <v>20.36</v>
      </c>
      <c r="R227" s="43">
        <f t="shared" si="2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18"/>
        <v>0</v>
      </c>
      <c r="H228" s="78">
        <v>0</v>
      </c>
      <c r="I228" s="76">
        <v>0</v>
      </c>
      <c r="J228" s="46">
        <f t="shared" si="1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18"/>
        <v>0</v>
      </c>
      <c r="H229" s="78">
        <v>0</v>
      </c>
      <c r="I229" s="76">
        <v>0</v>
      </c>
      <c r="J229" s="46">
        <f t="shared" si="19"/>
        <v>0</v>
      </c>
      <c r="K229" s="72"/>
      <c r="L229" s="20">
        <v>60</v>
      </c>
      <c r="M229" s="65">
        <f t="shared" si="21"/>
        <v>0</v>
      </c>
      <c r="N229" s="17" t="s">
        <v>16</v>
      </c>
      <c r="O229" s="18"/>
      <c r="P229" s="23">
        <f t="shared" si="20"/>
        <v>0</v>
      </c>
      <c r="Q229" s="90"/>
      <c r="R229" s="43">
        <f t="shared" si="2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18"/>
        <v>0</v>
      </c>
      <c r="H230" s="78">
        <v>0</v>
      </c>
      <c r="I230" s="76">
        <v>0</v>
      </c>
      <c r="J230" s="46">
        <f t="shared" si="19"/>
        <v>0</v>
      </c>
      <c r="K230" s="72"/>
      <c r="L230" s="20">
        <v>250</v>
      </c>
      <c r="M230" s="65">
        <f t="shared" si="21"/>
        <v>0</v>
      </c>
      <c r="N230" s="17" t="s">
        <v>16</v>
      </c>
      <c r="O230" s="18"/>
      <c r="P230" s="23">
        <f t="shared" si="20"/>
        <v>0</v>
      </c>
      <c r="Q230" s="90"/>
      <c r="R230" s="43">
        <f t="shared" si="2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21"/>
        <v>0</v>
      </c>
      <c r="N231" s="17" t="s">
        <v>16</v>
      </c>
      <c r="O231" s="18"/>
      <c r="P231" s="23">
        <f t="shared" si="20"/>
        <v>0</v>
      </c>
      <c r="Q231" s="90"/>
      <c r="R231" s="43">
        <f t="shared" si="2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21"/>
        <v>0</v>
      </c>
      <c r="N232" s="17" t="s">
        <v>16</v>
      </c>
      <c r="O232" s="18"/>
      <c r="P232" s="23">
        <f t="shared" si="20"/>
        <v>0</v>
      </c>
      <c r="Q232" s="90"/>
      <c r="R232" s="43">
        <f t="shared" si="2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21"/>
        <v>0</v>
      </c>
      <c r="N233" s="17" t="s">
        <v>16</v>
      </c>
      <c r="O233" s="18"/>
      <c r="P233" s="23">
        <f t="shared" si="20"/>
        <v>0</v>
      </c>
      <c r="Q233" s="90"/>
      <c r="R233" s="43">
        <f t="shared" si="2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21"/>
        <v>0</v>
      </c>
      <c r="N234" s="17" t="s">
        <v>16</v>
      </c>
      <c r="O234" s="18"/>
      <c r="P234" s="23">
        <f t="shared" si="20"/>
        <v>0</v>
      </c>
      <c r="Q234" s="90"/>
      <c r="R234" s="43">
        <f t="shared" si="2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53" si="23">E235+F235</f>
        <v>0</v>
      </c>
      <c r="H235" s="78">
        <v>0</v>
      </c>
      <c r="I235" s="76">
        <v>0</v>
      </c>
      <c r="J235" s="46">
        <f t="shared" ref="J235:J253" si="24">+G235-H235-K235-I235</f>
        <v>0</v>
      </c>
      <c r="K235" s="72"/>
      <c r="L235" s="20">
        <v>100</v>
      </c>
      <c r="M235" s="65">
        <f t="shared" ref="M235:M247" si="25">+L235*K235</f>
        <v>0</v>
      </c>
      <c r="N235" s="17" t="s">
        <v>16</v>
      </c>
      <c r="O235" s="18"/>
      <c r="P235" s="23">
        <f t="shared" ref="P235:P261" si="26">SUM(M235-O235)</f>
        <v>0</v>
      </c>
      <c r="Q235" s="90"/>
      <c r="R235" s="43">
        <f t="shared" ref="R235:R247" si="27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23"/>
        <v>0</v>
      </c>
      <c r="H236" s="78">
        <v>0</v>
      </c>
      <c r="I236" s="76">
        <v>0</v>
      </c>
      <c r="J236" s="46">
        <f t="shared" si="24"/>
        <v>0</v>
      </c>
      <c r="K236" s="72"/>
      <c r="L236" s="20">
        <v>120</v>
      </c>
      <c r="M236" s="65">
        <f t="shared" si="25"/>
        <v>0</v>
      </c>
      <c r="N236" s="17" t="s">
        <v>16</v>
      </c>
      <c r="O236" s="18"/>
      <c r="P236" s="23">
        <f t="shared" si="26"/>
        <v>0</v>
      </c>
      <c r="Q236" s="90"/>
      <c r="R236" s="43">
        <f t="shared" si="27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23"/>
        <v>0</v>
      </c>
      <c r="H237" s="78">
        <v>0</v>
      </c>
      <c r="I237" s="76">
        <v>0</v>
      </c>
      <c r="J237" s="46">
        <f t="shared" si="24"/>
        <v>0</v>
      </c>
      <c r="K237" s="72"/>
      <c r="L237" s="20">
        <v>60</v>
      </c>
      <c r="M237" s="65">
        <f t="shared" si="25"/>
        <v>0</v>
      </c>
      <c r="N237" s="17" t="s">
        <v>16</v>
      </c>
      <c r="O237" s="18"/>
      <c r="P237" s="23">
        <f t="shared" si="26"/>
        <v>0</v>
      </c>
      <c r="Q237" s="90"/>
      <c r="R237" s="43">
        <f t="shared" si="27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23"/>
        <v>0</v>
      </c>
      <c r="H238" s="78">
        <v>0</v>
      </c>
      <c r="I238" s="76">
        <v>0</v>
      </c>
      <c r="J238" s="46">
        <f t="shared" si="24"/>
        <v>0</v>
      </c>
      <c r="K238" s="72"/>
      <c r="L238" s="20">
        <v>150</v>
      </c>
      <c r="M238" s="65">
        <f t="shared" si="25"/>
        <v>0</v>
      </c>
      <c r="N238" s="17" t="s">
        <v>16</v>
      </c>
      <c r="O238" s="18"/>
      <c r="P238" s="23">
        <f t="shared" si="26"/>
        <v>0</v>
      </c>
      <c r="Q238" s="90"/>
      <c r="R238" s="43">
        <f t="shared" si="27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23"/>
        <v>0</v>
      </c>
      <c r="H239" s="78">
        <v>0</v>
      </c>
      <c r="I239" s="76">
        <v>0</v>
      </c>
      <c r="J239" s="46">
        <f t="shared" si="24"/>
        <v>0</v>
      </c>
      <c r="K239" s="72"/>
      <c r="L239" s="20">
        <v>150</v>
      </c>
      <c r="M239" s="65">
        <f t="shared" si="25"/>
        <v>0</v>
      </c>
      <c r="N239" s="17" t="s">
        <v>16</v>
      </c>
      <c r="O239" s="18"/>
      <c r="P239" s="23">
        <f t="shared" si="26"/>
        <v>0</v>
      </c>
      <c r="Q239" s="90"/>
      <c r="R239" s="43">
        <f t="shared" si="27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23"/>
        <v>0</v>
      </c>
      <c r="H240" s="78">
        <v>0</v>
      </c>
      <c r="I240" s="76">
        <v>0</v>
      </c>
      <c r="J240" s="46">
        <f t="shared" si="24"/>
        <v>0</v>
      </c>
      <c r="K240" s="72"/>
      <c r="L240" s="20">
        <v>200</v>
      </c>
      <c r="M240" s="65">
        <f t="shared" si="25"/>
        <v>0</v>
      </c>
      <c r="N240" s="17" t="s">
        <v>16</v>
      </c>
      <c r="O240" s="18"/>
      <c r="P240" s="23">
        <f t="shared" si="26"/>
        <v>0</v>
      </c>
      <c r="Q240" s="90"/>
      <c r="R240" s="43">
        <f t="shared" si="2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23"/>
        <v>0</v>
      </c>
      <c r="H241" s="78">
        <v>0</v>
      </c>
      <c r="I241" s="76">
        <v>0</v>
      </c>
      <c r="J241" s="46">
        <f t="shared" si="24"/>
        <v>0</v>
      </c>
      <c r="K241" s="72"/>
      <c r="L241" s="20"/>
      <c r="M241" s="65">
        <f t="shared" si="25"/>
        <v>0</v>
      </c>
      <c r="N241" s="17" t="s">
        <v>16</v>
      </c>
      <c r="O241" s="18"/>
      <c r="P241" s="23">
        <f t="shared" si="26"/>
        <v>0</v>
      </c>
      <c r="Q241" s="90"/>
      <c r="R241" s="43">
        <f t="shared" si="27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23"/>
        <v>0</v>
      </c>
      <c r="H242" s="78">
        <v>0</v>
      </c>
      <c r="I242" s="76">
        <v>0</v>
      </c>
      <c r="J242" s="46">
        <f t="shared" si="24"/>
        <v>0</v>
      </c>
      <c r="K242" s="72"/>
      <c r="L242" s="20">
        <v>35</v>
      </c>
      <c r="M242" s="65">
        <f t="shared" si="25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7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+'29'!J243</f>
        <v>0</v>
      </c>
      <c r="F243" s="71"/>
      <c r="G243" s="46">
        <f t="shared" si="23"/>
        <v>0</v>
      </c>
      <c r="H243" s="78">
        <v>0</v>
      </c>
      <c r="I243" s="76">
        <v>0</v>
      </c>
      <c r="J243" s="46">
        <f t="shared" si="24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6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+'29'!J244</f>
        <v>0</v>
      </c>
      <c r="F244" s="71"/>
      <c r="G244" s="46">
        <f t="shared" si="23"/>
        <v>0</v>
      </c>
      <c r="H244" s="78">
        <v>0</v>
      </c>
      <c r="I244" s="76">
        <v>0</v>
      </c>
      <c r="J244" s="46">
        <f t="shared" si="24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6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+'29'!J245</f>
        <v>0</v>
      </c>
      <c r="F245" s="71"/>
      <c r="G245" s="46">
        <f t="shared" si="23"/>
        <v>0</v>
      </c>
      <c r="H245" s="78">
        <v>0</v>
      </c>
      <c r="I245" s="76">
        <v>0</v>
      </c>
      <c r="J245" s="46">
        <f t="shared" si="24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6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+'29'!J246</f>
        <v>0</v>
      </c>
      <c r="F246" s="71"/>
      <c r="G246" s="46">
        <f t="shared" si="23"/>
        <v>0</v>
      </c>
      <c r="H246" s="78">
        <v>0</v>
      </c>
      <c r="I246" s="76">
        <v>0</v>
      </c>
      <c r="J246" s="46">
        <f t="shared" si="24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6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+'29'!J247</f>
        <v>0</v>
      </c>
      <c r="F247" s="71"/>
      <c r="G247" s="46">
        <f t="shared" si="23"/>
        <v>0</v>
      </c>
      <c r="H247" s="78">
        <v>0</v>
      </c>
      <c r="I247" s="76">
        <v>0</v>
      </c>
      <c r="J247" s="46">
        <f t="shared" si="24"/>
        <v>0</v>
      </c>
      <c r="K247" s="72"/>
      <c r="L247" s="20">
        <v>40</v>
      </c>
      <c r="M247" s="65">
        <f t="shared" si="25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7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+'29'!J248</f>
        <v>0</v>
      </c>
      <c r="F248" s="71"/>
      <c r="G248" s="46">
        <f t="shared" si="23"/>
        <v>0</v>
      </c>
      <c r="H248" s="78">
        <v>0</v>
      </c>
      <c r="I248" s="76">
        <v>0</v>
      </c>
      <c r="J248" s="46">
        <f t="shared" si="24"/>
        <v>0</v>
      </c>
      <c r="K248" s="72"/>
      <c r="L248" s="20">
        <v>49</v>
      </c>
      <c r="M248" s="65">
        <f t="shared" si="2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+'29'!J249</f>
        <v>0</v>
      </c>
      <c r="F249" s="71"/>
      <c r="G249" s="46">
        <f t="shared" si="23"/>
        <v>0</v>
      </c>
      <c r="H249" s="78">
        <v>0</v>
      </c>
      <c r="I249" s="76">
        <v>0</v>
      </c>
      <c r="J249" s="46">
        <f t="shared" si="24"/>
        <v>0</v>
      </c>
      <c r="K249" s="72"/>
      <c r="L249" s="20">
        <v>39</v>
      </c>
      <c r="M249" s="65">
        <f t="shared" si="2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+'29'!J250</f>
        <v>0</v>
      </c>
      <c r="F250" s="71"/>
      <c r="G250" s="46">
        <f t="shared" si="23"/>
        <v>0</v>
      </c>
      <c r="H250" s="78">
        <v>0</v>
      </c>
      <c r="I250" s="76">
        <v>0</v>
      </c>
      <c r="J250" s="46">
        <f t="shared" si="24"/>
        <v>0</v>
      </c>
      <c r="K250" s="72"/>
      <c r="L250" s="20">
        <v>50</v>
      </c>
      <c r="M250" s="65">
        <f t="shared" si="2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+'29'!J251</f>
        <v>0</v>
      </c>
      <c r="F251" s="71"/>
      <c r="G251" s="46">
        <f t="shared" si="23"/>
        <v>0</v>
      </c>
      <c r="H251" s="78">
        <v>0</v>
      </c>
      <c r="I251" s="76">
        <v>0</v>
      </c>
      <c r="J251" s="46">
        <f t="shared" si="24"/>
        <v>0</v>
      </c>
      <c r="K251" s="72"/>
      <c r="L251" s="20">
        <v>50</v>
      </c>
      <c r="M251" s="65">
        <f t="shared" si="2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+'29'!J252</f>
        <v>0</v>
      </c>
      <c r="F252" s="71"/>
      <c r="G252" s="46">
        <f t="shared" si="23"/>
        <v>0</v>
      </c>
      <c r="H252" s="78">
        <v>0</v>
      </c>
      <c r="I252" s="76">
        <v>0</v>
      </c>
      <c r="J252" s="46">
        <f t="shared" si="24"/>
        <v>0</v>
      </c>
      <c r="K252" s="72"/>
      <c r="L252" s="20">
        <v>35</v>
      </c>
      <c r="M252" s="65">
        <f t="shared" si="2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2"/>
        <v>0</v>
      </c>
    </row>
    <row r="253" spans="1:18" ht="24" customHeight="1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+'29'!J253</f>
        <v>10</v>
      </c>
      <c r="F253" s="71"/>
      <c r="G253" s="46">
        <f t="shared" si="23"/>
        <v>10</v>
      </c>
      <c r="H253" s="78">
        <v>0</v>
      </c>
      <c r="I253" s="76">
        <v>0</v>
      </c>
      <c r="J253" s="46">
        <f t="shared" si="24"/>
        <v>8</v>
      </c>
      <c r="K253" s="72">
        <v>2</v>
      </c>
      <c r="L253" s="20">
        <v>35</v>
      </c>
      <c r="M253" s="65">
        <f t="shared" si="21"/>
        <v>70</v>
      </c>
      <c r="N253" s="17" t="s">
        <v>16</v>
      </c>
      <c r="O253" s="18"/>
      <c r="P253" s="137">
        <f t="shared" si="26"/>
        <v>70</v>
      </c>
      <c r="Q253" s="90"/>
      <c r="R253" s="43">
        <f t="shared" si="22"/>
        <v>0</v>
      </c>
    </row>
    <row r="254" spans="1:18" ht="24" customHeight="1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+'29'!J254</f>
        <v>0</v>
      </c>
      <c r="F254" s="71"/>
      <c r="G254" s="46"/>
      <c r="H254" s="78"/>
      <c r="I254" s="76"/>
      <c r="J254" s="46"/>
      <c r="K254" s="72"/>
      <c r="L254" s="20">
        <v>40</v>
      </c>
      <c r="M254" s="65">
        <f t="shared" si="2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2"/>
        <v>0</v>
      </c>
    </row>
    <row r="255" spans="1:18" ht="24" customHeight="1" x14ac:dyDescent="0.55000000000000004">
      <c r="A255" s="10"/>
      <c r="B255" s="10">
        <v>20049130</v>
      </c>
      <c r="C255" s="19" t="s">
        <v>714</v>
      </c>
      <c r="D255" s="10" t="s">
        <v>433</v>
      </c>
      <c r="E255" s="64">
        <f>+'29'!J255</f>
        <v>3</v>
      </c>
      <c r="F255" s="71"/>
      <c r="G255" s="46">
        <f t="shared" ref="G255:G258" si="28">E255+F255</f>
        <v>3</v>
      </c>
      <c r="H255" s="78">
        <v>0</v>
      </c>
      <c r="I255" s="76">
        <v>0</v>
      </c>
      <c r="J255" s="46">
        <f t="shared" ref="J255:J258" si="29">+G255-H255-K255-I255</f>
        <v>2</v>
      </c>
      <c r="K255" s="72">
        <v>1</v>
      </c>
      <c r="L255" s="20">
        <v>35</v>
      </c>
      <c r="M255" s="65">
        <f t="shared" si="21"/>
        <v>35</v>
      </c>
      <c r="N255" s="17" t="s">
        <v>16</v>
      </c>
      <c r="O255" s="18"/>
      <c r="P255" s="137">
        <f t="shared" si="26"/>
        <v>35</v>
      </c>
      <c r="Q255" s="90"/>
      <c r="R255" s="43">
        <f t="shared" si="22"/>
        <v>0</v>
      </c>
    </row>
    <row r="256" spans="1:18" ht="25.5" x14ac:dyDescent="0.55000000000000004">
      <c r="A256" s="10"/>
      <c r="B256" s="10">
        <v>20051101</v>
      </c>
      <c r="C256" s="19" t="s">
        <v>1460</v>
      </c>
      <c r="D256" s="10" t="s">
        <v>433</v>
      </c>
      <c r="E256" s="64">
        <f>+'29'!J256</f>
        <v>2</v>
      </c>
      <c r="F256" s="71"/>
      <c r="G256" s="46">
        <f t="shared" si="28"/>
        <v>2</v>
      </c>
      <c r="H256" s="78">
        <v>0</v>
      </c>
      <c r="I256" s="76">
        <v>0</v>
      </c>
      <c r="J256" s="46">
        <f t="shared" si="29"/>
        <v>0</v>
      </c>
      <c r="K256" s="72">
        <v>2</v>
      </c>
      <c r="L256" s="20">
        <v>35</v>
      </c>
      <c r="M256" s="65">
        <f t="shared" si="21"/>
        <v>70</v>
      </c>
      <c r="N256" s="17" t="s">
        <v>16</v>
      </c>
      <c r="O256" s="18">
        <v>5</v>
      </c>
      <c r="P256" s="137">
        <f t="shared" si="26"/>
        <v>65</v>
      </c>
      <c r="Q256" s="90"/>
      <c r="R256" s="43">
        <f t="shared" si="22"/>
        <v>0</v>
      </c>
    </row>
    <row r="257" spans="1:30" ht="25.5" x14ac:dyDescent="0.55000000000000004">
      <c r="A257" s="10"/>
      <c r="B257" s="10">
        <v>20059796</v>
      </c>
      <c r="C257" s="19" t="s">
        <v>1461</v>
      </c>
      <c r="D257" s="10" t="s">
        <v>433</v>
      </c>
      <c r="E257" s="64">
        <f>+'29'!J257</f>
        <v>1</v>
      </c>
      <c r="F257" s="71"/>
      <c r="G257" s="46">
        <f t="shared" si="28"/>
        <v>1</v>
      </c>
      <c r="H257" s="78">
        <v>0</v>
      </c>
      <c r="I257" s="76">
        <v>0</v>
      </c>
      <c r="J257" s="46">
        <f t="shared" si="29"/>
        <v>0</v>
      </c>
      <c r="K257" s="72">
        <v>1</v>
      </c>
      <c r="L257" s="20">
        <v>22</v>
      </c>
      <c r="M257" s="65">
        <f t="shared" si="21"/>
        <v>22</v>
      </c>
      <c r="N257" s="17" t="s">
        <v>16</v>
      </c>
      <c r="O257" s="18"/>
      <c r="P257" s="137">
        <f t="shared" si="26"/>
        <v>22</v>
      </c>
      <c r="Q257" s="90"/>
      <c r="R257" s="43">
        <f t="shared" si="22"/>
        <v>0</v>
      </c>
    </row>
    <row r="258" spans="1:30" ht="25.5" x14ac:dyDescent="0.55000000000000004">
      <c r="A258" s="10"/>
      <c r="B258" s="10">
        <v>20060974</v>
      </c>
      <c r="C258" s="19" t="s">
        <v>1462</v>
      </c>
      <c r="D258" s="10" t="s">
        <v>433</v>
      </c>
      <c r="E258" s="64">
        <f>+'29'!J258</f>
        <v>3</v>
      </c>
      <c r="F258" s="71"/>
      <c r="G258" s="46">
        <f t="shared" si="28"/>
        <v>3</v>
      </c>
      <c r="H258" s="78">
        <v>0</v>
      </c>
      <c r="I258" s="76">
        <v>0</v>
      </c>
      <c r="J258" s="46">
        <f t="shared" si="29"/>
        <v>3</v>
      </c>
      <c r="K258" s="72"/>
      <c r="L258" s="20">
        <v>35</v>
      </c>
      <c r="M258" s="65">
        <f t="shared" si="2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2"/>
        <v>0</v>
      </c>
    </row>
    <row r="259" spans="1:30" ht="25.5" x14ac:dyDescent="0.55000000000000004">
      <c r="A259" s="10"/>
      <c r="B259" s="10"/>
      <c r="C259" s="19"/>
      <c r="D259" s="10"/>
      <c r="E259" s="64">
        <f>+'29'!J259</f>
        <v>0</v>
      </c>
      <c r="F259" s="71"/>
      <c r="G259" s="46">
        <f t="shared" ref="G259:G262" si="30">E259+F259</f>
        <v>0</v>
      </c>
      <c r="H259" s="78">
        <v>0</v>
      </c>
      <c r="I259" s="76">
        <v>0</v>
      </c>
      <c r="J259" s="46">
        <f>+G259-H259-K259-I259</f>
        <v>0</v>
      </c>
      <c r="K259" s="72"/>
      <c r="L259" s="20"/>
      <c r="M259" s="65">
        <f t="shared" si="21"/>
        <v>0</v>
      </c>
      <c r="N259" s="17" t="s">
        <v>16</v>
      </c>
      <c r="O259" s="18"/>
      <c r="P259" s="23">
        <f t="shared" si="26"/>
        <v>0</v>
      </c>
      <c r="Q259" s="90"/>
      <c r="R259" s="43">
        <f t="shared" si="22"/>
        <v>0</v>
      </c>
    </row>
    <row r="260" spans="1:30" ht="25.5" x14ac:dyDescent="0.55000000000000004">
      <c r="A260" s="10"/>
      <c r="B260" s="10"/>
      <c r="C260" s="19"/>
      <c r="D260" s="10"/>
      <c r="E260" s="64">
        <f>+'29'!J260</f>
        <v>0</v>
      </c>
      <c r="F260" s="71"/>
      <c r="G260" s="46">
        <f t="shared" si="30"/>
        <v>0</v>
      </c>
      <c r="H260" s="78">
        <v>0</v>
      </c>
      <c r="I260" s="76">
        <v>0</v>
      </c>
      <c r="J260" s="46">
        <f>+G260-H260-K260-I260</f>
        <v>0</v>
      </c>
      <c r="K260" s="72"/>
      <c r="L260" s="20"/>
      <c r="M260" s="65">
        <f>+L260*K260</f>
        <v>0</v>
      </c>
      <c r="N260" s="17" t="s">
        <v>16</v>
      </c>
      <c r="O260" s="18"/>
      <c r="P260" s="23">
        <f t="shared" si="26"/>
        <v>0</v>
      </c>
      <c r="Q260" s="90"/>
      <c r="R260" s="43">
        <f t="shared" si="22"/>
        <v>0</v>
      </c>
    </row>
    <row r="261" spans="1:30" ht="25.5" x14ac:dyDescent="0.55000000000000004">
      <c r="A261" s="10"/>
      <c r="B261" s="10"/>
      <c r="C261" s="19"/>
      <c r="D261" s="10"/>
      <c r="E261" s="64">
        <f>+'29'!J261</f>
        <v>0</v>
      </c>
      <c r="F261" s="71"/>
      <c r="G261" s="46">
        <f t="shared" si="30"/>
        <v>0</v>
      </c>
      <c r="H261" s="78">
        <v>0</v>
      </c>
      <c r="I261" s="76">
        <v>0</v>
      </c>
      <c r="J261" s="46">
        <f>+G261-H261-K261-I261</f>
        <v>0</v>
      </c>
      <c r="K261" s="72"/>
      <c r="L261" s="20"/>
      <c r="M261" s="65">
        <f t="shared" si="21"/>
        <v>0</v>
      </c>
      <c r="N261" s="17" t="s">
        <v>16</v>
      </c>
      <c r="O261" s="18"/>
      <c r="P261" s="23">
        <f t="shared" si="26"/>
        <v>0</v>
      </c>
      <c r="Q261" s="90"/>
      <c r="R261" s="43">
        <f t="shared" si="22"/>
        <v>0</v>
      </c>
    </row>
    <row r="262" spans="1:30" ht="24" customHeight="1" x14ac:dyDescent="0.55000000000000004">
      <c r="A262" s="10"/>
      <c r="B262" s="10"/>
      <c r="C262" s="19"/>
      <c r="D262" s="10"/>
      <c r="E262" s="64"/>
      <c r="F262" s="71"/>
      <c r="G262" s="46">
        <f t="shared" si="30"/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30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2044.6299999999999</v>
      </c>
      <c r="S263" s="75"/>
    </row>
    <row r="264" spans="1:30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30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6782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4177</v>
      </c>
      <c r="O267" s="2">
        <v>350</v>
      </c>
      <c r="P267" s="2">
        <v>200</v>
      </c>
      <c r="Q267" s="2">
        <v>360</v>
      </c>
      <c r="R267" s="2">
        <v>30</v>
      </c>
      <c r="S267" s="2">
        <v>50</v>
      </c>
      <c r="T267" s="2">
        <v>1050</v>
      </c>
      <c r="U267" s="2">
        <v>85</v>
      </c>
      <c r="V267" s="2">
        <v>120</v>
      </c>
      <c r="W267" s="2">
        <v>667</v>
      </c>
      <c r="X267" s="2">
        <v>150</v>
      </c>
      <c r="Y267" s="2">
        <v>180</v>
      </c>
      <c r="Z267" s="2">
        <v>25</v>
      </c>
      <c r="AA267" s="2">
        <v>400</v>
      </c>
      <c r="AB267" s="2">
        <v>100</v>
      </c>
      <c r="AC267" s="2">
        <v>370</v>
      </c>
      <c r="AD267" s="2">
        <v>40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>
        <v>6</v>
      </c>
      <c r="O269" s="2" t="s">
        <v>1465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972</v>
      </c>
    </row>
    <row r="271" spans="1:30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1627</v>
      </c>
    </row>
    <row r="272" spans="1:30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1627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>
        <v>300</v>
      </c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300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90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6.3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203.7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>
    <filterColumn colId="15">
      <filters blank="1">
        <filter val="-"/>
        <filter val="100.00"/>
        <filter val="110.00"/>
        <filter val="130.00"/>
        <filter val="150.00"/>
        <filter val="180.00"/>
        <filter val="20.00"/>
        <filter val="200"/>
        <filter val="22.00"/>
        <filter val="240.00"/>
        <filter val="25.00"/>
        <filter val="300.00"/>
        <filter val="35.00"/>
        <filter val="360.00"/>
        <filter val="50.00"/>
        <filter val="500.00"/>
        <filter val="570.00"/>
        <filter val="600.00"/>
        <filter val="65.00"/>
        <filter val="650.00"/>
        <filter val="70.00"/>
        <filter val="75.00"/>
        <filter val="80.00"/>
        <filter val="83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W349"/>
  <sheetViews>
    <sheetView zoomScale="80" zoomScaleNormal="80" workbookViewId="0">
      <pane xSplit="10" ySplit="4" topLeftCell="K258" activePane="bottomRight" state="frozen"/>
      <selection activeCell="H260" sqref="H260"/>
      <selection pane="topRight" activeCell="H260" sqref="H260"/>
      <selection pane="bottomLeft" activeCell="H260" sqref="H260"/>
      <selection pane="bottomRight" activeCell="H122" sqref="H1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1440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+'30'!J5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37">
        <f>SUM(M5-O5)</f>
        <v>200</v>
      </c>
      <c r="Q5" s="13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+'30'!J6</f>
        <v>135</v>
      </c>
      <c r="F6" s="71">
        <v>20</v>
      </c>
      <c r="G6" s="46">
        <f t="shared" si="0"/>
        <v>155</v>
      </c>
      <c r="H6" s="78">
        <v>0</v>
      </c>
      <c r="I6" s="76">
        <v>0</v>
      </c>
      <c r="J6" s="46">
        <f t="shared" si="1"/>
        <v>152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37">
        <f t="shared" ref="P6:P69" si="3">SUM(M6-O6)</f>
        <v>300</v>
      </c>
      <c r="Q6" s="13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37">
        <f t="shared" si="3"/>
        <v>50</v>
      </c>
      <c r="Q18" s="13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+'30'!J20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37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+'30'!J22</f>
        <v>16</v>
      </c>
      <c r="F22" s="71">
        <v>10</v>
      </c>
      <c r="G22" s="46">
        <f t="shared" si="0"/>
        <v>26</v>
      </c>
      <c r="H22" s="78">
        <v>0</v>
      </c>
      <c r="I22" s="76">
        <v>0</v>
      </c>
      <c r="J22" s="46">
        <f t="shared" si="1"/>
        <v>24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37">
        <f t="shared" si="3"/>
        <v>100</v>
      </c>
      <c r="Q22" s="13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+'30'!J24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3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3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+'30'!J31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37">
        <f t="shared" si="3"/>
        <v>200</v>
      </c>
      <c r="Q31" s="13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+'30'!J32</f>
        <v>5</v>
      </c>
      <c r="F32" s="71">
        <v>5</v>
      </c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37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+'30'!J33</f>
        <v>3</v>
      </c>
      <c r="F33" s="71">
        <v>5</v>
      </c>
      <c r="G33" s="46">
        <f t="shared" si="5"/>
        <v>8</v>
      </c>
      <c r="H33" s="78">
        <v>0</v>
      </c>
      <c r="I33" s="76">
        <v>0</v>
      </c>
      <c r="J33" s="46">
        <f t="shared" si="6"/>
        <v>6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37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+'30'!J34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>
        <v>1007019</v>
      </c>
      <c r="C37" s="19" t="s">
        <v>1437</v>
      </c>
      <c r="D37" s="10" t="s">
        <v>433</v>
      </c>
      <c r="E37" s="64">
        <f>+'30'!J37</f>
        <v>8</v>
      </c>
      <c r="F37" s="71">
        <v>1</v>
      </c>
      <c r="G37" s="46">
        <f t="shared" si="5"/>
        <v>9</v>
      </c>
      <c r="H37" s="78">
        <v>0</v>
      </c>
      <c r="I37" s="76">
        <v>0</v>
      </c>
      <c r="J37" s="46">
        <f t="shared" si="6"/>
        <v>9</v>
      </c>
      <c r="K37" s="72"/>
      <c r="L37" s="15">
        <v>40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+'30'!J39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16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10</v>
      </c>
      <c r="P39" s="137">
        <f t="shared" si="3"/>
        <v>140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+'30'!J40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3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37">
        <f t="shared" si="3"/>
        <v>25</v>
      </c>
      <c r="Q47" s="13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+'30'!J48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37">
        <f t="shared" si="3"/>
        <v>100</v>
      </c>
      <c r="Q48" s="13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3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75</v>
      </c>
      <c r="P49" s="137">
        <f t="shared" si="3"/>
        <v>125</v>
      </c>
      <c r="Q49" s="132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37">
        <f t="shared" si="3"/>
        <v>50</v>
      </c>
      <c r="Q50" s="132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3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3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+'30'!J53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37">
        <f t="shared" si="3"/>
        <v>75</v>
      </c>
      <c r="Q53" s="13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37">
        <f t="shared" si="3"/>
        <v>60</v>
      </c>
      <c r="Q55" s="132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3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3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3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37">
        <f t="shared" si="3"/>
        <v>60</v>
      </c>
      <c r="Q59" s="132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3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/>
      <c r="C63" s="19" t="s">
        <v>1466</v>
      </c>
      <c r="D63" s="10" t="s">
        <v>433</v>
      </c>
      <c r="E63" s="64">
        <f>+'30'!J63</f>
        <v>0</v>
      </c>
      <c r="F63" s="71">
        <v>10</v>
      </c>
      <c r="G63" s="46">
        <f t="shared" si="5"/>
        <v>10</v>
      </c>
      <c r="H63" s="78">
        <v>0</v>
      </c>
      <c r="I63" s="76">
        <v>0</v>
      </c>
      <c r="J63" s="46">
        <f t="shared" si="6"/>
        <v>8</v>
      </c>
      <c r="K63" s="72">
        <v>2</v>
      </c>
      <c r="L63" s="15">
        <v>39</v>
      </c>
      <c r="M63" s="65">
        <f t="shared" si="2"/>
        <v>78</v>
      </c>
      <c r="N63" s="17" t="s">
        <v>16</v>
      </c>
      <c r="O63" s="18">
        <v>33</v>
      </c>
      <c r="P63" s="137">
        <f t="shared" si="3"/>
        <v>45</v>
      </c>
      <c r="Q63" s="132">
        <v>27.55</v>
      </c>
      <c r="R63" s="43">
        <f t="shared" si="4"/>
        <v>55.1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37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+'30'!J74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27</v>
      </c>
      <c r="P81" s="137">
        <f t="shared" si="7"/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+'30'!J87</f>
        <v>0</v>
      </c>
      <c r="F87" s="71"/>
      <c r="G87" s="46">
        <f>E87+F87</f>
        <v>0</v>
      </c>
      <c r="H87" s="78">
        <v>0</v>
      </c>
      <c r="I87" s="76">
        <v>0</v>
      </c>
      <c r="J87" s="46">
        <f>+G87-H87-K87-I87</f>
        <v>0</v>
      </c>
      <c r="K87" s="72"/>
      <c r="L87" s="20">
        <v>45</v>
      </c>
      <c r="M87" s="65">
        <f>+L87*K87</f>
        <v>0</v>
      </c>
      <c r="N87" s="17" t="s">
        <v>16</v>
      </c>
      <c r="O87" s="18"/>
      <c r="P87" s="23">
        <f t="shared" si="7"/>
        <v>0</v>
      </c>
      <c r="Q87" s="90"/>
      <c r="R87" s="43">
        <f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+'30'!J88</f>
        <v>0</v>
      </c>
      <c r="F88" s="71"/>
      <c r="G88" s="46">
        <f>E88+F88</f>
        <v>0</v>
      </c>
      <c r="H88" s="78">
        <v>0</v>
      </c>
      <c r="I88" s="76">
        <v>0</v>
      </c>
      <c r="J88" s="46">
        <f>+G88-H88-K88-I88</f>
        <v>0</v>
      </c>
      <c r="K88" s="72"/>
      <c r="L88" s="20">
        <v>49</v>
      </c>
      <c r="M88" s="65">
        <f>+L88*K88</f>
        <v>0</v>
      </c>
      <c r="N88" s="17" t="s">
        <v>16</v>
      </c>
      <c r="O88" s="18"/>
      <c r="P88" s="23">
        <f t="shared" si="7"/>
        <v>0</v>
      </c>
      <c r="Q88" s="90"/>
      <c r="R88" s="43">
        <f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+'30'!J94</f>
        <v>0</v>
      </c>
      <c r="F94" s="71"/>
      <c r="G94" s="46">
        <f t="shared" ref="G94:G161" si="12">E94+F94</f>
        <v>0</v>
      </c>
      <c r="H94" s="78">
        <v>0</v>
      </c>
      <c r="I94" s="76">
        <v>0</v>
      </c>
      <c r="J94" s="46">
        <f t="shared" ref="J94:J161" si="13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+'30'!J95</f>
        <v>0</v>
      </c>
      <c r="F95" s="71"/>
      <c r="G95" s="46">
        <f t="shared" si="12"/>
        <v>0</v>
      </c>
      <c r="H95" s="78">
        <v>0</v>
      </c>
      <c r="I95" s="76">
        <v>0</v>
      </c>
      <c r="J95" s="46">
        <f t="shared" si="1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+'30'!J96</f>
        <v>0</v>
      </c>
      <c r="F96" s="71"/>
      <c r="G96" s="46">
        <f t="shared" si="12"/>
        <v>0</v>
      </c>
      <c r="H96" s="78">
        <v>0</v>
      </c>
      <c r="I96" s="76">
        <v>0</v>
      </c>
      <c r="J96" s="46">
        <f t="shared" si="1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+'30'!J97</f>
        <v>0</v>
      </c>
      <c r="F97" s="71"/>
      <c r="G97" s="46">
        <f t="shared" si="12"/>
        <v>0</v>
      </c>
      <c r="H97" s="78">
        <v>0</v>
      </c>
      <c r="I97" s="76">
        <v>0</v>
      </c>
      <c r="J97" s="46">
        <f t="shared" si="1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+'30'!J98</f>
        <v>0</v>
      </c>
      <c r="F98" s="71"/>
      <c r="G98" s="46">
        <f t="shared" si="12"/>
        <v>0</v>
      </c>
      <c r="H98" s="78">
        <v>0</v>
      </c>
      <c r="I98" s="76">
        <v>0</v>
      </c>
      <c r="J98" s="46">
        <f t="shared" si="1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+'30'!J99</f>
        <v>0</v>
      </c>
      <c r="F99" s="71"/>
      <c r="G99" s="46">
        <f t="shared" si="12"/>
        <v>0</v>
      </c>
      <c r="H99" s="78">
        <v>0</v>
      </c>
      <c r="I99" s="76">
        <v>0</v>
      </c>
      <c r="J99" s="46">
        <f t="shared" si="13"/>
        <v>0</v>
      </c>
      <c r="K99" s="72"/>
      <c r="L99" s="20">
        <v>35</v>
      </c>
      <c r="M99" s="65">
        <f t="shared" ref="M99:M105" si="14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5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+'30'!J100</f>
        <v>0</v>
      </c>
      <c r="F100" s="71"/>
      <c r="G100" s="46">
        <f t="shared" si="12"/>
        <v>0</v>
      </c>
      <c r="H100" s="78">
        <v>0</v>
      </c>
      <c r="I100" s="76">
        <v>0</v>
      </c>
      <c r="J100" s="46">
        <f t="shared" si="13"/>
        <v>0</v>
      </c>
      <c r="K100" s="72"/>
      <c r="L100" s="20">
        <v>35</v>
      </c>
      <c r="M100" s="65">
        <f t="shared" si="14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5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+'30'!J101</f>
        <v>0</v>
      </c>
      <c r="F101" s="71"/>
      <c r="G101" s="46">
        <f t="shared" si="12"/>
        <v>0</v>
      </c>
      <c r="H101" s="78">
        <v>0</v>
      </c>
      <c r="I101" s="76">
        <v>0</v>
      </c>
      <c r="J101" s="46">
        <f t="shared" si="13"/>
        <v>0</v>
      </c>
      <c r="K101" s="72"/>
      <c r="L101" s="20">
        <v>35</v>
      </c>
      <c r="M101" s="65">
        <f t="shared" si="14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+'30'!J102</f>
        <v>0</v>
      </c>
      <c r="F102" s="71"/>
      <c r="G102" s="46">
        <f>E102+F102</f>
        <v>0</v>
      </c>
      <c r="H102" s="78">
        <v>0</v>
      </c>
      <c r="I102" s="76">
        <v>0</v>
      </c>
      <c r="J102" s="46">
        <f>+G102-H102-K102-I102</f>
        <v>0</v>
      </c>
      <c r="K102" s="72"/>
      <c r="L102" s="20">
        <v>49</v>
      </c>
      <c r="M102" s="65">
        <f t="shared" si="14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5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14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5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14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5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14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+'30'!J106</f>
        <v>0</v>
      </c>
      <c r="F106" s="71"/>
      <c r="G106" s="46">
        <f t="shared" si="12"/>
        <v>0</v>
      </c>
      <c r="H106" s="78">
        <v>0</v>
      </c>
      <c r="I106" s="76">
        <v>0</v>
      </c>
      <c r="J106" s="46">
        <f t="shared" si="1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+'30'!J107</f>
        <v>0</v>
      </c>
      <c r="F107" s="71"/>
      <c r="G107" s="46">
        <f t="shared" si="12"/>
        <v>0</v>
      </c>
      <c r="H107" s="78">
        <v>0</v>
      </c>
      <c r="I107" s="76">
        <v>0</v>
      </c>
      <c r="J107" s="46">
        <f t="shared" si="1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+'30'!J108</f>
        <v>0</v>
      </c>
      <c r="F108" s="71"/>
      <c r="G108" s="46">
        <f t="shared" si="12"/>
        <v>0</v>
      </c>
      <c r="H108" s="78">
        <v>0</v>
      </c>
      <c r="I108" s="76">
        <v>0</v>
      </c>
      <c r="J108" s="46">
        <f t="shared" si="1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+'30'!J109</f>
        <v>0</v>
      </c>
      <c r="F109" s="71"/>
      <c r="G109" s="46">
        <f t="shared" si="12"/>
        <v>0</v>
      </c>
      <c r="H109" s="78">
        <v>0</v>
      </c>
      <c r="I109" s="76">
        <v>0</v>
      </c>
      <c r="J109" s="46">
        <f t="shared" si="1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+'30'!J110</f>
        <v>7</v>
      </c>
      <c r="F110" s="71"/>
      <c r="G110" s="46">
        <f t="shared" si="12"/>
        <v>7</v>
      </c>
      <c r="H110" s="78">
        <v>0</v>
      </c>
      <c r="I110" s="76">
        <v>0</v>
      </c>
      <c r="J110" s="46">
        <f t="shared" si="13"/>
        <v>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+'30'!J111</f>
        <v>21</v>
      </c>
      <c r="F111" s="71"/>
      <c r="G111" s="46">
        <f t="shared" si="12"/>
        <v>21</v>
      </c>
      <c r="H111" s="78">
        <v>0</v>
      </c>
      <c r="I111" s="76">
        <v>0</v>
      </c>
      <c r="J111" s="46">
        <f t="shared" si="13"/>
        <v>21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+'30'!J112</f>
        <v>13</v>
      </c>
      <c r="F112" s="71"/>
      <c r="G112" s="46">
        <f t="shared" si="12"/>
        <v>13</v>
      </c>
      <c r="H112" s="78">
        <v>0</v>
      </c>
      <c r="I112" s="76">
        <v>0</v>
      </c>
      <c r="J112" s="46">
        <f t="shared" si="13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+'30'!J113</f>
        <v>0</v>
      </c>
      <c r="F113" s="71">
        <v>10</v>
      </c>
      <c r="G113" s="46">
        <f t="shared" si="12"/>
        <v>10</v>
      </c>
      <c r="H113" s="78">
        <v>0</v>
      </c>
      <c r="I113" s="76">
        <v>0</v>
      </c>
      <c r="J113" s="46">
        <f t="shared" si="13"/>
        <v>9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2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+'30'!J114</f>
        <v>0</v>
      </c>
      <c r="F114" s="71"/>
      <c r="G114" s="46">
        <f t="shared" si="12"/>
        <v>0</v>
      </c>
      <c r="H114" s="78">
        <v>0</v>
      </c>
      <c r="I114" s="76">
        <v>0</v>
      </c>
      <c r="J114" s="46">
        <f t="shared" si="1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2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+'30'!J115</f>
        <v>14</v>
      </c>
      <c r="F115" s="71"/>
      <c r="G115" s="46">
        <f t="shared" si="12"/>
        <v>14</v>
      </c>
      <c r="H115" s="78">
        <v>0</v>
      </c>
      <c r="I115" s="76">
        <v>0</v>
      </c>
      <c r="J115" s="46">
        <f t="shared" si="13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+'30'!J116</f>
        <v>4</v>
      </c>
      <c r="F116" s="71"/>
      <c r="G116" s="46">
        <f t="shared" si="12"/>
        <v>4</v>
      </c>
      <c r="H116" s="78">
        <v>0</v>
      </c>
      <c r="I116" s="76">
        <v>0</v>
      </c>
      <c r="J116" s="46">
        <f t="shared" si="13"/>
        <v>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+'30'!J117</f>
        <v>2</v>
      </c>
      <c r="F117" s="71"/>
      <c r="G117" s="46">
        <f t="shared" si="12"/>
        <v>2</v>
      </c>
      <c r="H117" s="78">
        <v>0</v>
      </c>
      <c r="I117" s="76">
        <v>0</v>
      </c>
      <c r="J117" s="46">
        <f t="shared" si="13"/>
        <v>1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7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+'30'!J118</f>
        <v>0</v>
      </c>
      <c r="F118" s="71"/>
      <c r="G118" s="46">
        <f t="shared" si="12"/>
        <v>0</v>
      </c>
      <c r="H118" s="78">
        <v>0</v>
      </c>
      <c r="I118" s="76">
        <v>0</v>
      </c>
      <c r="J118" s="46">
        <f t="shared" si="1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+'30'!J119</f>
        <v>0</v>
      </c>
      <c r="F119" s="71"/>
      <c r="G119" s="46">
        <f t="shared" si="12"/>
        <v>0</v>
      </c>
      <c r="H119" s="78">
        <v>0</v>
      </c>
      <c r="I119" s="76">
        <v>0</v>
      </c>
      <c r="J119" s="46">
        <f t="shared" si="1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+'30'!J120</f>
        <v>3</v>
      </c>
      <c r="F120" s="71"/>
      <c r="G120" s="46">
        <f t="shared" si="12"/>
        <v>3</v>
      </c>
      <c r="H120" s="78">
        <v>0</v>
      </c>
      <c r="I120" s="76">
        <v>0</v>
      </c>
      <c r="J120" s="46">
        <f t="shared" si="13"/>
        <v>3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+'30'!J121</f>
        <v>0</v>
      </c>
      <c r="F121" s="71"/>
      <c r="G121" s="46">
        <f t="shared" si="12"/>
        <v>0</v>
      </c>
      <c r="H121" s="78">
        <v>0</v>
      </c>
      <c r="I121" s="76">
        <v>0</v>
      </c>
      <c r="J121" s="46">
        <f t="shared" si="1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+'30'!J122</f>
        <v>0</v>
      </c>
      <c r="F122" s="71"/>
      <c r="G122" s="46">
        <f t="shared" si="12"/>
        <v>0</v>
      </c>
      <c r="H122" s="78">
        <v>0</v>
      </c>
      <c r="I122" s="76">
        <v>0</v>
      </c>
      <c r="J122" s="46">
        <f t="shared" si="1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+'30'!J123</f>
        <v>1</v>
      </c>
      <c r="F123" s="71"/>
      <c r="G123" s="46">
        <f t="shared" si="12"/>
        <v>1</v>
      </c>
      <c r="H123" s="78">
        <v>0</v>
      </c>
      <c r="I123" s="76">
        <v>0</v>
      </c>
      <c r="J123" s="46">
        <f t="shared" si="13"/>
        <v>1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+'30'!J124</f>
        <v>0</v>
      </c>
      <c r="F124" s="71"/>
      <c r="G124" s="46">
        <f t="shared" si="12"/>
        <v>0</v>
      </c>
      <c r="H124" s="78">
        <v>0</v>
      </c>
      <c r="I124" s="76">
        <v>0</v>
      </c>
      <c r="J124" s="46">
        <f t="shared" si="1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+'30'!J125</f>
        <v>3</v>
      </c>
      <c r="F125" s="71"/>
      <c r="G125" s="46">
        <f t="shared" si="12"/>
        <v>3</v>
      </c>
      <c r="H125" s="78">
        <v>0</v>
      </c>
      <c r="I125" s="76">
        <v>0</v>
      </c>
      <c r="J125" s="46">
        <f t="shared" si="13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+'30'!J126</f>
        <v>0</v>
      </c>
      <c r="F126" s="71"/>
      <c r="G126" s="46">
        <f t="shared" si="12"/>
        <v>0</v>
      </c>
      <c r="H126" s="78">
        <v>0</v>
      </c>
      <c r="I126" s="76">
        <v>0</v>
      </c>
      <c r="J126" s="46">
        <f t="shared" si="1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+'30'!J127</f>
        <v>0</v>
      </c>
      <c r="F127" s="71"/>
      <c r="G127" s="46">
        <f t="shared" si="12"/>
        <v>0</v>
      </c>
      <c r="H127" s="78">
        <v>0</v>
      </c>
      <c r="I127" s="76">
        <v>0</v>
      </c>
      <c r="J127" s="46">
        <f t="shared" si="1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+'30'!J128</f>
        <v>0</v>
      </c>
      <c r="F128" s="71"/>
      <c r="G128" s="46">
        <f t="shared" si="12"/>
        <v>0</v>
      </c>
      <c r="H128" s="78">
        <v>0</v>
      </c>
      <c r="I128" s="76">
        <v>0</v>
      </c>
      <c r="J128" s="46">
        <f t="shared" si="1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+'30'!J129</f>
        <v>0</v>
      </c>
      <c r="F129" s="71"/>
      <c r="G129" s="46">
        <f t="shared" si="12"/>
        <v>0</v>
      </c>
      <c r="H129" s="78">
        <v>0</v>
      </c>
      <c r="I129" s="76">
        <v>0</v>
      </c>
      <c r="J129" s="46">
        <f t="shared" si="1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+'30'!J130</f>
        <v>0</v>
      </c>
      <c r="F130" s="71"/>
      <c r="G130" s="46">
        <f t="shared" si="12"/>
        <v>0</v>
      </c>
      <c r="H130" s="78">
        <v>0</v>
      </c>
      <c r="I130" s="76">
        <v>0</v>
      </c>
      <c r="J130" s="46">
        <f t="shared" si="1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+'30'!J131</f>
        <v>2</v>
      </c>
      <c r="F131" s="71"/>
      <c r="G131" s="46">
        <f t="shared" si="12"/>
        <v>2</v>
      </c>
      <c r="H131" s="78">
        <v>0</v>
      </c>
      <c r="I131" s="76">
        <v>0</v>
      </c>
      <c r="J131" s="46">
        <f t="shared" si="13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+'30'!J132</f>
        <v>3</v>
      </c>
      <c r="F132" s="71"/>
      <c r="G132" s="46">
        <f t="shared" si="12"/>
        <v>3</v>
      </c>
      <c r="H132" s="78">
        <v>0</v>
      </c>
      <c r="I132" s="76">
        <v>0</v>
      </c>
      <c r="J132" s="46">
        <f t="shared" si="13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+'30'!J133</f>
        <v>3</v>
      </c>
      <c r="F133" s="71"/>
      <c r="G133" s="46">
        <f t="shared" si="12"/>
        <v>3</v>
      </c>
      <c r="H133" s="78">
        <v>0</v>
      </c>
      <c r="I133" s="76">
        <v>0</v>
      </c>
      <c r="J133" s="46">
        <f t="shared" si="13"/>
        <v>2</v>
      </c>
      <c r="K133" s="72">
        <v>1</v>
      </c>
      <c r="L133" s="20">
        <v>50</v>
      </c>
      <c r="M133" s="65">
        <f t="shared" si="8"/>
        <v>50</v>
      </c>
      <c r="N133" s="17" t="s">
        <v>1444</v>
      </c>
      <c r="O133" s="18">
        <v>50</v>
      </c>
      <c r="P133" s="23">
        <f t="shared" si="7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+'30'!J134</f>
        <v>0</v>
      </c>
      <c r="F134" s="71"/>
      <c r="G134" s="46">
        <f t="shared" si="12"/>
        <v>0</v>
      </c>
      <c r="H134" s="78">
        <v>0</v>
      </c>
      <c r="I134" s="76">
        <v>0</v>
      </c>
      <c r="J134" s="46">
        <f t="shared" si="1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1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+'30'!J135</f>
        <v>0</v>
      </c>
      <c r="F135" s="71"/>
      <c r="G135" s="46">
        <f t="shared" si="12"/>
        <v>0</v>
      </c>
      <c r="H135" s="78">
        <v>0</v>
      </c>
      <c r="I135" s="76">
        <v>0</v>
      </c>
      <c r="J135" s="46">
        <f t="shared" si="1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+'30'!J136</f>
        <v>0</v>
      </c>
      <c r="F136" s="71"/>
      <c r="G136" s="46">
        <f t="shared" si="12"/>
        <v>0</v>
      </c>
      <c r="H136" s="78">
        <v>0</v>
      </c>
      <c r="I136" s="76">
        <v>0</v>
      </c>
      <c r="J136" s="46">
        <f t="shared" si="1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+'30'!J137</f>
        <v>0</v>
      </c>
      <c r="F137" s="71"/>
      <c r="G137" s="46">
        <f t="shared" si="12"/>
        <v>0</v>
      </c>
      <c r="H137" s="78">
        <v>0</v>
      </c>
      <c r="I137" s="76">
        <v>0</v>
      </c>
      <c r="J137" s="46">
        <f t="shared" si="1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+'30'!J138</f>
        <v>0</v>
      </c>
      <c r="F138" s="71"/>
      <c r="G138" s="46">
        <f t="shared" si="12"/>
        <v>0</v>
      </c>
      <c r="H138" s="78">
        <v>0</v>
      </c>
      <c r="I138" s="76">
        <v>0</v>
      </c>
      <c r="J138" s="46">
        <f t="shared" si="1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+'30'!J139</f>
        <v>0</v>
      </c>
      <c r="F139" s="71"/>
      <c r="G139" s="46">
        <f t="shared" si="12"/>
        <v>0</v>
      </c>
      <c r="H139" s="78">
        <v>0</v>
      </c>
      <c r="I139" s="76">
        <v>0</v>
      </c>
      <c r="J139" s="46">
        <f t="shared" si="1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+'30'!J140</f>
        <v>0</v>
      </c>
      <c r="F140" s="71"/>
      <c r="G140" s="46">
        <f t="shared" si="12"/>
        <v>0</v>
      </c>
      <c r="H140" s="78">
        <v>0</v>
      </c>
      <c r="I140" s="76">
        <v>0</v>
      </c>
      <c r="J140" s="46">
        <f t="shared" si="1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+'30'!J141</f>
        <v>0</v>
      </c>
      <c r="F141" s="71"/>
      <c r="G141" s="46">
        <f t="shared" si="12"/>
        <v>0</v>
      </c>
      <c r="H141" s="78">
        <v>0</v>
      </c>
      <c r="I141" s="76">
        <v>0</v>
      </c>
      <c r="J141" s="46">
        <f t="shared" si="1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+'30'!J142</f>
        <v>0</v>
      </c>
      <c r="F142" s="71"/>
      <c r="G142" s="46">
        <f t="shared" si="12"/>
        <v>0</v>
      </c>
      <c r="H142" s="78">
        <v>0</v>
      </c>
      <c r="I142" s="76">
        <v>0</v>
      </c>
      <c r="J142" s="46">
        <f t="shared" si="1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+'30'!J143</f>
        <v>0</v>
      </c>
      <c r="F143" s="71"/>
      <c r="G143" s="46">
        <f t="shared" si="12"/>
        <v>0</v>
      </c>
      <c r="H143" s="78">
        <v>0</v>
      </c>
      <c r="I143" s="76">
        <v>0</v>
      </c>
      <c r="J143" s="46">
        <f t="shared" si="1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+'30'!J144</f>
        <v>0</v>
      </c>
      <c r="F144" s="71"/>
      <c r="G144" s="46">
        <f t="shared" si="12"/>
        <v>0</v>
      </c>
      <c r="H144" s="78">
        <v>0</v>
      </c>
      <c r="I144" s="76">
        <v>0</v>
      </c>
      <c r="J144" s="46">
        <f t="shared" si="1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+'30'!J145</f>
        <v>0</v>
      </c>
      <c r="F145" s="71"/>
      <c r="G145" s="46">
        <f t="shared" si="12"/>
        <v>0</v>
      </c>
      <c r="H145" s="78">
        <v>0</v>
      </c>
      <c r="I145" s="76">
        <v>0</v>
      </c>
      <c r="J145" s="46">
        <f t="shared" si="1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+'30'!J146</f>
        <v>0</v>
      </c>
      <c r="F146" s="71"/>
      <c r="G146" s="46">
        <f t="shared" si="12"/>
        <v>0</v>
      </c>
      <c r="H146" s="78">
        <v>0</v>
      </c>
      <c r="I146" s="76">
        <v>0</v>
      </c>
      <c r="J146" s="46">
        <f t="shared" si="1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+'30'!J147</f>
        <v>0</v>
      </c>
      <c r="F147" s="71"/>
      <c r="G147" s="46">
        <f t="shared" si="12"/>
        <v>0</v>
      </c>
      <c r="H147" s="78">
        <v>0</v>
      </c>
      <c r="I147" s="76">
        <v>0</v>
      </c>
      <c r="J147" s="46">
        <f t="shared" si="1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1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+'30'!J148</f>
        <v>0</v>
      </c>
      <c r="F148" s="71"/>
      <c r="G148" s="46">
        <f t="shared" si="12"/>
        <v>0</v>
      </c>
      <c r="H148" s="78">
        <v>0</v>
      </c>
      <c r="I148" s="76">
        <v>0</v>
      </c>
      <c r="J148" s="46">
        <f t="shared" si="1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1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+'30'!J149</f>
        <v>0</v>
      </c>
      <c r="F149" s="71"/>
      <c r="G149" s="46">
        <f t="shared" si="12"/>
        <v>0</v>
      </c>
      <c r="H149" s="78">
        <v>0</v>
      </c>
      <c r="I149" s="76">
        <v>0</v>
      </c>
      <c r="J149" s="46">
        <f t="shared" si="1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1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+'30'!J150</f>
        <v>0</v>
      </c>
      <c r="F150" s="71"/>
      <c r="G150" s="46">
        <f t="shared" si="12"/>
        <v>0</v>
      </c>
      <c r="H150" s="78">
        <v>0</v>
      </c>
      <c r="I150" s="76">
        <v>0</v>
      </c>
      <c r="J150" s="46">
        <f t="shared" si="1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1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+'30'!J151</f>
        <v>0</v>
      </c>
      <c r="F151" s="71"/>
      <c r="G151" s="46">
        <f t="shared" si="12"/>
        <v>0</v>
      </c>
      <c r="H151" s="78">
        <v>0</v>
      </c>
      <c r="I151" s="76">
        <v>0</v>
      </c>
      <c r="J151" s="46">
        <f t="shared" si="1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1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+'30'!J152</f>
        <v>0</v>
      </c>
      <c r="F152" s="71"/>
      <c r="G152" s="46">
        <f t="shared" si="12"/>
        <v>0</v>
      </c>
      <c r="H152" s="78">
        <v>0</v>
      </c>
      <c r="I152" s="76">
        <v>0</v>
      </c>
      <c r="J152" s="46">
        <f t="shared" si="1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1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+'30'!J153</f>
        <v>0</v>
      </c>
      <c r="F153" s="71"/>
      <c r="G153" s="46">
        <f t="shared" si="12"/>
        <v>0</v>
      </c>
      <c r="H153" s="78">
        <v>0</v>
      </c>
      <c r="I153" s="76">
        <v>0</v>
      </c>
      <c r="J153" s="46">
        <f t="shared" si="1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1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+'30'!J154</f>
        <v>4</v>
      </c>
      <c r="F154" s="71"/>
      <c r="G154" s="46">
        <f t="shared" si="12"/>
        <v>4</v>
      </c>
      <c r="H154" s="78">
        <v>0</v>
      </c>
      <c r="I154" s="76">
        <v>0</v>
      </c>
      <c r="J154" s="46">
        <f t="shared" si="13"/>
        <v>0</v>
      </c>
      <c r="K154" s="72">
        <v>4</v>
      </c>
      <c r="L154" s="20">
        <v>25</v>
      </c>
      <c r="M154" s="65">
        <f>+L154*K154</f>
        <v>100</v>
      </c>
      <c r="N154" s="17" t="s">
        <v>16</v>
      </c>
      <c r="O154" s="18">
        <v>25</v>
      </c>
      <c r="P154" s="137">
        <f t="shared" si="16"/>
        <v>75</v>
      </c>
      <c r="Q154" s="90">
        <v>16.16</v>
      </c>
      <c r="R154" s="43">
        <f>+K154*Q154</f>
        <v>64.64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+'30'!J155</f>
        <v>0</v>
      </c>
      <c r="F155" s="71"/>
      <c r="G155" s="46">
        <f t="shared" si="12"/>
        <v>0</v>
      </c>
      <c r="H155" s="78">
        <v>0</v>
      </c>
      <c r="I155" s="76">
        <v>0</v>
      </c>
      <c r="J155" s="46">
        <f t="shared" si="1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1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+'30'!J156</f>
        <v>0</v>
      </c>
      <c r="F156" s="71"/>
      <c r="G156" s="46">
        <f t="shared" si="12"/>
        <v>0</v>
      </c>
      <c r="H156" s="78">
        <v>0</v>
      </c>
      <c r="I156" s="76">
        <v>0</v>
      </c>
      <c r="J156" s="46">
        <f t="shared" si="1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1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+'30'!J157</f>
        <v>0</v>
      </c>
      <c r="F157" s="71"/>
      <c r="G157" s="46">
        <f t="shared" si="12"/>
        <v>0</v>
      </c>
      <c r="H157" s="78">
        <v>0</v>
      </c>
      <c r="I157" s="76">
        <v>0</v>
      </c>
      <c r="J157" s="46">
        <f t="shared" si="1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1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+'30'!J158</f>
        <v>0</v>
      </c>
      <c r="F158" s="71"/>
      <c r="G158" s="46">
        <f t="shared" si="12"/>
        <v>0</v>
      </c>
      <c r="H158" s="78">
        <v>0</v>
      </c>
      <c r="I158" s="76">
        <v>0</v>
      </c>
      <c r="J158" s="46">
        <f t="shared" si="1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1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+'30'!J159</f>
        <v>0</v>
      </c>
      <c r="F159" s="71"/>
      <c r="G159" s="46">
        <f t="shared" si="12"/>
        <v>0</v>
      </c>
      <c r="H159" s="78">
        <v>0</v>
      </c>
      <c r="I159" s="76">
        <v>0</v>
      </c>
      <c r="J159" s="46">
        <f t="shared" si="1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1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+'30'!J160</f>
        <v>0</v>
      </c>
      <c r="F160" s="71"/>
      <c r="G160" s="46">
        <f t="shared" si="12"/>
        <v>0</v>
      </c>
      <c r="H160" s="78">
        <v>0</v>
      </c>
      <c r="I160" s="76">
        <v>0</v>
      </c>
      <c r="J160" s="46">
        <f t="shared" si="1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1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+'30'!J161</f>
        <v>0</v>
      </c>
      <c r="F161" s="71"/>
      <c r="G161" s="46">
        <f t="shared" si="12"/>
        <v>0</v>
      </c>
      <c r="H161" s="78">
        <v>0</v>
      </c>
      <c r="I161" s="76">
        <v>0</v>
      </c>
      <c r="J161" s="46">
        <f t="shared" si="1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1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+'30'!J162</f>
        <v>0</v>
      </c>
      <c r="F162" s="71"/>
      <c r="G162" s="46">
        <f t="shared" ref="G162:G230" si="17">E162+F162</f>
        <v>0</v>
      </c>
      <c r="H162" s="78">
        <v>0</v>
      </c>
      <c r="I162" s="76">
        <v>0</v>
      </c>
      <c r="J162" s="46">
        <f t="shared" ref="J162:J230" si="1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1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+'30'!J163</f>
        <v>0</v>
      </c>
      <c r="F163" s="71"/>
      <c r="G163" s="46">
        <f t="shared" si="17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16"/>
        <v>0</v>
      </c>
      <c r="Q163" s="13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+'30'!J164</f>
        <v>0</v>
      </c>
      <c r="F164" s="71"/>
      <c r="G164" s="46">
        <f t="shared" si="17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1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+'30'!J165</f>
        <v>0</v>
      </c>
      <c r="F165" s="71"/>
      <c r="G165" s="46">
        <f t="shared" si="17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1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+'30'!J166</f>
        <v>0</v>
      </c>
      <c r="F166" s="71"/>
      <c r="G166" s="46">
        <f t="shared" si="17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1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+'30'!J167</f>
        <v>0</v>
      </c>
      <c r="F167" s="71"/>
      <c r="G167" s="46">
        <f t="shared" si="17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+'30'!J168</f>
        <v>0</v>
      </c>
      <c r="F168" s="71"/>
      <c r="G168" s="46">
        <f t="shared" si="17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+'30'!J169</f>
        <v>0</v>
      </c>
      <c r="F169" s="71"/>
      <c r="G169" s="46">
        <f t="shared" si="17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1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+'30'!J170</f>
        <v>0</v>
      </c>
      <c r="F170" s="71"/>
      <c r="G170" s="46">
        <f t="shared" si="17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1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+'30'!J171</f>
        <v>0</v>
      </c>
      <c r="F171" s="71"/>
      <c r="G171" s="46">
        <f t="shared" si="17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1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+'30'!J172</f>
        <v>0</v>
      </c>
      <c r="F172" s="71"/>
      <c r="G172" s="46">
        <f t="shared" si="17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1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1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+'30'!J174</f>
        <v>0</v>
      </c>
      <c r="F174" s="71"/>
      <c r="G174" s="46">
        <f>E174+F174</f>
        <v>0</v>
      </c>
      <c r="H174" s="78">
        <v>0</v>
      </c>
      <c r="I174" s="76">
        <v>0</v>
      </c>
      <c r="J174" s="46">
        <f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1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+'30'!J175</f>
        <v>10</v>
      </c>
      <c r="F175" s="71"/>
      <c r="G175" s="46">
        <f t="shared" si="17"/>
        <v>10</v>
      </c>
      <c r="H175" s="78">
        <v>0</v>
      </c>
      <c r="I175" s="76">
        <v>0</v>
      </c>
      <c r="J175" s="46">
        <f t="shared" si="18"/>
        <v>7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37">
        <f t="shared" si="16"/>
        <v>150</v>
      </c>
      <c r="Q175" s="132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+'30'!J176</f>
        <v>0</v>
      </c>
      <c r="F176" s="71"/>
      <c r="G176" s="46">
        <f t="shared" si="17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1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+'30'!J177</f>
        <v>0</v>
      </c>
      <c r="F177" s="71"/>
      <c r="G177" s="46">
        <f t="shared" si="17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ref="M177:M261" si="19">+L177*K177</f>
        <v>0</v>
      </c>
      <c r="N177" s="17" t="s">
        <v>16</v>
      </c>
      <c r="O177" s="18"/>
      <c r="P177" s="23">
        <f t="shared" si="16"/>
        <v>0</v>
      </c>
      <c r="Q177" s="90"/>
      <c r="R177" s="43">
        <f t="shared" ref="R177:R261" si="2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+'30'!J178</f>
        <v>9</v>
      </c>
      <c r="F178" s="71"/>
      <c r="G178" s="46">
        <f t="shared" si="17"/>
        <v>9</v>
      </c>
      <c r="H178" s="78">
        <v>0</v>
      </c>
      <c r="I178" s="76">
        <v>0</v>
      </c>
      <c r="J178" s="46">
        <f t="shared" si="18"/>
        <v>9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1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+'30'!J179</f>
        <v>0</v>
      </c>
      <c r="F179" s="71"/>
      <c r="G179" s="46">
        <f t="shared" si="17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16"/>
        <v>0</v>
      </c>
      <c r="Q179" s="90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+'30'!J180</f>
        <v>24</v>
      </c>
      <c r="F180" s="71"/>
      <c r="G180" s="46">
        <f t="shared" si="17"/>
        <v>24</v>
      </c>
      <c r="H180" s="78">
        <v>0</v>
      </c>
      <c r="I180" s="76">
        <v>0</v>
      </c>
      <c r="J180" s="46">
        <f t="shared" si="18"/>
        <v>23</v>
      </c>
      <c r="K180" s="72">
        <v>1</v>
      </c>
      <c r="L180" s="20">
        <v>35</v>
      </c>
      <c r="M180" s="65">
        <f t="shared" si="19"/>
        <v>35</v>
      </c>
      <c r="N180" s="17" t="s">
        <v>16</v>
      </c>
      <c r="O180" s="18"/>
      <c r="P180" s="137">
        <f t="shared" si="16"/>
        <v>35</v>
      </c>
      <c r="Q180" s="90"/>
      <c r="R180" s="43">
        <f t="shared" si="20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+'30'!J181</f>
        <v>0</v>
      </c>
      <c r="F181" s="71"/>
      <c r="G181" s="46">
        <f t="shared" si="17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1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+'30'!J182</f>
        <v>0</v>
      </c>
      <c r="F182" s="71"/>
      <c r="G182" s="46">
        <f t="shared" si="17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16"/>
        <v>0</v>
      </c>
      <c r="Q182" s="90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+'30'!J183</f>
        <v>0</v>
      </c>
      <c r="F183" s="71"/>
      <c r="G183" s="46">
        <f t="shared" si="17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1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+'30'!J184</f>
        <v>0</v>
      </c>
      <c r="F184" s="71"/>
      <c r="G184" s="46">
        <f t="shared" si="17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16"/>
        <v>0</v>
      </c>
      <c r="Q184" s="90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+'30'!J185</f>
        <v>8</v>
      </c>
      <c r="F185" s="71"/>
      <c r="G185" s="46">
        <f t="shared" si="17"/>
        <v>8</v>
      </c>
      <c r="H185" s="78">
        <v>0</v>
      </c>
      <c r="I185" s="76">
        <v>0</v>
      </c>
      <c r="J185" s="46">
        <f t="shared" si="18"/>
        <v>7</v>
      </c>
      <c r="K185" s="72">
        <v>1</v>
      </c>
      <c r="L185" s="20">
        <v>80</v>
      </c>
      <c r="M185" s="65">
        <f t="shared" si="19"/>
        <v>80</v>
      </c>
      <c r="N185" s="17" t="s">
        <v>16</v>
      </c>
      <c r="O185" s="18"/>
      <c r="P185" s="137">
        <f t="shared" si="16"/>
        <v>80</v>
      </c>
      <c r="Q185" s="90">
        <v>63</v>
      </c>
      <c r="R185" s="43">
        <f t="shared" si="20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+'30'!J186</f>
        <v>0</v>
      </c>
      <c r="F186" s="71"/>
      <c r="G186" s="46">
        <f t="shared" si="17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16"/>
        <v>0</v>
      </c>
      <c r="Q186" s="90">
        <v>3.5</v>
      </c>
      <c r="R186" s="43">
        <f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1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1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1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+'30'!J190</f>
        <v>15</v>
      </c>
      <c r="F190" s="71"/>
      <c r="G190" s="46">
        <f t="shared" si="17"/>
        <v>15</v>
      </c>
      <c r="H190" s="78">
        <v>0</v>
      </c>
      <c r="I190" s="76">
        <v>0</v>
      </c>
      <c r="J190" s="46">
        <f t="shared" si="18"/>
        <v>13</v>
      </c>
      <c r="K190" s="72">
        <v>2</v>
      </c>
      <c r="L190" s="20">
        <v>45</v>
      </c>
      <c r="M190" s="65">
        <f t="shared" si="19"/>
        <v>90</v>
      </c>
      <c r="N190" s="17" t="s">
        <v>16</v>
      </c>
      <c r="O190" s="18"/>
      <c r="P190" s="137">
        <f t="shared" si="16"/>
        <v>90</v>
      </c>
      <c r="Q190" s="90"/>
      <c r="R190" s="43">
        <f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+'30'!J191</f>
        <v>0</v>
      </c>
      <c r="F191" s="71"/>
      <c r="G191" s="46">
        <f t="shared" si="17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16"/>
        <v>0</v>
      </c>
      <c r="Q191" s="90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+'30'!J192</f>
        <v>0</v>
      </c>
      <c r="F192" s="71"/>
      <c r="G192" s="46">
        <f t="shared" si="17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16"/>
        <v>0</v>
      </c>
      <c r="Q192" s="90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+'30'!J193</f>
        <v>20</v>
      </c>
      <c r="F193" s="71"/>
      <c r="G193" s="46">
        <f t="shared" si="17"/>
        <v>20</v>
      </c>
      <c r="H193" s="78">
        <v>0</v>
      </c>
      <c r="I193" s="76">
        <v>0</v>
      </c>
      <c r="J193" s="46">
        <f t="shared" si="18"/>
        <v>18</v>
      </c>
      <c r="K193" s="72">
        <v>2</v>
      </c>
      <c r="L193" s="20">
        <v>60</v>
      </c>
      <c r="M193" s="65">
        <f t="shared" si="19"/>
        <v>120</v>
      </c>
      <c r="N193" s="17" t="s">
        <v>16</v>
      </c>
      <c r="O193" s="18"/>
      <c r="P193" s="137">
        <f t="shared" si="16"/>
        <v>120</v>
      </c>
      <c r="Q193" s="90">
        <v>38</v>
      </c>
      <c r="R193" s="43">
        <f t="shared" si="20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+'30'!J194</f>
        <v>18</v>
      </c>
      <c r="F194" s="71"/>
      <c r="G194" s="46">
        <f t="shared" si="17"/>
        <v>18</v>
      </c>
      <c r="H194" s="78">
        <v>0</v>
      </c>
      <c r="I194" s="76">
        <v>0</v>
      </c>
      <c r="J194" s="46">
        <f t="shared" si="18"/>
        <v>16</v>
      </c>
      <c r="K194" s="72">
        <v>2</v>
      </c>
      <c r="L194" s="20">
        <v>120</v>
      </c>
      <c r="M194" s="65">
        <f t="shared" si="19"/>
        <v>240</v>
      </c>
      <c r="N194" s="17" t="s">
        <v>16</v>
      </c>
      <c r="O194" s="18"/>
      <c r="P194" s="137">
        <f t="shared" si="16"/>
        <v>240</v>
      </c>
      <c r="Q194" s="90">
        <v>73</v>
      </c>
      <c r="R194" s="43">
        <f t="shared" si="20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+'30'!J195</f>
        <v>8</v>
      </c>
      <c r="F195" s="71"/>
      <c r="G195" s="46">
        <f t="shared" si="17"/>
        <v>8</v>
      </c>
      <c r="H195" s="78">
        <v>0</v>
      </c>
      <c r="I195" s="76">
        <v>0</v>
      </c>
      <c r="J195" s="46">
        <f t="shared" si="18"/>
        <v>7</v>
      </c>
      <c r="K195" s="72">
        <v>1</v>
      </c>
      <c r="L195" s="20">
        <v>60</v>
      </c>
      <c r="M195" s="65">
        <f t="shared" si="19"/>
        <v>60</v>
      </c>
      <c r="N195" s="17" t="s">
        <v>16</v>
      </c>
      <c r="O195" s="18"/>
      <c r="P195" s="137">
        <f t="shared" si="16"/>
        <v>60</v>
      </c>
      <c r="Q195" s="90">
        <v>38</v>
      </c>
      <c r="R195" s="43">
        <f t="shared" si="20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+'30'!J196</f>
        <v>9</v>
      </c>
      <c r="F196" s="71"/>
      <c r="G196" s="46">
        <f t="shared" si="17"/>
        <v>9</v>
      </c>
      <c r="H196" s="78">
        <v>0</v>
      </c>
      <c r="I196" s="76">
        <v>0</v>
      </c>
      <c r="J196" s="46">
        <f t="shared" si="18"/>
        <v>7</v>
      </c>
      <c r="K196" s="72">
        <v>2</v>
      </c>
      <c r="L196" s="20">
        <v>120</v>
      </c>
      <c r="M196" s="65">
        <f t="shared" si="19"/>
        <v>240</v>
      </c>
      <c r="N196" s="17" t="s">
        <v>16</v>
      </c>
      <c r="O196" s="18"/>
      <c r="P196" s="137">
        <f t="shared" si="16"/>
        <v>240</v>
      </c>
      <c r="Q196" s="90">
        <v>73</v>
      </c>
      <c r="R196" s="43">
        <f t="shared" si="20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+'30'!J197</f>
        <v>0</v>
      </c>
      <c r="F197" s="71"/>
      <c r="G197" s="46">
        <f t="shared" si="17"/>
        <v>0</v>
      </c>
      <c r="H197" s="78">
        <v>0</v>
      </c>
      <c r="I197" s="76">
        <v>0</v>
      </c>
      <c r="J197" s="46">
        <f t="shared" si="18"/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16"/>
        <v>0</v>
      </c>
      <c r="Q197" s="90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+'30'!J198</f>
        <v>2</v>
      </c>
      <c r="F198" s="71"/>
      <c r="G198" s="46">
        <f t="shared" si="17"/>
        <v>2</v>
      </c>
      <c r="H198" s="78">
        <v>0</v>
      </c>
      <c r="I198" s="76">
        <v>0</v>
      </c>
      <c r="J198" s="46">
        <f t="shared" si="18"/>
        <v>2</v>
      </c>
      <c r="K198" s="72"/>
      <c r="L198" s="20">
        <v>150</v>
      </c>
      <c r="M198" s="65">
        <f t="shared" si="19"/>
        <v>0</v>
      </c>
      <c r="N198" s="17" t="s">
        <v>16</v>
      </c>
      <c r="O198" s="18"/>
      <c r="P198" s="23">
        <f t="shared" ref="P198:P239" si="21">SUM(M198-O198)</f>
        <v>0</v>
      </c>
      <c r="Q198" s="90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+'30'!J199</f>
        <v>0</v>
      </c>
      <c r="F199" s="71"/>
      <c r="G199" s="46">
        <f t="shared" si="17"/>
        <v>0</v>
      </c>
      <c r="H199" s="78">
        <v>0</v>
      </c>
      <c r="I199" s="76">
        <v>0</v>
      </c>
      <c r="J199" s="46">
        <f t="shared" si="18"/>
        <v>0</v>
      </c>
      <c r="K199" s="72"/>
      <c r="L199" s="20">
        <v>135</v>
      </c>
      <c r="M199" s="65">
        <f t="shared" si="19"/>
        <v>0</v>
      </c>
      <c r="N199" s="17" t="s">
        <v>16</v>
      </c>
      <c r="O199" s="18"/>
      <c r="P199" s="23">
        <f t="shared" si="21"/>
        <v>0</v>
      </c>
      <c r="Q199" s="90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+'30'!J200</f>
        <v>0</v>
      </c>
      <c r="F200" s="71"/>
      <c r="G200" s="46">
        <f t="shared" si="17"/>
        <v>0</v>
      </c>
      <c r="H200" s="78">
        <v>0</v>
      </c>
      <c r="I200" s="76">
        <v>0</v>
      </c>
      <c r="J200" s="46">
        <f t="shared" si="18"/>
        <v>0</v>
      </c>
      <c r="K200" s="72"/>
      <c r="L200" s="20">
        <v>100</v>
      </c>
      <c r="M200" s="65">
        <f t="shared" si="19"/>
        <v>0</v>
      </c>
      <c r="N200" s="17" t="s">
        <v>16</v>
      </c>
      <c r="O200" s="18"/>
      <c r="P200" s="23">
        <f t="shared" si="21"/>
        <v>0</v>
      </c>
      <c r="Q200" s="90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+'30'!J201</f>
        <v>0</v>
      </c>
      <c r="F201" s="71"/>
      <c r="G201" s="46">
        <f t="shared" si="17"/>
        <v>0</v>
      </c>
      <c r="H201" s="78">
        <v>0</v>
      </c>
      <c r="I201" s="76">
        <v>0</v>
      </c>
      <c r="J201" s="46">
        <f t="shared" si="18"/>
        <v>0</v>
      </c>
      <c r="K201" s="72"/>
      <c r="L201" s="20">
        <v>90</v>
      </c>
      <c r="M201" s="65">
        <f t="shared" si="19"/>
        <v>0</v>
      </c>
      <c r="N201" s="17" t="s">
        <v>16</v>
      </c>
      <c r="O201" s="18"/>
      <c r="P201" s="23">
        <f t="shared" si="21"/>
        <v>0</v>
      </c>
      <c r="Q201" s="90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+'30'!J202</f>
        <v>0</v>
      </c>
      <c r="F202" s="71"/>
      <c r="G202" s="46">
        <f t="shared" si="17"/>
        <v>0</v>
      </c>
      <c r="H202" s="78">
        <v>0</v>
      </c>
      <c r="I202" s="76">
        <v>0</v>
      </c>
      <c r="J202" s="46">
        <f t="shared" si="18"/>
        <v>0</v>
      </c>
      <c r="K202" s="72"/>
      <c r="L202" s="20">
        <v>90</v>
      </c>
      <c r="M202" s="65">
        <f t="shared" si="19"/>
        <v>0</v>
      </c>
      <c r="N202" s="17" t="s">
        <v>16</v>
      </c>
      <c r="O202" s="18"/>
      <c r="P202" s="23">
        <f t="shared" si="21"/>
        <v>0</v>
      </c>
      <c r="Q202" s="90">
        <v>60</v>
      </c>
      <c r="R202" s="43">
        <f t="shared" si="2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+'30'!J203</f>
        <v>4</v>
      </c>
      <c r="F203" s="71"/>
      <c r="G203" s="46">
        <f t="shared" si="17"/>
        <v>4</v>
      </c>
      <c r="H203" s="78">
        <v>0</v>
      </c>
      <c r="I203" s="76">
        <v>0</v>
      </c>
      <c r="J203" s="46">
        <f t="shared" si="18"/>
        <v>4</v>
      </c>
      <c r="K203" s="72"/>
      <c r="L203" s="20">
        <v>90</v>
      </c>
      <c r="M203" s="65">
        <f t="shared" si="19"/>
        <v>0</v>
      </c>
      <c r="N203" s="17" t="s">
        <v>16</v>
      </c>
      <c r="O203" s="18"/>
      <c r="P203" s="23">
        <f t="shared" si="21"/>
        <v>0</v>
      </c>
      <c r="Q203" s="90">
        <v>60</v>
      </c>
      <c r="R203" s="43">
        <f t="shared" si="2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+'30'!J204</f>
        <v>4</v>
      </c>
      <c r="F204" s="71"/>
      <c r="G204" s="46">
        <f t="shared" si="17"/>
        <v>4</v>
      </c>
      <c r="H204" s="78">
        <v>0</v>
      </c>
      <c r="I204" s="76">
        <v>0</v>
      </c>
      <c r="J204" s="46">
        <f t="shared" si="18"/>
        <v>4</v>
      </c>
      <c r="K204" s="72"/>
      <c r="L204" s="20">
        <v>90</v>
      </c>
      <c r="M204" s="65">
        <f t="shared" si="19"/>
        <v>0</v>
      </c>
      <c r="N204" s="17" t="s">
        <v>16</v>
      </c>
      <c r="O204" s="18"/>
      <c r="P204" s="23">
        <f t="shared" si="21"/>
        <v>0</v>
      </c>
      <c r="Q204" s="90">
        <v>60</v>
      </c>
      <c r="R204" s="43">
        <f t="shared" si="2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+'30'!J205</f>
        <v>6</v>
      </c>
      <c r="F205" s="71"/>
      <c r="G205" s="46">
        <f t="shared" si="17"/>
        <v>6</v>
      </c>
      <c r="H205" s="78">
        <v>0</v>
      </c>
      <c r="I205" s="76">
        <v>0</v>
      </c>
      <c r="J205" s="46">
        <f t="shared" si="18"/>
        <v>6</v>
      </c>
      <c r="K205" s="72"/>
      <c r="L205" s="20">
        <v>55</v>
      </c>
      <c r="M205" s="65">
        <f t="shared" si="19"/>
        <v>0</v>
      </c>
      <c r="N205" s="17" t="s">
        <v>16</v>
      </c>
      <c r="O205" s="18"/>
      <c r="P205" s="23">
        <f t="shared" si="21"/>
        <v>0</v>
      </c>
      <c r="Q205" s="90">
        <v>40</v>
      </c>
      <c r="R205" s="43">
        <f t="shared" si="2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+'30'!J206</f>
        <v>0</v>
      </c>
      <c r="F206" s="71"/>
      <c r="G206" s="46">
        <f t="shared" si="17"/>
        <v>0</v>
      </c>
      <c r="H206" s="78">
        <v>0</v>
      </c>
      <c r="I206" s="76">
        <v>0</v>
      </c>
      <c r="J206" s="46">
        <f t="shared" si="18"/>
        <v>0</v>
      </c>
      <c r="K206" s="72"/>
      <c r="L206" s="20">
        <v>85</v>
      </c>
      <c r="M206" s="65">
        <f t="shared" si="19"/>
        <v>0</v>
      </c>
      <c r="N206" s="17" t="s">
        <v>16</v>
      </c>
      <c r="O206" s="18"/>
      <c r="P206" s="23">
        <f t="shared" si="21"/>
        <v>0</v>
      </c>
      <c r="Q206" s="90">
        <v>60</v>
      </c>
      <c r="R206" s="43">
        <f t="shared" si="2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1"/>
        <v>0</v>
      </c>
      <c r="Q207" s="90"/>
      <c r="R207" s="43">
        <f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+'30'!J208</f>
        <v>0</v>
      </c>
      <c r="F208" s="71"/>
      <c r="G208" s="46">
        <f t="shared" si="17"/>
        <v>0</v>
      </c>
      <c r="H208" s="78">
        <v>0</v>
      </c>
      <c r="I208" s="76">
        <v>0</v>
      </c>
      <c r="J208" s="46">
        <f t="shared" si="18"/>
        <v>0</v>
      </c>
      <c r="K208" s="72"/>
      <c r="L208" s="20">
        <v>50</v>
      </c>
      <c r="M208" s="65">
        <f t="shared" si="19"/>
        <v>0</v>
      </c>
      <c r="N208" s="17" t="s">
        <v>16</v>
      </c>
      <c r="O208" s="18"/>
      <c r="P208" s="23">
        <f t="shared" si="21"/>
        <v>0</v>
      </c>
      <c r="Q208" s="90">
        <v>33</v>
      </c>
      <c r="R208" s="43">
        <f t="shared" si="2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+'30'!J209</f>
        <v>2</v>
      </c>
      <c r="F209" s="71"/>
      <c r="G209" s="46">
        <f t="shared" si="17"/>
        <v>2</v>
      </c>
      <c r="H209" s="78">
        <v>0</v>
      </c>
      <c r="I209" s="76">
        <v>0</v>
      </c>
      <c r="J209" s="46">
        <f t="shared" si="18"/>
        <v>2</v>
      </c>
      <c r="K209" s="72"/>
      <c r="L209" s="20">
        <v>120</v>
      </c>
      <c r="M209" s="65">
        <f t="shared" si="19"/>
        <v>0</v>
      </c>
      <c r="N209" s="17" t="s">
        <v>16</v>
      </c>
      <c r="O209" s="18"/>
      <c r="P209" s="23">
        <f t="shared" si="21"/>
        <v>0</v>
      </c>
      <c r="Q209" s="90">
        <v>83</v>
      </c>
      <c r="R209" s="43">
        <f t="shared" si="2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+'30'!J210</f>
        <v>0</v>
      </c>
      <c r="F210" s="71"/>
      <c r="G210" s="46">
        <f t="shared" si="17"/>
        <v>0</v>
      </c>
      <c r="H210" s="78">
        <v>0</v>
      </c>
      <c r="I210" s="76">
        <v>0</v>
      </c>
      <c r="J210" s="46">
        <f t="shared" si="1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1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+'30'!J211</f>
        <v>0</v>
      </c>
      <c r="F211" s="71"/>
      <c r="G211" s="46">
        <f t="shared" si="17"/>
        <v>0</v>
      </c>
      <c r="H211" s="78">
        <v>0</v>
      </c>
      <c r="I211" s="76">
        <v>0</v>
      </c>
      <c r="J211" s="46">
        <f t="shared" si="18"/>
        <v>0</v>
      </c>
      <c r="K211" s="72"/>
      <c r="L211" s="20">
        <v>25</v>
      </c>
      <c r="M211" s="65">
        <f t="shared" si="19"/>
        <v>0</v>
      </c>
      <c r="N211" s="17" t="s">
        <v>16</v>
      </c>
      <c r="O211" s="18"/>
      <c r="P211" s="23">
        <f t="shared" si="21"/>
        <v>0</v>
      </c>
      <c r="Q211" s="90">
        <v>15</v>
      </c>
      <c r="R211" s="43">
        <f t="shared" si="2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+'30'!J212</f>
        <v>0</v>
      </c>
      <c r="F212" s="71"/>
      <c r="G212" s="46">
        <f t="shared" si="17"/>
        <v>0</v>
      </c>
      <c r="H212" s="78">
        <v>0</v>
      </c>
      <c r="I212" s="76">
        <v>0</v>
      </c>
      <c r="J212" s="46">
        <f t="shared" si="18"/>
        <v>0</v>
      </c>
      <c r="K212" s="72"/>
      <c r="L212" s="20">
        <v>25</v>
      </c>
      <c r="M212" s="65">
        <f t="shared" si="19"/>
        <v>0</v>
      </c>
      <c r="N212" s="17" t="s">
        <v>16</v>
      </c>
      <c r="O212" s="18"/>
      <c r="P212" s="23">
        <f t="shared" si="21"/>
        <v>0</v>
      </c>
      <c r="Q212" s="90">
        <v>15</v>
      </c>
      <c r="R212" s="43">
        <f t="shared" si="2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+'30'!J213</f>
        <v>0</v>
      </c>
      <c r="F213" s="71"/>
      <c r="G213" s="46">
        <f t="shared" si="17"/>
        <v>0</v>
      </c>
      <c r="H213" s="78">
        <v>0</v>
      </c>
      <c r="I213" s="76">
        <v>0</v>
      </c>
      <c r="J213" s="46">
        <f t="shared" si="18"/>
        <v>0</v>
      </c>
      <c r="K213" s="72"/>
      <c r="L213" s="20">
        <v>25</v>
      </c>
      <c r="M213" s="65">
        <f t="shared" si="19"/>
        <v>0</v>
      </c>
      <c r="N213" s="17" t="s">
        <v>16</v>
      </c>
      <c r="O213" s="18"/>
      <c r="P213" s="23">
        <f t="shared" si="21"/>
        <v>0</v>
      </c>
      <c r="Q213" s="90">
        <v>15</v>
      </c>
      <c r="R213" s="43">
        <f t="shared" si="2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+'30'!J214</f>
        <v>0</v>
      </c>
      <c r="F214" s="71"/>
      <c r="G214" s="46">
        <f t="shared" si="17"/>
        <v>0</v>
      </c>
      <c r="H214" s="78">
        <v>0</v>
      </c>
      <c r="I214" s="76">
        <v>0</v>
      </c>
      <c r="J214" s="46">
        <f t="shared" si="1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21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+'30'!J215</f>
        <v>0</v>
      </c>
      <c r="F215" s="71"/>
      <c r="G215" s="46">
        <f t="shared" si="17"/>
        <v>0</v>
      </c>
      <c r="H215" s="78">
        <v>0</v>
      </c>
      <c r="I215" s="76">
        <v>0</v>
      </c>
      <c r="J215" s="46">
        <f t="shared" si="1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21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+'30'!J216</f>
        <v>150</v>
      </c>
      <c r="F216" s="71"/>
      <c r="G216" s="46">
        <f t="shared" si="17"/>
        <v>150</v>
      </c>
      <c r="H216" s="78">
        <v>0</v>
      </c>
      <c r="I216" s="76">
        <v>0</v>
      </c>
      <c r="J216" s="46">
        <f t="shared" si="18"/>
        <v>150</v>
      </c>
      <c r="K216" s="72"/>
      <c r="L216" s="20">
        <v>10</v>
      </c>
      <c r="M216" s="65">
        <f t="shared" si="19"/>
        <v>0</v>
      </c>
      <c r="N216" s="17" t="s">
        <v>16</v>
      </c>
      <c r="O216" s="18"/>
      <c r="P216" s="23">
        <f t="shared" si="21"/>
        <v>0</v>
      </c>
      <c r="Q216" s="90">
        <v>9</v>
      </c>
      <c r="R216" s="43">
        <f t="shared" si="2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+'30'!J217</f>
        <v>36</v>
      </c>
      <c r="F217" s="71"/>
      <c r="G217" s="46">
        <f t="shared" si="17"/>
        <v>36</v>
      </c>
      <c r="H217" s="78">
        <v>0</v>
      </c>
      <c r="I217" s="76">
        <v>0</v>
      </c>
      <c r="J217" s="46">
        <f t="shared" si="18"/>
        <v>36</v>
      </c>
      <c r="K217" s="72"/>
      <c r="L217" s="20">
        <v>10</v>
      </c>
      <c r="M217" s="65">
        <f t="shared" si="19"/>
        <v>0</v>
      </c>
      <c r="N217" s="17" t="s">
        <v>16</v>
      </c>
      <c r="O217" s="18"/>
      <c r="P217" s="23">
        <f t="shared" si="21"/>
        <v>0</v>
      </c>
      <c r="Q217" s="90"/>
      <c r="R217" s="43">
        <f t="shared" si="2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+'30'!J218</f>
        <v>14</v>
      </c>
      <c r="F218" s="71"/>
      <c r="G218" s="46">
        <f t="shared" si="17"/>
        <v>14</v>
      </c>
      <c r="H218" s="78">
        <v>0</v>
      </c>
      <c r="I218" s="76">
        <v>0</v>
      </c>
      <c r="J218" s="46">
        <f t="shared" si="18"/>
        <v>14</v>
      </c>
      <c r="K218" s="72"/>
      <c r="L218" s="20">
        <v>20</v>
      </c>
      <c r="M218" s="65">
        <f t="shared" si="19"/>
        <v>0</v>
      </c>
      <c r="N218" s="17" t="s">
        <v>16</v>
      </c>
      <c r="O218" s="18"/>
      <c r="P218" s="23">
        <f t="shared" si="21"/>
        <v>0</v>
      </c>
      <c r="Q218" s="90">
        <v>16.670000000000002</v>
      </c>
      <c r="R218" s="43">
        <f t="shared" si="20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+'30'!J219</f>
        <v>0</v>
      </c>
      <c r="F219" s="71"/>
      <c r="G219" s="46">
        <f t="shared" si="17"/>
        <v>0</v>
      </c>
      <c r="H219" s="78">
        <v>0</v>
      </c>
      <c r="I219" s="76">
        <v>0</v>
      </c>
      <c r="J219" s="46">
        <f t="shared" si="18"/>
        <v>0</v>
      </c>
      <c r="K219" s="72"/>
      <c r="L219" s="20">
        <v>800</v>
      </c>
      <c r="M219" s="65">
        <f t="shared" si="19"/>
        <v>0</v>
      </c>
      <c r="N219" s="17" t="s">
        <v>16</v>
      </c>
      <c r="O219" s="18"/>
      <c r="P219" s="23">
        <f t="shared" si="21"/>
        <v>0</v>
      </c>
      <c r="Q219" s="90"/>
      <c r="R219" s="43">
        <f t="shared" si="2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+'30'!J220</f>
        <v>0</v>
      </c>
      <c r="F220" s="71"/>
      <c r="G220" s="46">
        <f t="shared" si="17"/>
        <v>0</v>
      </c>
      <c r="H220" s="78">
        <v>0</v>
      </c>
      <c r="I220" s="76">
        <v>0</v>
      </c>
      <c r="J220" s="46">
        <f t="shared" si="18"/>
        <v>0</v>
      </c>
      <c r="K220" s="72"/>
      <c r="L220" s="20">
        <v>150</v>
      </c>
      <c r="M220" s="65">
        <f t="shared" si="19"/>
        <v>0</v>
      </c>
      <c r="N220" s="17" t="s">
        <v>16</v>
      </c>
      <c r="O220" s="18"/>
      <c r="P220" s="23">
        <f t="shared" si="21"/>
        <v>0</v>
      </c>
      <c r="Q220" s="90">
        <v>85</v>
      </c>
      <c r="R220" s="43">
        <f t="shared" si="2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+'30'!J221</f>
        <v>0</v>
      </c>
      <c r="F221" s="71"/>
      <c r="G221" s="46">
        <f t="shared" si="17"/>
        <v>0</v>
      </c>
      <c r="H221" s="78">
        <v>0</v>
      </c>
      <c r="I221" s="76">
        <v>0</v>
      </c>
      <c r="J221" s="46">
        <f t="shared" si="18"/>
        <v>0</v>
      </c>
      <c r="K221" s="72"/>
      <c r="L221" s="20">
        <v>200</v>
      </c>
      <c r="M221" s="65">
        <f t="shared" si="19"/>
        <v>0</v>
      </c>
      <c r="N221" s="17" t="s">
        <v>16</v>
      </c>
      <c r="O221" s="18"/>
      <c r="P221" s="23">
        <f t="shared" si="21"/>
        <v>0</v>
      </c>
      <c r="Q221" s="90">
        <v>100</v>
      </c>
      <c r="R221" s="43">
        <f t="shared" si="2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+'30'!J222</f>
        <v>0</v>
      </c>
      <c r="F222" s="71"/>
      <c r="G222" s="46">
        <f t="shared" si="17"/>
        <v>0</v>
      </c>
      <c r="H222" s="78">
        <v>0</v>
      </c>
      <c r="I222" s="76">
        <v>0</v>
      </c>
      <c r="J222" s="46">
        <f t="shared" si="18"/>
        <v>0</v>
      </c>
      <c r="K222" s="72"/>
      <c r="L222" s="20">
        <v>250</v>
      </c>
      <c r="M222" s="65">
        <f t="shared" si="19"/>
        <v>0</v>
      </c>
      <c r="N222" s="17" t="s">
        <v>16</v>
      </c>
      <c r="O222" s="18"/>
      <c r="P222" s="23">
        <f t="shared" si="21"/>
        <v>0</v>
      </c>
      <c r="Q222" s="90">
        <v>250</v>
      </c>
      <c r="R222" s="43">
        <f t="shared" si="2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+'30'!J223</f>
        <v>0</v>
      </c>
      <c r="F223" s="71"/>
      <c r="G223" s="46">
        <f t="shared" si="17"/>
        <v>0</v>
      </c>
      <c r="H223" s="78">
        <v>0</v>
      </c>
      <c r="I223" s="76">
        <v>0</v>
      </c>
      <c r="J223" s="46">
        <f t="shared" si="18"/>
        <v>0</v>
      </c>
      <c r="K223" s="72"/>
      <c r="L223" s="20">
        <v>50</v>
      </c>
      <c r="M223" s="65">
        <f t="shared" si="19"/>
        <v>0</v>
      </c>
      <c r="N223" s="17" t="s">
        <v>16</v>
      </c>
      <c r="O223" s="18"/>
      <c r="P223" s="23">
        <f t="shared" si="21"/>
        <v>0</v>
      </c>
      <c r="Q223" s="90"/>
      <c r="R223" s="43">
        <f t="shared" si="2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+'30'!J224</f>
        <v>215</v>
      </c>
      <c r="F224" s="71"/>
      <c r="G224" s="46">
        <f t="shared" si="17"/>
        <v>215</v>
      </c>
      <c r="H224" s="78">
        <v>0</v>
      </c>
      <c r="I224" s="76">
        <v>0</v>
      </c>
      <c r="J224" s="46">
        <f t="shared" si="18"/>
        <v>215</v>
      </c>
      <c r="K224" s="72"/>
      <c r="L224" s="20">
        <v>0</v>
      </c>
      <c r="M224" s="65">
        <f t="shared" si="19"/>
        <v>0</v>
      </c>
      <c r="N224" s="17" t="s">
        <v>16</v>
      </c>
      <c r="O224" s="18"/>
      <c r="P224" s="23">
        <f t="shared" si="21"/>
        <v>0</v>
      </c>
      <c r="Q224" s="90"/>
      <c r="R224" s="43">
        <f t="shared" si="2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+'30'!J225</f>
        <v>0</v>
      </c>
      <c r="F225" s="71"/>
      <c r="G225" s="46">
        <f t="shared" si="17"/>
        <v>0</v>
      </c>
      <c r="H225" s="78">
        <v>0</v>
      </c>
      <c r="I225" s="76">
        <v>0</v>
      </c>
      <c r="J225" s="46">
        <f t="shared" si="18"/>
        <v>0</v>
      </c>
      <c r="K225" s="72"/>
      <c r="L225" s="20">
        <v>45</v>
      </c>
      <c r="M225" s="65">
        <f t="shared" si="19"/>
        <v>0</v>
      </c>
      <c r="N225" s="17" t="s">
        <v>16</v>
      </c>
      <c r="O225" s="18"/>
      <c r="P225" s="23">
        <f t="shared" si="21"/>
        <v>0</v>
      </c>
      <c r="Q225" s="90">
        <v>28.59</v>
      </c>
      <c r="R225" s="43">
        <f t="shared" si="2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+'30'!J226</f>
        <v>0</v>
      </c>
      <c r="F226" s="71"/>
      <c r="G226" s="46">
        <f t="shared" si="17"/>
        <v>0</v>
      </c>
      <c r="H226" s="78">
        <v>0</v>
      </c>
      <c r="I226" s="76">
        <v>0</v>
      </c>
      <c r="J226" s="46">
        <f t="shared" si="18"/>
        <v>0</v>
      </c>
      <c r="K226" s="72"/>
      <c r="L226" s="20">
        <v>35</v>
      </c>
      <c r="M226" s="65">
        <f t="shared" si="19"/>
        <v>0</v>
      </c>
      <c r="N226" s="17" t="s">
        <v>16</v>
      </c>
      <c r="O226" s="18"/>
      <c r="P226" s="23">
        <f t="shared" si="21"/>
        <v>0</v>
      </c>
      <c r="Q226" s="90">
        <v>23.7</v>
      </c>
      <c r="R226" s="43">
        <f t="shared" si="2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+'30'!J227</f>
        <v>0</v>
      </c>
      <c r="F227" s="71"/>
      <c r="G227" s="46">
        <f t="shared" si="17"/>
        <v>0</v>
      </c>
      <c r="H227" s="78">
        <v>0</v>
      </c>
      <c r="I227" s="76">
        <v>0</v>
      </c>
      <c r="J227" s="46">
        <f t="shared" si="18"/>
        <v>0</v>
      </c>
      <c r="K227" s="72"/>
      <c r="L227" s="20">
        <v>25</v>
      </c>
      <c r="M227" s="65">
        <f t="shared" si="19"/>
        <v>0</v>
      </c>
      <c r="N227" s="17" t="s">
        <v>16</v>
      </c>
      <c r="O227" s="18"/>
      <c r="P227" s="23">
        <f t="shared" si="21"/>
        <v>0</v>
      </c>
      <c r="Q227" s="90">
        <v>20.36</v>
      </c>
      <c r="R227" s="43">
        <f t="shared" si="2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+'30'!J228</f>
        <v>0</v>
      </c>
      <c r="F228" s="71"/>
      <c r="G228" s="46">
        <f t="shared" si="17"/>
        <v>0</v>
      </c>
      <c r="H228" s="78">
        <v>0</v>
      </c>
      <c r="I228" s="76">
        <v>0</v>
      </c>
      <c r="J228" s="46">
        <f t="shared" si="1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21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+'30'!J229</f>
        <v>0</v>
      </c>
      <c r="F229" s="71"/>
      <c r="G229" s="46">
        <f t="shared" si="17"/>
        <v>0</v>
      </c>
      <c r="H229" s="78">
        <v>0</v>
      </c>
      <c r="I229" s="76">
        <v>0</v>
      </c>
      <c r="J229" s="46">
        <f t="shared" si="18"/>
        <v>0</v>
      </c>
      <c r="K229" s="72"/>
      <c r="L229" s="20">
        <v>60</v>
      </c>
      <c r="M229" s="65">
        <f t="shared" si="19"/>
        <v>0</v>
      </c>
      <c r="N229" s="17" t="s">
        <v>16</v>
      </c>
      <c r="O229" s="18"/>
      <c r="P229" s="23">
        <f t="shared" si="21"/>
        <v>0</v>
      </c>
      <c r="Q229" s="90"/>
      <c r="R229" s="43">
        <f t="shared" si="20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+'30'!J230</f>
        <v>0</v>
      </c>
      <c r="F230" s="71"/>
      <c r="G230" s="46">
        <f t="shared" si="17"/>
        <v>0</v>
      </c>
      <c r="H230" s="78">
        <v>0</v>
      </c>
      <c r="I230" s="76">
        <v>0</v>
      </c>
      <c r="J230" s="46">
        <f t="shared" si="18"/>
        <v>0</v>
      </c>
      <c r="K230" s="72"/>
      <c r="L230" s="20">
        <v>250</v>
      </c>
      <c r="M230" s="65">
        <f t="shared" si="19"/>
        <v>0</v>
      </c>
      <c r="N230" s="17" t="s">
        <v>16</v>
      </c>
      <c r="O230" s="18"/>
      <c r="P230" s="23">
        <f t="shared" si="21"/>
        <v>0</v>
      </c>
      <c r="Q230" s="90"/>
      <c r="R230" s="43">
        <f t="shared" si="20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+'30'!J231</f>
        <v>0</v>
      </c>
      <c r="F231" s="71"/>
      <c r="G231" s="46">
        <f>E231+F231</f>
        <v>0</v>
      </c>
      <c r="H231" s="78">
        <v>0</v>
      </c>
      <c r="I231" s="76">
        <v>0</v>
      </c>
      <c r="J231" s="46">
        <f>+G231-H231-K231-I231</f>
        <v>0</v>
      </c>
      <c r="K231" s="72"/>
      <c r="L231" s="20">
        <v>100</v>
      </c>
      <c r="M231" s="65">
        <f t="shared" si="19"/>
        <v>0</v>
      </c>
      <c r="N231" s="17" t="s">
        <v>16</v>
      </c>
      <c r="O231" s="18"/>
      <c r="P231" s="23">
        <f t="shared" si="21"/>
        <v>0</v>
      </c>
      <c r="Q231" s="90"/>
      <c r="R231" s="43">
        <f t="shared" si="20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+'30'!J232</f>
        <v>0</v>
      </c>
      <c r="F232" s="71"/>
      <c r="G232" s="46">
        <f>E232+F232</f>
        <v>0</v>
      </c>
      <c r="H232" s="78">
        <v>0</v>
      </c>
      <c r="I232" s="76">
        <v>0</v>
      </c>
      <c r="J232" s="46">
        <f>+G232-H232-K232-I232</f>
        <v>0</v>
      </c>
      <c r="K232" s="72"/>
      <c r="L232" s="20">
        <v>350</v>
      </c>
      <c r="M232" s="65">
        <f t="shared" si="19"/>
        <v>0</v>
      </c>
      <c r="N232" s="17" t="s">
        <v>16</v>
      </c>
      <c r="O232" s="18"/>
      <c r="P232" s="23">
        <f t="shared" si="21"/>
        <v>0</v>
      </c>
      <c r="Q232" s="90"/>
      <c r="R232" s="43">
        <f t="shared" si="20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+'30'!J233</f>
        <v>0</v>
      </c>
      <c r="F233" s="71"/>
      <c r="G233" s="46">
        <f>E233+F233</f>
        <v>0</v>
      </c>
      <c r="H233" s="78">
        <v>0</v>
      </c>
      <c r="I233" s="76">
        <v>0</v>
      </c>
      <c r="J233" s="46">
        <f>+G233-H233-K233-I233</f>
        <v>0</v>
      </c>
      <c r="K233" s="72"/>
      <c r="L233" s="20">
        <v>60</v>
      </c>
      <c r="M233" s="65">
        <f t="shared" si="19"/>
        <v>0</v>
      </c>
      <c r="N233" s="17" t="s">
        <v>16</v>
      </c>
      <c r="O233" s="18"/>
      <c r="P233" s="23">
        <f t="shared" si="21"/>
        <v>0</v>
      </c>
      <c r="Q233" s="90"/>
      <c r="R233" s="43">
        <f t="shared" si="20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+'30'!J234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>+G234-H234-K234-I234</f>
        <v>0</v>
      </c>
      <c r="K234" s="72"/>
      <c r="L234" s="20">
        <v>50</v>
      </c>
      <c r="M234" s="65">
        <f t="shared" si="19"/>
        <v>0</v>
      </c>
      <c r="N234" s="17" t="s">
        <v>16</v>
      </c>
      <c r="O234" s="18"/>
      <c r="P234" s="23">
        <f t="shared" si="21"/>
        <v>0</v>
      </c>
      <c r="Q234" s="90"/>
      <c r="R234" s="43">
        <f t="shared" si="20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+'30'!J235</f>
        <v>0</v>
      </c>
      <c r="F235" s="71"/>
      <c r="G235" s="46">
        <f t="shared" ref="G235:G253" si="22">E235+F235</f>
        <v>0</v>
      </c>
      <c r="H235" s="78">
        <v>0</v>
      </c>
      <c r="I235" s="76">
        <v>0</v>
      </c>
      <c r="J235" s="46">
        <f t="shared" ref="J235:J261" si="23">+G235-H235-K235-I235</f>
        <v>0</v>
      </c>
      <c r="K235" s="72"/>
      <c r="L235" s="20">
        <v>100</v>
      </c>
      <c r="M235" s="65">
        <f t="shared" ref="M235:M247" si="24">+L235*K235</f>
        <v>0</v>
      </c>
      <c r="N235" s="17" t="s">
        <v>16</v>
      </c>
      <c r="O235" s="18"/>
      <c r="P235" s="23">
        <f t="shared" si="21"/>
        <v>0</v>
      </c>
      <c r="Q235" s="90"/>
      <c r="R235" s="43">
        <f t="shared" ref="R235:R247" si="25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+'30'!J236</f>
        <v>0</v>
      </c>
      <c r="F236" s="71"/>
      <c r="G236" s="46">
        <f t="shared" si="22"/>
        <v>0</v>
      </c>
      <c r="H236" s="78">
        <v>0</v>
      </c>
      <c r="I236" s="76">
        <v>0</v>
      </c>
      <c r="J236" s="46">
        <f t="shared" si="23"/>
        <v>0</v>
      </c>
      <c r="K236" s="72"/>
      <c r="L236" s="20">
        <v>120</v>
      </c>
      <c r="M236" s="65">
        <f t="shared" si="24"/>
        <v>0</v>
      </c>
      <c r="N236" s="17" t="s">
        <v>16</v>
      </c>
      <c r="O236" s="18"/>
      <c r="P236" s="23">
        <f t="shared" si="21"/>
        <v>0</v>
      </c>
      <c r="Q236" s="90"/>
      <c r="R236" s="43">
        <f t="shared" si="25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+'30'!J237</f>
        <v>0</v>
      </c>
      <c r="F237" s="71"/>
      <c r="G237" s="46">
        <f t="shared" si="22"/>
        <v>0</v>
      </c>
      <c r="H237" s="78">
        <v>0</v>
      </c>
      <c r="I237" s="76">
        <v>0</v>
      </c>
      <c r="J237" s="46">
        <f t="shared" si="23"/>
        <v>0</v>
      </c>
      <c r="K237" s="72"/>
      <c r="L237" s="20">
        <v>60</v>
      </c>
      <c r="M237" s="65">
        <f t="shared" si="24"/>
        <v>0</v>
      </c>
      <c r="N237" s="17" t="s">
        <v>16</v>
      </c>
      <c r="O237" s="18"/>
      <c r="P237" s="23">
        <f t="shared" si="21"/>
        <v>0</v>
      </c>
      <c r="Q237" s="90"/>
      <c r="R237" s="43">
        <f t="shared" si="25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+'30'!J238</f>
        <v>0</v>
      </c>
      <c r="F238" s="71"/>
      <c r="G238" s="46">
        <f t="shared" si="22"/>
        <v>0</v>
      </c>
      <c r="H238" s="78">
        <v>0</v>
      </c>
      <c r="I238" s="76">
        <v>0</v>
      </c>
      <c r="J238" s="46">
        <f t="shared" si="23"/>
        <v>0</v>
      </c>
      <c r="K238" s="72"/>
      <c r="L238" s="20">
        <v>150</v>
      </c>
      <c r="M238" s="65">
        <f t="shared" si="24"/>
        <v>0</v>
      </c>
      <c r="N238" s="17" t="s">
        <v>16</v>
      </c>
      <c r="O238" s="18"/>
      <c r="P238" s="23">
        <f t="shared" si="21"/>
        <v>0</v>
      </c>
      <c r="Q238" s="90"/>
      <c r="R238" s="43">
        <f t="shared" si="25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+'30'!J239</f>
        <v>0</v>
      </c>
      <c r="F239" s="71"/>
      <c r="G239" s="46">
        <f t="shared" si="22"/>
        <v>0</v>
      </c>
      <c r="H239" s="78">
        <v>0</v>
      </c>
      <c r="I239" s="76">
        <v>0</v>
      </c>
      <c r="J239" s="46">
        <f t="shared" si="23"/>
        <v>0</v>
      </c>
      <c r="K239" s="72"/>
      <c r="L239" s="20">
        <v>150</v>
      </c>
      <c r="M239" s="65">
        <f t="shared" si="24"/>
        <v>0</v>
      </c>
      <c r="N239" s="17" t="s">
        <v>16</v>
      </c>
      <c r="O239" s="18"/>
      <c r="P239" s="23">
        <f t="shared" si="21"/>
        <v>0</v>
      </c>
      <c r="Q239" s="90"/>
      <c r="R239" s="43">
        <f t="shared" si="25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+'30'!J240</f>
        <v>0</v>
      </c>
      <c r="F240" s="71"/>
      <c r="G240" s="46">
        <f t="shared" si="22"/>
        <v>0</v>
      </c>
      <c r="H240" s="78">
        <v>0</v>
      </c>
      <c r="I240" s="76">
        <v>0</v>
      </c>
      <c r="J240" s="46">
        <f t="shared" si="23"/>
        <v>0</v>
      </c>
      <c r="K240" s="72"/>
      <c r="L240" s="20">
        <v>200</v>
      </c>
      <c r="M240" s="65">
        <f t="shared" si="24"/>
        <v>0</v>
      </c>
      <c r="N240" s="17" t="s">
        <v>16</v>
      </c>
      <c r="O240" s="18"/>
      <c r="P240" s="23">
        <f>SUM(M240-O240)</f>
        <v>0</v>
      </c>
      <c r="Q240" s="90"/>
      <c r="R240" s="43">
        <f t="shared" si="2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22"/>
        <v>0</v>
      </c>
      <c r="H241" s="78">
        <v>0</v>
      </c>
      <c r="I241" s="76">
        <v>0</v>
      </c>
      <c r="J241" s="46">
        <f t="shared" si="23"/>
        <v>0</v>
      </c>
      <c r="K241" s="72"/>
      <c r="L241" s="20"/>
      <c r="M241" s="65">
        <f t="shared" si="24"/>
        <v>0</v>
      </c>
      <c r="N241" s="17" t="s">
        <v>16</v>
      </c>
      <c r="O241" s="18"/>
      <c r="P241" s="23">
        <f t="shared" ref="P241:P250" si="26">SUM(M241-O241)</f>
        <v>0</v>
      </c>
      <c r="Q241" s="90"/>
      <c r="R241" s="43">
        <f t="shared" si="25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+'30'!J242</f>
        <v>0</v>
      </c>
      <c r="F242" s="71"/>
      <c r="G242" s="46">
        <f t="shared" si="22"/>
        <v>0</v>
      </c>
      <c r="H242" s="78">
        <v>0</v>
      </c>
      <c r="I242" s="76">
        <v>0</v>
      </c>
      <c r="J242" s="46">
        <f t="shared" si="23"/>
        <v>0</v>
      </c>
      <c r="K242" s="72"/>
      <c r="L242" s="20">
        <v>35</v>
      </c>
      <c r="M242" s="65">
        <f t="shared" si="24"/>
        <v>0</v>
      </c>
      <c r="N242" s="17" t="s">
        <v>16</v>
      </c>
      <c r="O242" s="18"/>
      <c r="P242" s="23">
        <f t="shared" si="26"/>
        <v>0</v>
      </c>
      <c r="Q242" s="90"/>
      <c r="R242" s="43">
        <f t="shared" si="25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+'30'!J243</f>
        <v>0</v>
      </c>
      <c r="F243" s="71"/>
      <c r="G243" s="46">
        <f t="shared" si="22"/>
        <v>0</v>
      </c>
      <c r="H243" s="78">
        <v>0</v>
      </c>
      <c r="I243" s="76">
        <v>0</v>
      </c>
      <c r="J243" s="46">
        <f t="shared" si="23"/>
        <v>0</v>
      </c>
      <c r="K243" s="72"/>
      <c r="L243" s="20">
        <v>35</v>
      </c>
      <c r="M243" s="65">
        <f>+L243*K243</f>
        <v>0</v>
      </c>
      <c r="N243" s="17" t="s">
        <v>16</v>
      </c>
      <c r="O243" s="18"/>
      <c r="P243" s="23">
        <f t="shared" si="26"/>
        <v>0</v>
      </c>
      <c r="Q243" s="90"/>
      <c r="R243" s="43">
        <f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+'30'!J244</f>
        <v>0</v>
      </c>
      <c r="F244" s="71"/>
      <c r="G244" s="46">
        <f t="shared" si="22"/>
        <v>0</v>
      </c>
      <c r="H244" s="78">
        <v>0</v>
      </c>
      <c r="I244" s="76">
        <v>0</v>
      </c>
      <c r="J244" s="46">
        <f t="shared" si="23"/>
        <v>0</v>
      </c>
      <c r="K244" s="72"/>
      <c r="L244" s="20">
        <v>35</v>
      </c>
      <c r="M244" s="65">
        <f>+L244*K244</f>
        <v>0</v>
      </c>
      <c r="N244" s="17" t="s">
        <v>16</v>
      </c>
      <c r="O244" s="18"/>
      <c r="P244" s="23">
        <f t="shared" si="26"/>
        <v>0</v>
      </c>
      <c r="Q244" s="90"/>
      <c r="R244" s="43">
        <f>+K244*Q244</f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+'30'!J245</f>
        <v>0</v>
      </c>
      <c r="F245" s="71"/>
      <c r="G245" s="46">
        <f t="shared" si="22"/>
        <v>0</v>
      </c>
      <c r="H245" s="78">
        <v>0</v>
      </c>
      <c r="I245" s="76">
        <v>0</v>
      </c>
      <c r="J245" s="46">
        <f t="shared" si="23"/>
        <v>0</v>
      </c>
      <c r="K245" s="72"/>
      <c r="L245" s="20">
        <v>39</v>
      </c>
      <c r="M245" s="65">
        <f>+L245*K245</f>
        <v>0</v>
      </c>
      <c r="N245" s="17" t="s">
        <v>16</v>
      </c>
      <c r="O245" s="18"/>
      <c r="P245" s="23">
        <f t="shared" si="26"/>
        <v>0</v>
      </c>
      <c r="Q245" s="90"/>
      <c r="R245" s="43">
        <f>+K245*Q245</f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+'30'!J246</f>
        <v>0</v>
      </c>
      <c r="F246" s="71"/>
      <c r="G246" s="46">
        <f t="shared" si="22"/>
        <v>0</v>
      </c>
      <c r="H246" s="78">
        <v>0</v>
      </c>
      <c r="I246" s="76">
        <v>0</v>
      </c>
      <c r="J246" s="46">
        <f t="shared" si="23"/>
        <v>0</v>
      </c>
      <c r="K246" s="72"/>
      <c r="L246" s="20">
        <v>55</v>
      </c>
      <c r="M246" s="65">
        <f>+L246*K246</f>
        <v>0</v>
      </c>
      <c r="N246" s="17" t="s">
        <v>16</v>
      </c>
      <c r="O246" s="18"/>
      <c r="P246" s="23">
        <f t="shared" si="26"/>
        <v>0</v>
      </c>
      <c r="Q246" s="90"/>
      <c r="R246" s="43">
        <f>+K246*Q246</f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+'30'!J247</f>
        <v>0</v>
      </c>
      <c r="F247" s="71"/>
      <c r="G247" s="46">
        <f t="shared" si="22"/>
        <v>0</v>
      </c>
      <c r="H247" s="78">
        <v>0</v>
      </c>
      <c r="I247" s="76">
        <v>0</v>
      </c>
      <c r="J247" s="46">
        <f t="shared" si="23"/>
        <v>0</v>
      </c>
      <c r="K247" s="72"/>
      <c r="L247" s="20">
        <v>40</v>
      </c>
      <c r="M247" s="65">
        <f t="shared" si="24"/>
        <v>0</v>
      </c>
      <c r="N247" s="17" t="s">
        <v>16</v>
      </c>
      <c r="O247" s="18"/>
      <c r="P247" s="23">
        <f t="shared" si="26"/>
        <v>0</v>
      </c>
      <c r="Q247" s="90"/>
      <c r="R247" s="43">
        <f t="shared" si="25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+'30'!J248</f>
        <v>0</v>
      </c>
      <c r="F248" s="71"/>
      <c r="G248" s="46">
        <f t="shared" si="22"/>
        <v>0</v>
      </c>
      <c r="H248" s="78">
        <v>0</v>
      </c>
      <c r="I248" s="76">
        <v>0</v>
      </c>
      <c r="J248" s="46">
        <f t="shared" si="23"/>
        <v>0</v>
      </c>
      <c r="K248" s="72"/>
      <c r="L248" s="20">
        <v>49</v>
      </c>
      <c r="M248" s="65">
        <f t="shared" si="19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0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+'30'!J249</f>
        <v>0</v>
      </c>
      <c r="F249" s="71"/>
      <c r="G249" s="46">
        <f t="shared" si="22"/>
        <v>0</v>
      </c>
      <c r="H249" s="78">
        <v>0</v>
      </c>
      <c r="I249" s="76">
        <v>0</v>
      </c>
      <c r="J249" s="46">
        <f t="shared" si="23"/>
        <v>0</v>
      </c>
      <c r="K249" s="72"/>
      <c r="L249" s="20">
        <v>39</v>
      </c>
      <c r="M249" s="65">
        <f t="shared" si="19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0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+'30'!J250</f>
        <v>0</v>
      </c>
      <c r="F250" s="71"/>
      <c r="G250" s="46">
        <f t="shared" si="22"/>
        <v>0</v>
      </c>
      <c r="H250" s="78">
        <v>0</v>
      </c>
      <c r="I250" s="76">
        <v>0</v>
      </c>
      <c r="J250" s="46">
        <f t="shared" si="23"/>
        <v>0</v>
      </c>
      <c r="K250" s="72"/>
      <c r="L250" s="20">
        <v>50</v>
      </c>
      <c r="M250" s="65">
        <f t="shared" si="19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0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+'30'!J251</f>
        <v>0</v>
      </c>
      <c r="F251" s="71"/>
      <c r="G251" s="46">
        <f t="shared" si="22"/>
        <v>0</v>
      </c>
      <c r="H251" s="78">
        <v>0</v>
      </c>
      <c r="I251" s="76">
        <v>0</v>
      </c>
      <c r="J251" s="46">
        <f t="shared" si="23"/>
        <v>0</v>
      </c>
      <c r="K251" s="72"/>
      <c r="L251" s="20">
        <v>50</v>
      </c>
      <c r="M251" s="65">
        <f t="shared" si="19"/>
        <v>0</v>
      </c>
      <c r="N251" s="17" t="s">
        <v>16</v>
      </c>
      <c r="O251" s="18"/>
      <c r="P251" s="23">
        <f>SUM(M251-O251)</f>
        <v>0</v>
      </c>
      <c r="Q251" s="90"/>
      <c r="R251" s="43">
        <f t="shared" si="20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+'30'!J252</f>
        <v>0</v>
      </c>
      <c r="F252" s="71"/>
      <c r="G252" s="46">
        <f t="shared" si="22"/>
        <v>0</v>
      </c>
      <c r="H252" s="78">
        <v>0</v>
      </c>
      <c r="I252" s="76">
        <v>0</v>
      </c>
      <c r="J252" s="46">
        <f t="shared" si="23"/>
        <v>0</v>
      </c>
      <c r="K252" s="72"/>
      <c r="L252" s="20">
        <v>35</v>
      </c>
      <c r="M252" s="65">
        <f t="shared" si="19"/>
        <v>0</v>
      </c>
      <c r="N252" s="17" t="s">
        <v>16</v>
      </c>
      <c r="O252" s="18"/>
      <c r="P252" s="23">
        <f t="shared" ref="P252:P261" si="27">SUM(M252-O252)</f>
        <v>0</v>
      </c>
      <c r="Q252" s="90"/>
      <c r="R252" s="43">
        <f t="shared" si="20"/>
        <v>0</v>
      </c>
    </row>
    <row r="253" spans="1:18" ht="25.5" x14ac:dyDescent="0.55000000000000004">
      <c r="A253" s="10"/>
      <c r="B253" s="10">
        <v>1100044</v>
      </c>
      <c r="C253" s="19" t="s">
        <v>1441</v>
      </c>
      <c r="D253" s="10" t="s">
        <v>433</v>
      </c>
      <c r="E253" s="64">
        <f>+'30'!J253</f>
        <v>8</v>
      </c>
      <c r="F253" s="71"/>
      <c r="G253" s="46">
        <f t="shared" si="22"/>
        <v>8</v>
      </c>
      <c r="H253" s="78">
        <v>0</v>
      </c>
      <c r="I253" s="76">
        <v>0</v>
      </c>
      <c r="J253" s="46">
        <f t="shared" si="23"/>
        <v>6</v>
      </c>
      <c r="K253" s="72">
        <v>2</v>
      </c>
      <c r="L253" s="20">
        <v>35</v>
      </c>
      <c r="M253" s="65">
        <f t="shared" si="19"/>
        <v>70</v>
      </c>
      <c r="N253" s="17" t="s">
        <v>16</v>
      </c>
      <c r="O253" s="18"/>
      <c r="P253" s="137">
        <f t="shared" si="27"/>
        <v>70</v>
      </c>
      <c r="Q253" s="90"/>
      <c r="R253" s="43">
        <f>+K253*Q253</f>
        <v>0</v>
      </c>
    </row>
    <row r="254" spans="1:18" ht="25.5" x14ac:dyDescent="0.55000000000000004">
      <c r="A254" s="10"/>
      <c r="B254" s="10">
        <v>1007019</v>
      </c>
      <c r="C254" s="19" t="s">
        <v>1446</v>
      </c>
      <c r="D254" s="10" t="s">
        <v>433</v>
      </c>
      <c r="E254" s="64">
        <f>+'30'!J254</f>
        <v>0</v>
      </c>
      <c r="F254" s="71"/>
      <c r="G254" s="46"/>
      <c r="H254" s="78"/>
      <c r="I254" s="76"/>
      <c r="J254" s="46">
        <f t="shared" si="23"/>
        <v>0</v>
      </c>
      <c r="K254" s="72"/>
      <c r="L254" s="20">
        <v>40</v>
      </c>
      <c r="M254" s="65">
        <f t="shared" si="19"/>
        <v>0</v>
      </c>
      <c r="N254" s="17" t="s">
        <v>16</v>
      </c>
      <c r="O254" s="18"/>
      <c r="P254" s="23">
        <f t="shared" si="27"/>
        <v>0</v>
      </c>
      <c r="Q254" s="90"/>
      <c r="R254" s="43">
        <f t="shared" si="20"/>
        <v>0</v>
      </c>
    </row>
    <row r="255" spans="1:18" ht="25.5" x14ac:dyDescent="0.55000000000000004">
      <c r="A255" s="10"/>
      <c r="B255" s="10">
        <v>20049130</v>
      </c>
      <c r="C255" s="19" t="s">
        <v>714</v>
      </c>
      <c r="D255" s="10" t="s">
        <v>433</v>
      </c>
      <c r="E255" s="64">
        <f>+'30'!J255</f>
        <v>2</v>
      </c>
      <c r="F255" s="71"/>
      <c r="G255" s="46">
        <f t="shared" ref="G255:G258" si="28">E255+F255</f>
        <v>2</v>
      </c>
      <c r="H255" s="78">
        <v>0</v>
      </c>
      <c r="I255" s="76">
        <v>0</v>
      </c>
      <c r="J255" s="46">
        <f t="shared" si="23"/>
        <v>1</v>
      </c>
      <c r="K255" s="72">
        <v>1</v>
      </c>
      <c r="L255" s="20">
        <v>35</v>
      </c>
      <c r="M255" s="65">
        <f t="shared" si="19"/>
        <v>35</v>
      </c>
      <c r="N255" s="17" t="s">
        <v>16</v>
      </c>
      <c r="O255" s="18"/>
      <c r="P255" s="137">
        <f t="shared" si="27"/>
        <v>35</v>
      </c>
      <c r="Q255" s="90"/>
      <c r="R255" s="43">
        <f t="shared" si="20"/>
        <v>0</v>
      </c>
    </row>
    <row r="256" spans="1:18" ht="25.5" x14ac:dyDescent="0.55000000000000004">
      <c r="A256" s="10"/>
      <c r="B256" s="10">
        <v>20051101</v>
      </c>
      <c r="C256" s="19" t="s">
        <v>1460</v>
      </c>
      <c r="D256" s="10" t="s">
        <v>433</v>
      </c>
      <c r="E256" s="64">
        <f>+'30'!J256</f>
        <v>0</v>
      </c>
      <c r="F256" s="71"/>
      <c r="G256" s="46">
        <f t="shared" si="28"/>
        <v>0</v>
      </c>
      <c r="H256" s="78">
        <v>0</v>
      </c>
      <c r="I256" s="76">
        <v>0</v>
      </c>
      <c r="J256" s="46">
        <f t="shared" si="23"/>
        <v>0</v>
      </c>
      <c r="K256" s="72"/>
      <c r="L256" s="20">
        <v>35</v>
      </c>
      <c r="M256" s="65">
        <f t="shared" si="19"/>
        <v>0</v>
      </c>
      <c r="N256" s="17" t="s">
        <v>16</v>
      </c>
      <c r="O256" s="18"/>
      <c r="P256" s="23">
        <f t="shared" si="27"/>
        <v>0</v>
      </c>
      <c r="Q256" s="90"/>
      <c r="R256" s="43"/>
    </row>
    <row r="257" spans="1:23" ht="25.5" x14ac:dyDescent="0.55000000000000004">
      <c r="A257" s="10"/>
      <c r="B257" s="10">
        <v>20059796</v>
      </c>
      <c r="C257" s="19" t="s">
        <v>1461</v>
      </c>
      <c r="D257" s="10" t="s">
        <v>433</v>
      </c>
      <c r="E257" s="64">
        <f>+'30'!J257</f>
        <v>0</v>
      </c>
      <c r="F257" s="71">
        <v>10</v>
      </c>
      <c r="G257" s="46">
        <f t="shared" si="28"/>
        <v>10</v>
      </c>
      <c r="H257" s="78">
        <v>0</v>
      </c>
      <c r="I257" s="76">
        <v>0</v>
      </c>
      <c r="J257" s="46">
        <f t="shared" si="23"/>
        <v>9</v>
      </c>
      <c r="K257" s="72">
        <v>1</v>
      </c>
      <c r="L257" s="20">
        <v>22</v>
      </c>
      <c r="M257" s="65">
        <f t="shared" si="19"/>
        <v>22</v>
      </c>
      <c r="N257" s="17" t="s">
        <v>16</v>
      </c>
      <c r="O257" s="18">
        <v>10</v>
      </c>
      <c r="P257" s="137">
        <f t="shared" si="27"/>
        <v>12</v>
      </c>
      <c r="Q257" s="90"/>
      <c r="R257" s="43"/>
    </row>
    <row r="258" spans="1:23" ht="25.5" x14ac:dyDescent="0.55000000000000004">
      <c r="A258" s="10"/>
      <c r="B258" s="10">
        <v>20060974</v>
      </c>
      <c r="C258" s="19" t="s">
        <v>1462</v>
      </c>
      <c r="D258" s="10" t="s">
        <v>433</v>
      </c>
      <c r="E258" s="64">
        <f>+'30'!J258</f>
        <v>3</v>
      </c>
      <c r="F258" s="71"/>
      <c r="G258" s="46">
        <f t="shared" si="28"/>
        <v>3</v>
      </c>
      <c r="H258" s="78">
        <v>0</v>
      </c>
      <c r="I258" s="76">
        <v>0</v>
      </c>
      <c r="J258" s="46">
        <f t="shared" si="23"/>
        <v>2</v>
      </c>
      <c r="K258" s="72">
        <v>1</v>
      </c>
      <c r="L258" s="20">
        <v>35</v>
      </c>
      <c r="M258" s="65">
        <f t="shared" si="19"/>
        <v>35</v>
      </c>
      <c r="N258" s="17" t="s">
        <v>16</v>
      </c>
      <c r="O258" s="18"/>
      <c r="P258" s="137">
        <f t="shared" si="27"/>
        <v>35</v>
      </c>
      <c r="Q258" s="90"/>
      <c r="R258" s="43"/>
    </row>
    <row r="259" spans="1:23" ht="25.5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>
        <f>E259+F259</f>
        <v>0</v>
      </c>
      <c r="H259" s="78">
        <v>0</v>
      </c>
      <c r="I259" s="76">
        <v>0</v>
      </c>
      <c r="J259" s="46">
        <f t="shared" si="23"/>
        <v>0</v>
      </c>
      <c r="K259" s="72"/>
      <c r="L259" s="20"/>
      <c r="M259" s="65">
        <f t="shared" si="19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si="20"/>
        <v>0</v>
      </c>
    </row>
    <row r="260" spans="1:23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>E260+F260</f>
        <v>0</v>
      </c>
      <c r="H260" s="78">
        <v>0</v>
      </c>
      <c r="I260" s="76">
        <v>0</v>
      </c>
      <c r="J260" s="46">
        <f t="shared" si="23"/>
        <v>0</v>
      </c>
      <c r="K260" s="72"/>
      <c r="L260" s="20"/>
      <c r="M260" s="65">
        <f t="shared" si="19"/>
        <v>0</v>
      </c>
      <c r="N260" s="17" t="s">
        <v>16</v>
      </c>
      <c r="O260" s="18"/>
      <c r="P260" s="23">
        <f t="shared" si="27"/>
        <v>0</v>
      </c>
      <c r="Q260" s="90"/>
      <c r="R260" s="43">
        <f>+K260*Q260</f>
        <v>0</v>
      </c>
    </row>
    <row r="261" spans="1:23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>E261+F261</f>
        <v>0</v>
      </c>
      <c r="H261" s="78">
        <v>0</v>
      </c>
      <c r="I261" s="76">
        <v>0</v>
      </c>
      <c r="J261" s="46">
        <f t="shared" si="23"/>
        <v>0</v>
      </c>
      <c r="K261" s="72"/>
      <c r="L261" s="20"/>
      <c r="M261" s="65">
        <f t="shared" si="19"/>
        <v>0</v>
      </c>
      <c r="N261" s="17" t="s">
        <v>16</v>
      </c>
      <c r="O261" s="18"/>
      <c r="P261" s="23">
        <f t="shared" si="27"/>
        <v>0</v>
      </c>
      <c r="Q261" s="90"/>
      <c r="R261" s="43">
        <f t="shared" si="20"/>
        <v>0</v>
      </c>
    </row>
    <row r="262" spans="1:23" ht="24" customHeight="1" x14ac:dyDescent="0.55000000000000004">
      <c r="A262" s="10"/>
      <c r="B262" s="10"/>
      <c r="C262" s="19"/>
      <c r="D262" s="10"/>
      <c r="E262" s="64"/>
      <c r="F262" s="71"/>
      <c r="G262" s="46">
        <f>E262+F262</f>
        <v>0</v>
      </c>
      <c r="H262" s="78">
        <v>0</v>
      </c>
      <c r="I262" s="76">
        <v>0</v>
      </c>
      <c r="J262" s="46">
        <f>+G262-H262-K262-I262</f>
        <v>0</v>
      </c>
      <c r="K262" s="72"/>
      <c r="L262" s="20"/>
      <c r="M262" s="65">
        <f>+L262*K262</f>
        <v>0</v>
      </c>
      <c r="N262" s="17" t="s">
        <v>16</v>
      </c>
      <c r="O262" s="18"/>
      <c r="P262" s="23">
        <f>SUM(M262-O262)</f>
        <v>0</v>
      </c>
      <c r="Q262" s="90"/>
      <c r="R262" s="43">
        <f>+K262*Q262</f>
        <v>0</v>
      </c>
    </row>
    <row r="263" spans="1:23" ht="25.5" x14ac:dyDescent="0.55000000000000004">
      <c r="A263" s="1"/>
      <c r="E263" s="1"/>
      <c r="F263" s="1"/>
      <c r="G263" s="24"/>
      <c r="H263" s="25"/>
      <c r="I263" s="25"/>
      <c r="J263" s="24"/>
      <c r="K263" s="24"/>
      <c r="L263" s="26"/>
      <c r="M263" s="28"/>
      <c r="N263" s="27"/>
      <c r="O263" s="18">
        <v>0</v>
      </c>
      <c r="P263" s="74" t="s">
        <v>213</v>
      </c>
      <c r="R263" s="75">
        <f>SUM(R5:R262)</f>
        <v>1682.9100000000003</v>
      </c>
      <c r="S263" s="75"/>
    </row>
    <row r="264" spans="1:23" ht="25.5" customHeight="1" x14ac:dyDescent="0.5">
      <c r="A264" s="1"/>
      <c r="E264" s="1"/>
      <c r="F264" s="1"/>
      <c r="G264" s="24"/>
      <c r="H264" s="25"/>
      <c r="I264" s="25"/>
      <c r="J264" s="24"/>
      <c r="K264" s="106" t="s">
        <v>212</v>
      </c>
      <c r="L264" s="107"/>
      <c r="M264" s="30">
        <f>+O263</f>
        <v>0</v>
      </c>
      <c r="N264" s="27"/>
      <c r="O264" s="29"/>
    </row>
    <row r="265" spans="1:23" ht="25.5" x14ac:dyDescent="0.55000000000000004">
      <c r="A265" s="1"/>
      <c r="E265" s="1"/>
      <c r="F265" s="1"/>
      <c r="G265" s="31"/>
      <c r="J265" s="31"/>
      <c r="K265" s="32"/>
      <c r="L265" s="95" t="s">
        <v>202</v>
      </c>
      <c r="M265" s="95"/>
      <c r="N265" s="33">
        <f>SUM(M5:M264)</f>
        <v>4255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203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204</v>
      </c>
      <c r="M267" s="35"/>
      <c r="N267" s="36">
        <f>SUM(O267:AF267)</f>
        <v>2510</v>
      </c>
      <c r="O267" s="2">
        <v>70</v>
      </c>
      <c r="P267" s="2">
        <v>275</v>
      </c>
      <c r="Q267" s="2">
        <v>590</v>
      </c>
      <c r="R267" s="2">
        <v>410</v>
      </c>
      <c r="S267" s="2">
        <v>440</v>
      </c>
      <c r="T267" s="2">
        <v>640</v>
      </c>
      <c r="U267" s="2">
        <v>40</v>
      </c>
      <c r="V267" s="2">
        <v>25</v>
      </c>
      <c r="W267" s="2">
        <v>20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205</v>
      </c>
      <c r="M268" s="35"/>
      <c r="N268" s="36">
        <v>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206</v>
      </c>
      <c r="M269" s="35"/>
      <c r="N269" s="36"/>
    </row>
    <row r="270" spans="1:23" ht="25.5" x14ac:dyDescent="0.55000000000000004">
      <c r="A270" s="1"/>
      <c r="E270" s="1"/>
      <c r="F270" s="1"/>
      <c r="G270" s="31"/>
      <c r="J270" s="31"/>
      <c r="L270" s="34" t="s">
        <v>207</v>
      </c>
      <c r="M270" s="35"/>
      <c r="N270" s="37">
        <f>SUM(O5:O263)</f>
        <v>625</v>
      </c>
    </row>
    <row r="271" spans="1:23" ht="25.5" x14ac:dyDescent="0.55000000000000004">
      <c r="A271" s="1"/>
      <c r="E271" s="1"/>
      <c r="F271" s="1"/>
      <c r="G271" s="31"/>
      <c r="J271" s="31"/>
      <c r="L271" s="34" t="s">
        <v>208</v>
      </c>
      <c r="M271" s="35"/>
      <c r="N271" s="33">
        <f>N265-N266-N267-N269-N270</f>
        <v>1120</v>
      </c>
    </row>
    <row r="272" spans="1:23" ht="25.5" x14ac:dyDescent="0.55000000000000004">
      <c r="A272" s="1"/>
      <c r="E272" s="1"/>
      <c r="F272" s="1"/>
      <c r="G272" s="31"/>
      <c r="J272" s="31"/>
      <c r="L272" s="34" t="s">
        <v>209</v>
      </c>
      <c r="M272" s="35"/>
      <c r="N272" s="37">
        <v>1120</v>
      </c>
      <c r="P272" s="119" t="s">
        <v>1417</v>
      </c>
      <c r="Q272" s="120" t="s">
        <v>1418</v>
      </c>
      <c r="R272" s="121" t="s">
        <v>1419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210</v>
      </c>
      <c r="M273" s="35"/>
      <c r="N273" s="33">
        <f>+N272-N271</f>
        <v>0</v>
      </c>
      <c r="P273" s="122"/>
      <c r="Q273" s="122"/>
      <c r="R273" s="122"/>
    </row>
    <row r="274" spans="1:18" ht="25.5" x14ac:dyDescent="0.55000000000000004">
      <c r="E274" s="1"/>
      <c r="F274" s="1"/>
      <c r="J274" s="2"/>
      <c r="L274" s="34" t="s">
        <v>211</v>
      </c>
      <c r="M274" s="35"/>
      <c r="N274" s="33">
        <f>+N272-N271</f>
        <v>0</v>
      </c>
      <c r="P274" s="122"/>
      <c r="Q274" s="122"/>
      <c r="R274" s="122"/>
    </row>
    <row r="275" spans="1:18" x14ac:dyDescent="0.5">
      <c r="J275" s="2"/>
      <c r="L275" s="2"/>
      <c r="P275" s="122"/>
      <c r="Q275" s="122"/>
      <c r="R275" s="122"/>
    </row>
    <row r="276" spans="1:18" ht="25.5" x14ac:dyDescent="0.55000000000000004">
      <c r="J276" s="2"/>
      <c r="L276" s="73" t="s">
        <v>272</v>
      </c>
      <c r="M276" s="2" t="s">
        <v>307</v>
      </c>
      <c r="P276" s="123"/>
      <c r="Q276" s="123"/>
      <c r="R276" s="123"/>
    </row>
    <row r="277" spans="1:18" x14ac:dyDescent="0.5">
      <c r="J277" s="2"/>
      <c r="L277" s="2"/>
      <c r="P277" s="123"/>
      <c r="Q277" s="123"/>
      <c r="R277" s="123"/>
    </row>
    <row r="278" spans="1:18" x14ac:dyDescent="0.5">
      <c r="J278" s="2"/>
      <c r="L278" s="2"/>
      <c r="P278" s="124"/>
      <c r="Q278" s="124"/>
      <c r="R278" s="124"/>
    </row>
    <row r="279" spans="1:18" x14ac:dyDescent="0.5">
      <c r="J279" s="2"/>
      <c r="L279" s="2"/>
      <c r="P279" s="125">
        <f>SUM(P273:P278)</f>
        <v>0</v>
      </c>
      <c r="Q279" s="125">
        <f>SUM(Q273:Q278)</f>
        <v>0</v>
      </c>
      <c r="R279" s="125">
        <f>SUM(R273:R278)</f>
        <v>0</v>
      </c>
    </row>
    <row r="280" spans="1:18" x14ac:dyDescent="0.5">
      <c r="J280" s="2"/>
      <c r="L280" s="2"/>
      <c r="P280" s="126" t="s">
        <v>1420</v>
      </c>
      <c r="Q280" s="127">
        <f>Q279*30/100</f>
        <v>0</v>
      </c>
      <c r="R280" s="127">
        <f>R279*30/100</f>
        <v>0</v>
      </c>
    </row>
    <row r="281" spans="1:18" x14ac:dyDescent="0.5">
      <c r="J281" s="2"/>
      <c r="L281" s="2"/>
      <c r="P281" s="126" t="s">
        <v>1421</v>
      </c>
      <c r="Q281" s="127">
        <f>Q280*7/100</f>
        <v>0</v>
      </c>
      <c r="R281" s="127">
        <f>R280*7/100</f>
        <v>0</v>
      </c>
    </row>
    <row r="282" spans="1:18" x14ac:dyDescent="0.5">
      <c r="J282" s="2"/>
      <c r="L282" s="2"/>
      <c r="P282" s="128" t="s">
        <v>5</v>
      </c>
      <c r="Q282" s="129">
        <f>Q279-Q280-Q281</f>
        <v>0</v>
      </c>
      <c r="R282" s="129">
        <f>R279-R280-R281</f>
        <v>0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</sheetData>
  <autoFilter ref="A1:S27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7" t="s">
        <v>242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O2" s="198" t="s">
        <v>0</v>
      </c>
      <c r="P2" s="198"/>
      <c r="Q2" s="198"/>
      <c r="R2" s="198"/>
      <c r="S2" s="198"/>
      <c r="T2" s="198"/>
      <c r="U2" s="198"/>
      <c r="V2" s="198"/>
      <c r="W2" s="198"/>
      <c r="X2" s="198"/>
      <c r="Y2" s="198"/>
    </row>
    <row r="3" spans="1:26" s="5" customFormat="1" ht="26.25" x14ac:dyDescent="0.55000000000000004">
      <c r="A3" s="199" t="s">
        <v>1</v>
      </c>
      <c r="B3" s="199" t="s">
        <v>2</v>
      </c>
      <c r="C3" s="200" t="s">
        <v>3</v>
      </c>
      <c r="D3" s="200" t="s">
        <v>4</v>
      </c>
      <c r="E3" s="200" t="s">
        <v>5</v>
      </c>
      <c r="F3" s="4" t="s">
        <v>6</v>
      </c>
      <c r="G3" s="202" t="s">
        <v>7</v>
      </c>
      <c r="H3" s="204" t="s">
        <v>8</v>
      </c>
      <c r="I3" s="205"/>
      <c r="J3" s="206"/>
      <c r="K3" s="207" t="s">
        <v>9</v>
      </c>
      <c r="L3" s="194" t="s">
        <v>10</v>
      </c>
      <c r="O3" s="199" t="s">
        <v>1</v>
      </c>
      <c r="P3" s="199" t="s">
        <v>2</v>
      </c>
      <c r="Q3" s="200" t="s">
        <v>3</v>
      </c>
      <c r="R3" s="200" t="s">
        <v>4</v>
      </c>
      <c r="S3" s="200" t="s">
        <v>5</v>
      </c>
      <c r="T3" s="4" t="s">
        <v>6</v>
      </c>
      <c r="U3" s="202" t="s">
        <v>7</v>
      </c>
      <c r="V3" s="204" t="s">
        <v>8</v>
      </c>
      <c r="W3" s="205"/>
      <c r="X3" s="206"/>
      <c r="Y3" s="207" t="s">
        <v>9</v>
      </c>
      <c r="Z3" s="194" t="s">
        <v>10</v>
      </c>
    </row>
    <row r="4" spans="1:26" s="5" customFormat="1" ht="27" thickBot="1" x14ac:dyDescent="0.6">
      <c r="A4" s="199"/>
      <c r="B4" s="199"/>
      <c r="C4" s="201"/>
      <c r="D4" s="201"/>
      <c r="E4" s="201"/>
      <c r="F4" s="6" t="s">
        <v>11</v>
      </c>
      <c r="G4" s="203"/>
      <c r="H4" s="7" t="s">
        <v>12</v>
      </c>
      <c r="I4" s="8" t="s">
        <v>13</v>
      </c>
      <c r="J4" s="9" t="s">
        <v>14</v>
      </c>
      <c r="K4" s="208"/>
      <c r="L4" s="194"/>
      <c r="O4" s="199"/>
      <c r="P4" s="199"/>
      <c r="Q4" s="201"/>
      <c r="R4" s="201"/>
      <c r="S4" s="201"/>
      <c r="T4" s="6" t="s">
        <v>11</v>
      </c>
      <c r="U4" s="203"/>
      <c r="V4" s="7" t="s">
        <v>12</v>
      </c>
      <c r="W4" s="8" t="s">
        <v>13</v>
      </c>
      <c r="X4" s="9" t="s">
        <v>14</v>
      </c>
      <c r="Y4" s="208"/>
      <c r="Z4" s="19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9" t="s">
        <v>119</v>
      </c>
      <c r="Q107" s="210"/>
      <c r="R107" s="210"/>
      <c r="S107" s="210"/>
      <c r="T107" s="210"/>
      <c r="U107" s="210"/>
      <c r="V107" s="210"/>
      <c r="W107" s="211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>SUM(J197-L197)</f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7">+E198-F198-H198</f>
        <v>#REF!</v>
      </c>
      <c r="H198" s="14">
        <v>0</v>
      </c>
      <c r="I198" s="15">
        <v>0</v>
      </c>
      <c r="J198" s="62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7"/>
        <v>#REF!</v>
      </c>
      <c r="H199" s="14">
        <v>0</v>
      </c>
      <c r="I199" s="15">
        <v>0</v>
      </c>
      <c r="J199" s="62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7"/>
        <v>#REF!</v>
      </c>
      <c r="H200" s="14">
        <v>0</v>
      </c>
      <c r="I200" s="15">
        <v>0</v>
      </c>
      <c r="J200" s="62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7"/>
        <v>#REF!</v>
      </c>
      <c r="H201" s="14">
        <v>0</v>
      </c>
      <c r="I201" s="15">
        <v>0</v>
      </c>
      <c r="J201" s="62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7"/>
        <v>#REF!</v>
      </c>
      <c r="H202" s="14">
        <v>0</v>
      </c>
      <c r="I202" s="15">
        <v>0</v>
      </c>
      <c r="J202" s="62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7"/>
        <v>#REF!</v>
      </c>
      <c r="H203" s="14">
        <v>0</v>
      </c>
      <c r="I203" s="15">
        <v>0</v>
      </c>
      <c r="J203" s="62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7"/>
        <v>#REF!</v>
      </c>
      <c r="H204" s="14">
        <v>0</v>
      </c>
      <c r="I204" s="15">
        <v>0</v>
      </c>
      <c r="J204" s="62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4" t="s">
        <v>213</v>
      </c>
      <c r="N205" s="21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8" t="s">
        <v>212</v>
      </c>
      <c r="I206" s="18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5" t="s">
        <v>202</v>
      </c>
      <c r="J207" s="21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2" t="s">
        <v>203</v>
      </c>
      <c r="J208" s="21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2" t="s">
        <v>205</v>
      </c>
      <c r="J210" s="213"/>
      <c r="K210" s="36">
        <v>0</v>
      </c>
    </row>
    <row r="211" spans="1:11" ht="25.5" x14ac:dyDescent="0.55000000000000004">
      <c r="A211" s="1"/>
      <c r="C211" s="31"/>
      <c r="E211" s="31"/>
      <c r="G211" s="31"/>
      <c r="I211" s="212" t="s">
        <v>206</v>
      </c>
      <c r="J211" s="213"/>
      <c r="K211" s="36">
        <v>0</v>
      </c>
    </row>
    <row r="212" spans="1:11" ht="25.5" x14ac:dyDescent="0.55000000000000004">
      <c r="A212" s="1"/>
      <c r="C212" s="31"/>
      <c r="E212" s="31"/>
      <c r="G212" s="31"/>
      <c r="I212" s="212" t="s">
        <v>207</v>
      </c>
      <c r="J212" s="21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2" t="s">
        <v>208</v>
      </c>
      <c r="J213" s="21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2" t="s">
        <v>209</v>
      </c>
      <c r="J214" s="213"/>
      <c r="K214" s="37">
        <v>0</v>
      </c>
    </row>
    <row r="215" spans="1:11" ht="25.5" x14ac:dyDescent="0.55000000000000004">
      <c r="A215" s="1"/>
      <c r="C215" s="31"/>
      <c r="E215" s="31"/>
      <c r="G215" s="31"/>
      <c r="I215" s="212" t="s">
        <v>210</v>
      </c>
      <c r="J215" s="213"/>
      <c r="K215" s="33">
        <f>+K214-K213</f>
        <v>0</v>
      </c>
    </row>
    <row r="216" spans="1:11" ht="25.5" x14ac:dyDescent="0.55000000000000004">
      <c r="G216" s="2"/>
      <c r="I216" s="212" t="s">
        <v>211</v>
      </c>
      <c r="J216" s="21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2025-09-01T07:08:41Z</dcterms:modified>
</cp:coreProperties>
</file>