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ย 68\"/>
    </mc:Choice>
  </mc:AlternateContent>
  <xr:revisionPtr revIDLastSave="0" documentId="13_ncr:1_{1EB84554-3FAE-435C-9EC0-92E2224D1FF3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'1'!$A$1:$S$265</definedName>
    <definedName name="_xlnm._FilterDatabase" localSheetId="13" hidden="1">'10'!$A$1:$S$265</definedName>
    <definedName name="_xlnm._FilterDatabase" localSheetId="14" hidden="1">'11'!$A$1:$S$265</definedName>
    <definedName name="_xlnm._FilterDatabase" localSheetId="15" hidden="1">'12'!$A$1:$S$265</definedName>
    <definedName name="_xlnm._FilterDatabase" localSheetId="16" hidden="1">'13'!$A$1:$S$265</definedName>
    <definedName name="_xlnm._FilterDatabase" localSheetId="17" hidden="1">'14'!$A$1:$S$265</definedName>
    <definedName name="_xlnm._FilterDatabase" localSheetId="18" hidden="1">'15'!$A$1:$S$265</definedName>
    <definedName name="_xlnm._FilterDatabase" localSheetId="19" hidden="1">'16'!$A$1:$S$265</definedName>
    <definedName name="_xlnm._FilterDatabase" localSheetId="20" hidden="1">'17'!$A$1:$S$265</definedName>
    <definedName name="_xlnm._FilterDatabase" localSheetId="21" hidden="1">'18'!$A$1:$S$265</definedName>
    <definedName name="_xlnm._FilterDatabase" localSheetId="22" hidden="1">'19'!$A$1:$S$265</definedName>
    <definedName name="_xlnm._FilterDatabase" localSheetId="5" hidden="1">'2'!$A$1:$S$265</definedName>
    <definedName name="_xlnm._FilterDatabase" localSheetId="23" hidden="1">'20'!$A$1:$S$265</definedName>
    <definedName name="_xlnm._FilterDatabase" localSheetId="24" hidden="1">'21'!$A$1:$S$265</definedName>
    <definedName name="_xlnm._FilterDatabase" localSheetId="25" hidden="1">'22'!$A$1:$S$265</definedName>
    <definedName name="_xlnm._FilterDatabase" localSheetId="26" hidden="1">'23'!$A$1:$S$265</definedName>
    <definedName name="_xlnm._FilterDatabase" localSheetId="27" hidden="1">'24'!$A$1:$S$265</definedName>
    <definedName name="_xlnm._FilterDatabase" localSheetId="28" hidden="1">'25'!$A$1:$S$265</definedName>
    <definedName name="_xlnm._FilterDatabase" localSheetId="29" hidden="1">'26'!$A$1:$S$265</definedName>
    <definedName name="_xlnm._FilterDatabase" localSheetId="30" hidden="1">'27'!$A$1:$S$265</definedName>
    <definedName name="_xlnm._FilterDatabase" localSheetId="31" hidden="1">'28'!$A$1:$S$265</definedName>
    <definedName name="_xlnm._FilterDatabase" localSheetId="32" hidden="1">'29'!$A$1:$S$265</definedName>
    <definedName name="_xlnm._FilterDatabase" localSheetId="6" hidden="1">'3'!$A$1:$S$265</definedName>
    <definedName name="_xlnm._FilterDatabase" localSheetId="33" hidden="1">'30'!$A$1:$S$265</definedName>
    <definedName name="_xlnm._FilterDatabase" localSheetId="35" hidden="1">'31'!$A$1:$Y$216</definedName>
    <definedName name="_xlnm._FilterDatabase" localSheetId="34" hidden="1">'31.'!$A$1:$S$265</definedName>
    <definedName name="_xlnm._FilterDatabase" localSheetId="7" hidden="1">'4'!$A$1:$S$265</definedName>
    <definedName name="_xlnm._FilterDatabase" localSheetId="8" hidden="1">'5'!$A$1:$S$265</definedName>
    <definedName name="_xlnm._FilterDatabase" localSheetId="9" hidden="1">'6'!$A$1:$S$265</definedName>
    <definedName name="_xlnm._FilterDatabase" localSheetId="10" hidden="1">'7'!$A$1:$S$265</definedName>
    <definedName name="_xlnm._FilterDatabase" localSheetId="11" hidden="1">'8'!$A$1:$S$265</definedName>
    <definedName name="_xlnm._FilterDatabase" localSheetId="12" hidden="1">'9'!$A$1:$S$265</definedName>
    <definedName name="_xlnm._FilterDatabase" localSheetId="0" hidden="1">'DATA POS'!$A$1:$J$536</definedName>
    <definedName name="_xlnm._FilterDatabase" localSheetId="3" hidden="1">ยกมา!$A$1:$S$265</definedName>
    <definedName name="_xlnm._FilterDatabase" localSheetId="2" hidden="1">สรุป!$A$4:$AC$263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53" i="8" l="1"/>
  <c r="I253" i="8"/>
  <c r="H253" i="8"/>
  <c r="F253" i="8"/>
  <c r="K253" i="8"/>
  <c r="P253" i="8"/>
  <c r="P249" i="8"/>
  <c r="P248" i="8"/>
  <c r="N261" i="106"/>
  <c r="J247" i="106"/>
  <c r="J253" i="106"/>
  <c r="G241" i="106"/>
  <c r="J241" i="106" s="1"/>
  <c r="G242" i="106"/>
  <c r="J242" i="106" s="1"/>
  <c r="G243" i="106"/>
  <c r="J243" i="106" s="1"/>
  <c r="G244" i="106"/>
  <c r="J244" i="106" s="1"/>
  <c r="G245" i="106"/>
  <c r="J245" i="106" s="1"/>
  <c r="G246" i="106"/>
  <c r="J246" i="106" s="1"/>
  <c r="G247" i="106"/>
  <c r="G248" i="106"/>
  <c r="J248" i="106" s="1"/>
  <c r="G249" i="106"/>
  <c r="J249" i="106" s="1"/>
  <c r="G250" i="106"/>
  <c r="J250" i="106" s="1"/>
  <c r="G251" i="106"/>
  <c r="J251" i="106" s="1"/>
  <c r="G252" i="106"/>
  <c r="J252" i="106" s="1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6" i="106"/>
  <c r="E7" i="106"/>
  <c r="E8" i="106"/>
  <c r="E9" i="106"/>
  <c r="E10" i="106"/>
  <c r="E11" i="106"/>
  <c r="E12" i="106"/>
  <c r="E13" i="106"/>
  <c r="E14" i="106"/>
  <c r="E15" i="106"/>
  <c r="E16" i="106"/>
  <c r="E5" i="106"/>
  <c r="G245" i="105"/>
  <c r="J245" i="105" s="1"/>
  <c r="G246" i="105"/>
  <c r="J246" i="105" s="1"/>
  <c r="G247" i="105"/>
  <c r="J247" i="105" s="1"/>
  <c r="G248" i="105"/>
  <c r="J248" i="105" s="1"/>
  <c r="G249" i="105"/>
  <c r="J249" i="105" s="1"/>
  <c r="G250" i="105"/>
  <c r="J250" i="105" s="1"/>
  <c r="G251" i="105"/>
  <c r="J251" i="105" s="1"/>
  <c r="G252" i="105"/>
  <c r="J252" i="105" s="1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G241" i="105" s="1"/>
  <c r="J241" i="105" s="1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5" i="105"/>
  <c r="M94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F23" i="8"/>
  <c r="J23" i="8" s="1"/>
  <c r="F24" i="8"/>
  <c r="F25" i="8"/>
  <c r="G25" i="8" s="1"/>
  <c r="F26" i="8"/>
  <c r="F27" i="8"/>
  <c r="F28" i="8"/>
  <c r="F29" i="8"/>
  <c r="G29" i="8" s="1"/>
  <c r="F30" i="8"/>
  <c r="F31" i="8"/>
  <c r="J31" i="8" s="1"/>
  <c r="F32" i="8"/>
  <c r="G32" i="8" s="1"/>
  <c r="F33" i="8"/>
  <c r="J33" i="8" s="1"/>
  <c r="F34" i="8"/>
  <c r="G34" i="8" s="1"/>
  <c r="F35" i="8"/>
  <c r="G35" i="8" s="1"/>
  <c r="F36" i="8"/>
  <c r="F37" i="8"/>
  <c r="G37" i="8" s="1"/>
  <c r="F38" i="8"/>
  <c r="F39" i="8"/>
  <c r="F40" i="8"/>
  <c r="F41" i="8"/>
  <c r="J41" i="8" s="1"/>
  <c r="F42" i="8"/>
  <c r="F43" i="8"/>
  <c r="F44" i="8"/>
  <c r="G44" i="8" s="1"/>
  <c r="F45" i="8"/>
  <c r="G45" i="8" s="1"/>
  <c r="F46" i="8"/>
  <c r="F47" i="8"/>
  <c r="J47" i="8" s="1"/>
  <c r="F48" i="8"/>
  <c r="F49" i="8"/>
  <c r="J49" i="8" s="1"/>
  <c r="F50" i="8"/>
  <c r="F51" i="8"/>
  <c r="G51" i="8" s="1"/>
  <c r="F52" i="8"/>
  <c r="G52" i="8" s="1"/>
  <c r="F53" i="8"/>
  <c r="G53" i="8" s="1"/>
  <c r="F54" i="8"/>
  <c r="G54" i="8" s="1"/>
  <c r="F55" i="8"/>
  <c r="F56" i="8"/>
  <c r="F57" i="8"/>
  <c r="G57" i="8" s="1"/>
  <c r="F58" i="8"/>
  <c r="F59" i="8"/>
  <c r="F60" i="8"/>
  <c r="F61" i="8"/>
  <c r="G61" i="8" s="1"/>
  <c r="F62" i="8"/>
  <c r="G62" i="8" s="1"/>
  <c r="F63" i="8"/>
  <c r="J63" i="8" s="1"/>
  <c r="F64" i="8"/>
  <c r="G64" i="8" s="1"/>
  <c r="F65" i="8"/>
  <c r="J65" i="8" s="1"/>
  <c r="F66" i="8"/>
  <c r="F67" i="8"/>
  <c r="F68" i="8"/>
  <c r="F69" i="8"/>
  <c r="G69" i="8" s="1"/>
  <c r="F70" i="8"/>
  <c r="F71" i="8"/>
  <c r="J71" i="8" s="1"/>
  <c r="F72" i="8"/>
  <c r="G72" i="8" s="1"/>
  <c r="F73" i="8"/>
  <c r="J73" i="8" s="1"/>
  <c r="F74" i="8"/>
  <c r="G74" i="8" s="1"/>
  <c r="F75" i="8"/>
  <c r="G75" i="8" s="1"/>
  <c r="F76" i="8"/>
  <c r="F77" i="8"/>
  <c r="G77" i="8" s="1"/>
  <c r="F78" i="8"/>
  <c r="F79" i="8"/>
  <c r="J79" i="8" s="1"/>
  <c r="F80" i="8"/>
  <c r="F81" i="8"/>
  <c r="J81" i="8" s="1"/>
  <c r="F82" i="8"/>
  <c r="F83" i="8"/>
  <c r="F84" i="8"/>
  <c r="G84" i="8" s="1"/>
  <c r="F85" i="8"/>
  <c r="G85" i="8" s="1"/>
  <c r="F86" i="8"/>
  <c r="F87" i="8"/>
  <c r="J87" i="8" s="1"/>
  <c r="F88" i="8"/>
  <c r="F89" i="8"/>
  <c r="J89" i="8" s="1"/>
  <c r="F90" i="8"/>
  <c r="F91" i="8"/>
  <c r="F92" i="8"/>
  <c r="G92" i="8" s="1"/>
  <c r="F93" i="8"/>
  <c r="G93" i="8" s="1"/>
  <c r="F94" i="8"/>
  <c r="G94" i="8" s="1"/>
  <c r="F95" i="8"/>
  <c r="J95" i="8" s="1"/>
  <c r="F96" i="8"/>
  <c r="F97" i="8"/>
  <c r="J97" i="8" s="1"/>
  <c r="F98" i="8"/>
  <c r="F99" i="8"/>
  <c r="F100" i="8"/>
  <c r="F101" i="8"/>
  <c r="G101" i="8" s="1"/>
  <c r="F102" i="8"/>
  <c r="G102" i="8" s="1"/>
  <c r="F103" i="8"/>
  <c r="J103" i="8" s="1"/>
  <c r="F104" i="8"/>
  <c r="F105" i="8"/>
  <c r="J105" i="8" s="1"/>
  <c r="F106" i="8"/>
  <c r="F107" i="8"/>
  <c r="F108" i="8"/>
  <c r="F109" i="8"/>
  <c r="G109" i="8" s="1"/>
  <c r="F110" i="8"/>
  <c r="F111" i="8"/>
  <c r="G111" i="8" s="1"/>
  <c r="F112" i="8"/>
  <c r="G112" i="8" s="1"/>
  <c r="F113" i="8"/>
  <c r="J113" i="8" s="1"/>
  <c r="F114" i="8"/>
  <c r="F115" i="8"/>
  <c r="G115" i="8" s="1"/>
  <c r="F116" i="8"/>
  <c r="F117" i="8"/>
  <c r="G117" i="8" s="1"/>
  <c r="F118" i="8"/>
  <c r="F119" i="8"/>
  <c r="J119" i="8" s="1"/>
  <c r="F120" i="8"/>
  <c r="F121" i="8"/>
  <c r="J121" i="8" s="1"/>
  <c r="F122" i="8"/>
  <c r="F123" i="8"/>
  <c r="F124" i="8"/>
  <c r="F125" i="8"/>
  <c r="G125" i="8" s="1"/>
  <c r="F126" i="8"/>
  <c r="F127" i="8"/>
  <c r="J127" i="8" s="1"/>
  <c r="F128" i="8"/>
  <c r="F129" i="8"/>
  <c r="J129" i="8" s="1"/>
  <c r="F130" i="8"/>
  <c r="G130" i="8" s="1"/>
  <c r="F131" i="8"/>
  <c r="G131" i="8" s="1"/>
  <c r="F132" i="8"/>
  <c r="G132" i="8" s="1"/>
  <c r="F133" i="8"/>
  <c r="G133" i="8" s="1"/>
  <c r="F134" i="8"/>
  <c r="F135" i="8"/>
  <c r="J135" i="8" s="1"/>
  <c r="F136" i="8"/>
  <c r="F137" i="8"/>
  <c r="J137" i="8" s="1"/>
  <c r="F138" i="8"/>
  <c r="F139" i="8"/>
  <c r="F140" i="8"/>
  <c r="G140" i="8" s="1"/>
  <c r="F141" i="8"/>
  <c r="G141" i="8" s="1"/>
  <c r="F142" i="8"/>
  <c r="G142" i="8" s="1"/>
  <c r="F143" i="8"/>
  <c r="J143" i="8" s="1"/>
  <c r="F144" i="8"/>
  <c r="F145" i="8"/>
  <c r="J145" i="8" s="1"/>
  <c r="F146" i="8"/>
  <c r="F147" i="8"/>
  <c r="F148" i="8"/>
  <c r="F149" i="8"/>
  <c r="G149" i="8" s="1"/>
  <c r="F150" i="8"/>
  <c r="G150" i="8" s="1"/>
  <c r="F151" i="8"/>
  <c r="G151" i="8" s="1"/>
  <c r="F152" i="8"/>
  <c r="F153" i="8"/>
  <c r="J153" i="8" s="1"/>
  <c r="F154" i="8"/>
  <c r="F155" i="8"/>
  <c r="F156" i="8"/>
  <c r="F157" i="8"/>
  <c r="G157" i="8" s="1"/>
  <c r="F158" i="8"/>
  <c r="F159" i="8"/>
  <c r="J159" i="8" s="1"/>
  <c r="F160" i="8"/>
  <c r="G160" i="8" s="1"/>
  <c r="F161" i="8"/>
  <c r="J161" i="8" s="1"/>
  <c r="F162" i="8"/>
  <c r="F163" i="8"/>
  <c r="F164" i="8"/>
  <c r="F165" i="8"/>
  <c r="G165" i="8" s="1"/>
  <c r="F166" i="8"/>
  <c r="F167" i="8"/>
  <c r="J167" i="8" s="1"/>
  <c r="F168" i="8"/>
  <c r="G168" i="8" s="1"/>
  <c r="F169" i="8"/>
  <c r="J169" i="8" s="1"/>
  <c r="F170" i="8"/>
  <c r="F171" i="8"/>
  <c r="F172" i="8"/>
  <c r="F173" i="8"/>
  <c r="G173" i="8" s="1"/>
  <c r="F174" i="8"/>
  <c r="F175" i="8"/>
  <c r="J175" i="8" s="1"/>
  <c r="F176" i="8"/>
  <c r="F177" i="8"/>
  <c r="J177" i="8" s="1"/>
  <c r="F178" i="8"/>
  <c r="F179" i="8"/>
  <c r="F180" i="8"/>
  <c r="F181" i="8"/>
  <c r="G181" i="8" s="1"/>
  <c r="F182" i="8"/>
  <c r="F183" i="8"/>
  <c r="J183" i="8" s="1"/>
  <c r="F184" i="8"/>
  <c r="F185" i="8"/>
  <c r="J185" i="8" s="1"/>
  <c r="F186" i="8"/>
  <c r="G186" i="8" s="1"/>
  <c r="F187" i="8"/>
  <c r="G187" i="8" s="1"/>
  <c r="F188" i="8"/>
  <c r="F189" i="8"/>
  <c r="G189" i="8" s="1"/>
  <c r="F190" i="8"/>
  <c r="F191" i="8"/>
  <c r="J191" i="8" s="1"/>
  <c r="F192" i="8"/>
  <c r="F193" i="8"/>
  <c r="G193" i="8" s="1"/>
  <c r="F194" i="8"/>
  <c r="F195" i="8"/>
  <c r="F196" i="8"/>
  <c r="G196" i="8" s="1"/>
  <c r="F197" i="8"/>
  <c r="G197" i="8" s="1"/>
  <c r="F198" i="8"/>
  <c r="G198" i="8" s="1"/>
  <c r="F199" i="8"/>
  <c r="J199" i="8" s="1"/>
  <c r="F200" i="8"/>
  <c r="F201" i="8"/>
  <c r="J201" i="8" s="1"/>
  <c r="F202" i="8"/>
  <c r="F203" i="8"/>
  <c r="F204" i="8"/>
  <c r="G204" i="8" s="1"/>
  <c r="F205" i="8"/>
  <c r="G205" i="8" s="1"/>
  <c r="F206" i="8"/>
  <c r="G206" i="8" s="1"/>
  <c r="F207" i="8"/>
  <c r="G207" i="8" s="1"/>
  <c r="F208" i="8"/>
  <c r="F209" i="8"/>
  <c r="J209" i="8" s="1"/>
  <c r="F210" i="8"/>
  <c r="F211" i="8"/>
  <c r="F212" i="8"/>
  <c r="F213" i="8"/>
  <c r="G213" i="8" s="1"/>
  <c r="F214" i="8"/>
  <c r="F215" i="8"/>
  <c r="G215" i="8" s="1"/>
  <c r="F216" i="8"/>
  <c r="G216" i="8" s="1"/>
  <c r="F217" i="8"/>
  <c r="J217" i="8" s="1"/>
  <c r="F218" i="8"/>
  <c r="F219" i="8"/>
  <c r="F220" i="8"/>
  <c r="F221" i="8"/>
  <c r="G221" i="8" s="1"/>
  <c r="F222" i="8"/>
  <c r="F223" i="8"/>
  <c r="J223" i="8" s="1"/>
  <c r="F224" i="8"/>
  <c r="G224" i="8" s="1"/>
  <c r="F225" i="8"/>
  <c r="G225" i="8" s="1"/>
  <c r="F226" i="8"/>
  <c r="F227" i="8"/>
  <c r="F228" i="8"/>
  <c r="F229" i="8"/>
  <c r="G229" i="8" s="1"/>
  <c r="F230" i="8"/>
  <c r="F231" i="8"/>
  <c r="J231" i="8" s="1"/>
  <c r="F232" i="8"/>
  <c r="F233" i="8"/>
  <c r="J233" i="8" s="1"/>
  <c r="F234" i="8"/>
  <c r="F235" i="8"/>
  <c r="F236" i="8"/>
  <c r="G236" i="8" s="1"/>
  <c r="F237" i="8"/>
  <c r="G237" i="8" s="1"/>
  <c r="F238" i="8"/>
  <c r="F239" i="8"/>
  <c r="J239" i="8" s="1"/>
  <c r="F240" i="8"/>
  <c r="F241" i="8"/>
  <c r="F242" i="8"/>
  <c r="G242" i="8" s="1"/>
  <c r="F243" i="8"/>
  <c r="F244" i="8"/>
  <c r="F245" i="8"/>
  <c r="G245" i="8" s="1"/>
  <c r="F246" i="8"/>
  <c r="G246" i="8" s="1"/>
  <c r="F247" i="8"/>
  <c r="G247" i="8" s="1"/>
  <c r="F248" i="8"/>
  <c r="G248" i="8" s="1"/>
  <c r="F249" i="8"/>
  <c r="G249" i="8" s="1"/>
  <c r="F250" i="8"/>
  <c r="G250" i="8" s="1"/>
  <c r="F251" i="8"/>
  <c r="G251" i="8" s="1"/>
  <c r="F252" i="8"/>
  <c r="G252" i="8" s="1"/>
  <c r="F6" i="8"/>
  <c r="G6" i="8" s="1"/>
  <c r="F7" i="8"/>
  <c r="F8" i="8"/>
  <c r="J8" i="8" s="1"/>
  <c r="F9" i="8"/>
  <c r="F10" i="8"/>
  <c r="J10" i="8" s="1"/>
  <c r="F11" i="8"/>
  <c r="F12" i="8"/>
  <c r="F13" i="8"/>
  <c r="G13" i="8" s="1"/>
  <c r="F14" i="8"/>
  <c r="J14" i="8" s="1"/>
  <c r="F15" i="8"/>
  <c r="F16" i="8"/>
  <c r="J16" i="8" s="1"/>
  <c r="F17" i="8"/>
  <c r="F18" i="8"/>
  <c r="G18" i="8" s="1"/>
  <c r="F19" i="8"/>
  <c r="G19" i="8" s="1"/>
  <c r="F20" i="8"/>
  <c r="G20" i="8" s="1"/>
  <c r="F21" i="8"/>
  <c r="G21" i="8" s="1"/>
  <c r="F22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G241" i="104"/>
  <c r="J241" i="104" s="1"/>
  <c r="G242" i="104"/>
  <c r="J242" i="104" s="1"/>
  <c r="G243" i="104"/>
  <c r="J243" i="104" s="1"/>
  <c r="G244" i="104"/>
  <c r="J244" i="104" s="1"/>
  <c r="G245" i="104"/>
  <c r="J245" i="104" s="1"/>
  <c r="G246" i="104"/>
  <c r="J246" i="104" s="1"/>
  <c r="G247" i="104"/>
  <c r="J247" i="104" s="1"/>
  <c r="G248" i="104"/>
  <c r="J248" i="104" s="1"/>
  <c r="G249" i="104"/>
  <c r="J249" i="104" s="1"/>
  <c r="G250" i="104"/>
  <c r="J250" i="104" s="1"/>
  <c r="G251" i="104"/>
  <c r="J251" i="104" s="1"/>
  <c r="G252" i="104"/>
  <c r="J252" i="104" s="1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G239" i="104" s="1"/>
  <c r="J239" i="104" s="1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6" i="104"/>
  <c r="E7" i="104"/>
  <c r="E8" i="104"/>
  <c r="E9" i="104"/>
  <c r="E10" i="104"/>
  <c r="E11" i="104"/>
  <c r="E12" i="104"/>
  <c r="E13" i="104"/>
  <c r="E14" i="104"/>
  <c r="E15" i="104"/>
  <c r="E5" i="104"/>
  <c r="G245" i="103"/>
  <c r="J245" i="103" s="1"/>
  <c r="G246" i="103"/>
  <c r="J246" i="103" s="1"/>
  <c r="G247" i="103"/>
  <c r="J247" i="103" s="1"/>
  <c r="G248" i="103"/>
  <c r="J248" i="103" s="1"/>
  <c r="G249" i="103"/>
  <c r="J249" i="103" s="1"/>
  <c r="G250" i="103"/>
  <c r="J250" i="103" s="1"/>
  <c r="G251" i="103"/>
  <c r="J251" i="103" s="1"/>
  <c r="G252" i="103"/>
  <c r="J252" i="103" s="1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G239" i="103" s="1"/>
  <c r="J239" i="103" s="1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6" i="103"/>
  <c r="E7" i="103"/>
  <c r="E8" i="103"/>
  <c r="E9" i="103"/>
  <c r="E10" i="103"/>
  <c r="E11" i="103"/>
  <c r="E12" i="103"/>
  <c r="E13" i="103"/>
  <c r="E14" i="103"/>
  <c r="E15" i="103"/>
  <c r="E5" i="103"/>
  <c r="G251" i="102"/>
  <c r="G252" i="102"/>
  <c r="G243" i="102"/>
  <c r="G244" i="102"/>
  <c r="G245" i="102"/>
  <c r="G246" i="102"/>
  <c r="G247" i="102"/>
  <c r="G248" i="102"/>
  <c r="G249" i="102"/>
  <c r="G250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6" i="102"/>
  <c r="E7" i="102"/>
  <c r="E8" i="102"/>
  <c r="E9" i="102"/>
  <c r="E10" i="102"/>
  <c r="E11" i="102"/>
  <c r="E12" i="102"/>
  <c r="E13" i="102"/>
  <c r="E14" i="102"/>
  <c r="E15" i="102"/>
  <c r="E16" i="102"/>
  <c r="E5" i="102"/>
  <c r="G244" i="101"/>
  <c r="J244" i="101" s="1"/>
  <c r="G245" i="101"/>
  <c r="J245" i="101" s="1"/>
  <c r="G246" i="101"/>
  <c r="J246" i="101" s="1"/>
  <c r="G247" i="101"/>
  <c r="J247" i="101" s="1"/>
  <c r="G248" i="101"/>
  <c r="J248" i="101" s="1"/>
  <c r="G249" i="101"/>
  <c r="J249" i="101" s="1"/>
  <c r="G250" i="101"/>
  <c r="J250" i="101" s="1"/>
  <c r="G251" i="101"/>
  <c r="J251" i="101" s="1"/>
  <c r="G252" i="101"/>
  <c r="J252" i="101" s="1"/>
  <c r="G253" i="101"/>
  <c r="J253" i="101" s="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G240" i="101" s="1"/>
  <c r="J240" i="101" s="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6" i="101"/>
  <c r="E7" i="101"/>
  <c r="E8" i="101"/>
  <c r="E9" i="101"/>
  <c r="E10" i="101"/>
  <c r="E11" i="101"/>
  <c r="E12" i="101"/>
  <c r="E13" i="101"/>
  <c r="E14" i="101"/>
  <c r="E15" i="101"/>
  <c r="E16" i="101"/>
  <c r="E5" i="101"/>
  <c r="G244" i="100"/>
  <c r="G245" i="100"/>
  <c r="G246" i="100"/>
  <c r="G247" i="100"/>
  <c r="G248" i="100"/>
  <c r="G249" i="100"/>
  <c r="G250" i="100"/>
  <c r="G251" i="100"/>
  <c r="G252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G239" i="100" s="1"/>
  <c r="J239" i="100" s="1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6" i="100"/>
  <c r="E7" i="100"/>
  <c r="E8" i="100"/>
  <c r="E9" i="100"/>
  <c r="E10" i="100"/>
  <c r="E11" i="100"/>
  <c r="E12" i="100"/>
  <c r="E13" i="100"/>
  <c r="E14" i="100"/>
  <c r="E15" i="100"/>
  <c r="E5" i="100"/>
  <c r="G243" i="99"/>
  <c r="J243" i="99" s="1"/>
  <c r="G244" i="99"/>
  <c r="J244" i="99" s="1"/>
  <c r="G245" i="99"/>
  <c r="J245" i="99" s="1"/>
  <c r="G246" i="99"/>
  <c r="J246" i="99" s="1"/>
  <c r="G247" i="99"/>
  <c r="J247" i="99" s="1"/>
  <c r="G248" i="99"/>
  <c r="J248" i="99" s="1"/>
  <c r="G249" i="99"/>
  <c r="J249" i="99" s="1"/>
  <c r="G250" i="99"/>
  <c r="J250" i="99" s="1"/>
  <c r="G251" i="99"/>
  <c r="J251" i="99" s="1"/>
  <c r="G252" i="99"/>
  <c r="J252" i="99" s="1"/>
  <c r="G253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6" i="99"/>
  <c r="E7" i="99"/>
  <c r="E8" i="99"/>
  <c r="E9" i="99"/>
  <c r="E10" i="99"/>
  <c r="E11" i="99"/>
  <c r="E12" i="99"/>
  <c r="E13" i="99"/>
  <c r="E14" i="99"/>
  <c r="E15" i="99"/>
  <c r="E16" i="99"/>
  <c r="E5" i="99"/>
  <c r="G242" i="98"/>
  <c r="G243" i="98"/>
  <c r="G244" i="98"/>
  <c r="G245" i="98"/>
  <c r="G246" i="98"/>
  <c r="G247" i="98"/>
  <c r="G248" i="98"/>
  <c r="G249" i="98"/>
  <c r="G250" i="98"/>
  <c r="G251" i="98"/>
  <c r="G252" i="98"/>
  <c r="G25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J245" i="98" s="1"/>
  <c r="E246" i="98"/>
  <c r="E247" i="98"/>
  <c r="E248" i="98"/>
  <c r="E249" i="98"/>
  <c r="E250" i="98"/>
  <c r="E251" i="98"/>
  <c r="E252" i="98"/>
  <c r="E253" i="98"/>
  <c r="E6" i="98"/>
  <c r="E7" i="98"/>
  <c r="E8" i="98"/>
  <c r="E9" i="98"/>
  <c r="E10" i="98"/>
  <c r="E11" i="98"/>
  <c r="E12" i="98"/>
  <c r="E13" i="98"/>
  <c r="E5" i="98"/>
  <c r="G242" i="97"/>
  <c r="J242" i="97" s="1"/>
  <c r="G243" i="97"/>
  <c r="J243" i="97" s="1"/>
  <c r="G244" i="97"/>
  <c r="J244" i="97" s="1"/>
  <c r="G245" i="97"/>
  <c r="J245" i="97" s="1"/>
  <c r="G246" i="97"/>
  <c r="J246" i="97" s="1"/>
  <c r="G247" i="97"/>
  <c r="J247" i="97" s="1"/>
  <c r="G248" i="97"/>
  <c r="J248" i="97" s="1"/>
  <c r="G249" i="97"/>
  <c r="J249" i="97" s="1"/>
  <c r="G250" i="97"/>
  <c r="J250" i="97" s="1"/>
  <c r="G251" i="97"/>
  <c r="J251" i="97" s="1"/>
  <c r="G252" i="97"/>
  <c r="J252" i="97" s="1"/>
  <c r="G253" i="97"/>
  <c r="J253" i="97" s="1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6" i="97"/>
  <c r="E7" i="97"/>
  <c r="E8" i="97"/>
  <c r="E9" i="97"/>
  <c r="E10" i="97"/>
  <c r="E11" i="97"/>
  <c r="E12" i="97"/>
  <c r="E13" i="97"/>
  <c r="E14" i="97"/>
  <c r="E5" i="97"/>
  <c r="J243" i="96"/>
  <c r="J250" i="96"/>
  <c r="G250" i="96"/>
  <c r="G251" i="96"/>
  <c r="J251" i="96" s="1"/>
  <c r="G252" i="96"/>
  <c r="J252" i="96" s="1"/>
  <c r="G253" i="96"/>
  <c r="J253" i="96" s="1"/>
  <c r="G240" i="96"/>
  <c r="G241" i="96"/>
  <c r="G242" i="96"/>
  <c r="G243" i="96"/>
  <c r="G244" i="96"/>
  <c r="J244" i="96" s="1"/>
  <c r="G245" i="96"/>
  <c r="J245" i="96" s="1"/>
  <c r="G246" i="96"/>
  <c r="J246" i="96" s="1"/>
  <c r="G247" i="96"/>
  <c r="J247" i="96" s="1"/>
  <c r="G248" i="96"/>
  <c r="J248" i="96" s="1"/>
  <c r="G249" i="96"/>
  <c r="J249" i="96" s="1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6" i="96"/>
  <c r="E7" i="96"/>
  <c r="E8" i="96"/>
  <c r="E9" i="96"/>
  <c r="E10" i="96"/>
  <c r="E11" i="96"/>
  <c r="E12" i="96"/>
  <c r="E13" i="96"/>
  <c r="E14" i="96"/>
  <c r="E15" i="96"/>
  <c r="E16" i="96"/>
  <c r="E5" i="96"/>
  <c r="G244" i="95"/>
  <c r="G245" i="95"/>
  <c r="J245" i="95" s="1"/>
  <c r="G246" i="95"/>
  <c r="J246" i="95" s="1"/>
  <c r="G247" i="95"/>
  <c r="J247" i="95" s="1"/>
  <c r="G248" i="95"/>
  <c r="J248" i="95" s="1"/>
  <c r="G249" i="95"/>
  <c r="J249" i="95" s="1"/>
  <c r="G250" i="95"/>
  <c r="J250" i="95" s="1"/>
  <c r="G251" i="95"/>
  <c r="J251" i="95" s="1"/>
  <c r="G252" i="95"/>
  <c r="J252" i="95" s="1"/>
  <c r="G253" i="95"/>
  <c r="J253" i="95" s="1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G156" i="95" s="1"/>
  <c r="J156" i="95" s="1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6" i="95"/>
  <c r="E7" i="95"/>
  <c r="E8" i="95"/>
  <c r="E9" i="95"/>
  <c r="E10" i="95"/>
  <c r="E11" i="95"/>
  <c r="E12" i="95"/>
  <c r="E13" i="95"/>
  <c r="E14" i="95"/>
  <c r="E5" i="95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6" i="94"/>
  <c r="E7" i="94"/>
  <c r="E8" i="94"/>
  <c r="E9" i="94"/>
  <c r="E10" i="94"/>
  <c r="E11" i="94"/>
  <c r="E12" i="94"/>
  <c r="E13" i="94"/>
  <c r="E14" i="94"/>
  <c r="E15" i="94"/>
  <c r="E16" i="94"/>
  <c r="E5" i="94"/>
  <c r="G245" i="93"/>
  <c r="J245" i="93" s="1"/>
  <c r="G246" i="93"/>
  <c r="J246" i="93" s="1"/>
  <c r="G247" i="93"/>
  <c r="J247" i="93" s="1"/>
  <c r="G248" i="93"/>
  <c r="J248" i="93" s="1"/>
  <c r="G249" i="93"/>
  <c r="J249" i="93" s="1"/>
  <c r="G250" i="93"/>
  <c r="J250" i="93" s="1"/>
  <c r="G251" i="93"/>
  <c r="J251" i="93" s="1"/>
  <c r="G252" i="93"/>
  <c r="J252" i="93" s="1"/>
  <c r="E250" i="93"/>
  <c r="E251" i="93"/>
  <c r="E252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G239" i="93" s="1"/>
  <c r="J239" i="93" s="1"/>
  <c r="E240" i="93"/>
  <c r="E241" i="93"/>
  <c r="E242" i="93"/>
  <c r="E243" i="93"/>
  <c r="E244" i="93"/>
  <c r="E245" i="93"/>
  <c r="E246" i="93"/>
  <c r="E247" i="93"/>
  <c r="E248" i="93"/>
  <c r="E249" i="93"/>
  <c r="E6" i="93"/>
  <c r="E7" i="93"/>
  <c r="E8" i="93"/>
  <c r="E9" i="93"/>
  <c r="E10" i="93"/>
  <c r="E11" i="93"/>
  <c r="E12" i="93"/>
  <c r="E13" i="93"/>
  <c r="E14" i="93"/>
  <c r="E15" i="93"/>
  <c r="E5" i="93"/>
  <c r="AB2" i="8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G242" i="92" s="1"/>
  <c r="J242" i="92" s="1"/>
  <c r="E243" i="92"/>
  <c r="E244" i="92"/>
  <c r="E245" i="92"/>
  <c r="E246" i="92"/>
  <c r="E247" i="92"/>
  <c r="E248" i="92"/>
  <c r="E249" i="92"/>
  <c r="E250" i="92"/>
  <c r="E251" i="92"/>
  <c r="E252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5" i="92"/>
  <c r="G249" i="91"/>
  <c r="G250" i="91"/>
  <c r="G251" i="91"/>
  <c r="G252" i="91"/>
  <c r="G253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G239" i="91" s="1"/>
  <c r="J239" i="91" s="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5" i="91"/>
  <c r="G246" i="91"/>
  <c r="J246" i="91" s="1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G241" i="90" s="1"/>
  <c r="J241" i="90" s="1"/>
  <c r="E242" i="90"/>
  <c r="E243" i="90"/>
  <c r="E244" i="90"/>
  <c r="E245" i="90"/>
  <c r="E246" i="90"/>
  <c r="E247" i="90"/>
  <c r="E248" i="90"/>
  <c r="E249" i="90"/>
  <c r="E250" i="90"/>
  <c r="E251" i="90"/>
  <c r="E252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5" i="90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G243" i="89" s="1"/>
  <c r="J243" i="89" s="1"/>
  <c r="E244" i="89"/>
  <c r="E245" i="89"/>
  <c r="E246" i="89"/>
  <c r="E247" i="89"/>
  <c r="E248" i="89"/>
  <c r="E249" i="89"/>
  <c r="E250" i="89"/>
  <c r="E251" i="89"/>
  <c r="E252" i="89"/>
  <c r="E253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5" i="89"/>
  <c r="J245" i="88"/>
  <c r="G244" i="88"/>
  <c r="J244" i="88" s="1"/>
  <c r="G245" i="88"/>
  <c r="G246" i="88"/>
  <c r="J246" i="88" s="1"/>
  <c r="G247" i="88"/>
  <c r="J247" i="88" s="1"/>
  <c r="G248" i="88"/>
  <c r="J248" i="88" s="1"/>
  <c r="G249" i="88"/>
  <c r="J249" i="88" s="1"/>
  <c r="G250" i="88"/>
  <c r="J250" i="88" s="1"/>
  <c r="G251" i="88"/>
  <c r="J251" i="88" s="1"/>
  <c r="G252" i="88"/>
  <c r="J252" i="88" s="1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G240" i="88" s="1"/>
  <c r="J240" i="88" s="1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6" i="88"/>
  <c r="E7" i="88"/>
  <c r="E8" i="88"/>
  <c r="E9" i="88"/>
  <c r="E10" i="88"/>
  <c r="E11" i="88"/>
  <c r="E12" i="88"/>
  <c r="E13" i="88"/>
  <c r="E14" i="88"/>
  <c r="E15" i="88"/>
  <c r="E16" i="88"/>
  <c r="E5" i="88"/>
  <c r="G243" i="87"/>
  <c r="G244" i="87"/>
  <c r="J244" i="87" s="1"/>
  <c r="G245" i="87"/>
  <c r="J245" i="87" s="1"/>
  <c r="G246" i="87"/>
  <c r="J246" i="87" s="1"/>
  <c r="G247" i="87"/>
  <c r="J247" i="87" s="1"/>
  <c r="G248" i="87"/>
  <c r="J248" i="87" s="1"/>
  <c r="G249" i="87"/>
  <c r="J249" i="87" s="1"/>
  <c r="G250" i="87"/>
  <c r="J250" i="87" s="1"/>
  <c r="G251" i="87"/>
  <c r="J251" i="87" s="1"/>
  <c r="G252" i="87"/>
  <c r="J252" i="87" s="1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5" i="87"/>
  <c r="G243" i="86"/>
  <c r="G244" i="86"/>
  <c r="J244" i="86" s="1"/>
  <c r="G245" i="86"/>
  <c r="J245" i="86" s="1"/>
  <c r="G246" i="86"/>
  <c r="J246" i="86" s="1"/>
  <c r="G247" i="86"/>
  <c r="J247" i="86" s="1"/>
  <c r="G248" i="86"/>
  <c r="J248" i="86" s="1"/>
  <c r="G249" i="86"/>
  <c r="J249" i="86" s="1"/>
  <c r="G250" i="86"/>
  <c r="J250" i="86" s="1"/>
  <c r="G251" i="86"/>
  <c r="J251" i="86" s="1"/>
  <c r="G252" i="86"/>
  <c r="J252" i="86" s="1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G239" i="86" s="1"/>
  <c r="J239" i="86" s="1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6" i="86"/>
  <c r="E7" i="86"/>
  <c r="E8" i="86"/>
  <c r="E9" i="86"/>
  <c r="E10" i="86"/>
  <c r="E11" i="86"/>
  <c r="E12" i="86"/>
  <c r="E13" i="86"/>
  <c r="E14" i="86"/>
  <c r="E15" i="86"/>
  <c r="E5" i="86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G239" i="85" s="1"/>
  <c r="J239" i="85" s="1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6" i="85"/>
  <c r="E7" i="85"/>
  <c r="E8" i="85"/>
  <c r="E9" i="85"/>
  <c r="E10" i="85"/>
  <c r="E11" i="85"/>
  <c r="E12" i="85"/>
  <c r="E13" i="85"/>
  <c r="E14" i="85"/>
  <c r="E15" i="85"/>
  <c r="E5" i="85"/>
  <c r="M156" i="87"/>
  <c r="G156" i="87"/>
  <c r="J156" i="87" s="1"/>
  <c r="M156" i="88"/>
  <c r="G156" i="88"/>
  <c r="J156" i="88" s="1"/>
  <c r="M156" i="89"/>
  <c r="G156" i="89"/>
  <c r="J156" i="89" s="1"/>
  <c r="M156" i="90"/>
  <c r="G156" i="90"/>
  <c r="J156" i="90" s="1"/>
  <c r="M156" i="91"/>
  <c r="G156" i="91"/>
  <c r="J156" i="91" s="1"/>
  <c r="M156" i="92"/>
  <c r="G156" i="92"/>
  <c r="J156" i="92" s="1"/>
  <c r="M156" i="93"/>
  <c r="G156" i="93"/>
  <c r="J156" i="93" s="1"/>
  <c r="M156" i="94"/>
  <c r="G156" i="94"/>
  <c r="J156" i="94" s="1"/>
  <c r="M156" i="95"/>
  <c r="M156" i="96"/>
  <c r="G156" i="96"/>
  <c r="J156" i="96" s="1"/>
  <c r="M156" i="97"/>
  <c r="G156" i="97"/>
  <c r="J156" i="97" s="1"/>
  <c r="M156" i="98"/>
  <c r="G156" i="98"/>
  <c r="J156" i="98" s="1"/>
  <c r="M156" i="99"/>
  <c r="G156" i="99"/>
  <c r="J156" i="99" s="1"/>
  <c r="M156" i="100"/>
  <c r="G156" i="100"/>
  <c r="J156" i="100" s="1"/>
  <c r="M156" i="101"/>
  <c r="G156" i="101"/>
  <c r="J156" i="101" s="1"/>
  <c r="M156" i="102"/>
  <c r="G156" i="102"/>
  <c r="J156" i="102" s="1"/>
  <c r="M156" i="103"/>
  <c r="G156" i="103"/>
  <c r="J156" i="103" s="1"/>
  <c r="M156" i="104"/>
  <c r="G156" i="104"/>
  <c r="J156" i="104" s="1"/>
  <c r="M156" i="105"/>
  <c r="M156" i="8" s="1"/>
  <c r="G156" i="105"/>
  <c r="J156" i="105" s="1"/>
  <c r="M156" i="106"/>
  <c r="G156" i="106"/>
  <c r="J156" i="106" s="1"/>
  <c r="M156" i="107"/>
  <c r="J156" i="107"/>
  <c r="G156" i="107"/>
  <c r="M156" i="86"/>
  <c r="G156" i="86"/>
  <c r="J156" i="86" s="1"/>
  <c r="G244" i="84"/>
  <c r="J244" i="84" s="1"/>
  <c r="G245" i="84"/>
  <c r="J245" i="84" s="1"/>
  <c r="G246" i="84"/>
  <c r="J246" i="84" s="1"/>
  <c r="G247" i="84"/>
  <c r="J247" i="84" s="1"/>
  <c r="G248" i="84"/>
  <c r="J248" i="84" s="1"/>
  <c r="G249" i="84"/>
  <c r="J249" i="84" s="1"/>
  <c r="G250" i="84"/>
  <c r="J250" i="84" s="1"/>
  <c r="G251" i="84"/>
  <c r="J251" i="84" s="1"/>
  <c r="G252" i="84"/>
  <c r="J252" i="84" s="1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6" i="84"/>
  <c r="E7" i="84"/>
  <c r="E8" i="84"/>
  <c r="E9" i="84"/>
  <c r="E10" i="84"/>
  <c r="E11" i="84"/>
  <c r="E12" i="84"/>
  <c r="E13" i="84"/>
  <c r="E14" i="84"/>
  <c r="E15" i="84"/>
  <c r="E16" i="84"/>
  <c r="E5" i="84"/>
  <c r="E253" i="8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G248" i="83" s="1"/>
  <c r="J248" i="83" s="1"/>
  <c r="E249" i="83"/>
  <c r="E250" i="83"/>
  <c r="G250" i="83" s="1"/>
  <c r="J250" i="83" s="1"/>
  <c r="E251" i="83"/>
  <c r="E252" i="83"/>
  <c r="E6" i="83"/>
  <c r="E7" i="83"/>
  <c r="E8" i="83"/>
  <c r="E9" i="83"/>
  <c r="E10" i="83"/>
  <c r="E11" i="83"/>
  <c r="E12" i="83"/>
  <c r="E13" i="83"/>
  <c r="E14" i="83"/>
  <c r="E15" i="83"/>
  <c r="E16" i="83"/>
  <c r="E5" i="83"/>
  <c r="G240" i="82"/>
  <c r="J240" i="82" s="1"/>
  <c r="G241" i="82"/>
  <c r="J241" i="82" s="1"/>
  <c r="G242" i="82"/>
  <c r="J242" i="82" s="1"/>
  <c r="G243" i="82"/>
  <c r="J243" i="82" s="1"/>
  <c r="G244" i="82"/>
  <c r="J244" i="82" s="1"/>
  <c r="G245" i="82"/>
  <c r="J245" i="82" s="1"/>
  <c r="G246" i="82"/>
  <c r="J246" i="82" s="1"/>
  <c r="G247" i="82"/>
  <c r="J247" i="82" s="1"/>
  <c r="G248" i="82"/>
  <c r="J248" i="82" s="1"/>
  <c r="G249" i="82"/>
  <c r="J249" i="82" s="1"/>
  <c r="G250" i="82"/>
  <c r="J250" i="82" s="1"/>
  <c r="G251" i="82"/>
  <c r="J251" i="82" s="1"/>
  <c r="G252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5" i="82"/>
  <c r="G246" i="85"/>
  <c r="J246" i="85" s="1"/>
  <c r="G246" i="89"/>
  <c r="J246" i="89" s="1"/>
  <c r="G246" i="90"/>
  <c r="J246" i="90" s="1"/>
  <c r="G246" i="92"/>
  <c r="J246" i="92" s="1"/>
  <c r="G246" i="94"/>
  <c r="J246" i="94" s="1"/>
  <c r="J246" i="98"/>
  <c r="J246" i="100"/>
  <c r="J246" i="102"/>
  <c r="J246" i="107"/>
  <c r="G246" i="107"/>
  <c r="G243" i="83"/>
  <c r="J243" i="83" s="1"/>
  <c r="G244" i="83"/>
  <c r="J244" i="83" s="1"/>
  <c r="G245" i="83"/>
  <c r="J245" i="83" s="1"/>
  <c r="G246" i="83"/>
  <c r="J246" i="83" s="1"/>
  <c r="G247" i="83"/>
  <c r="J247" i="83" s="1"/>
  <c r="G249" i="83"/>
  <c r="J249" i="83" s="1"/>
  <c r="G251" i="83"/>
  <c r="J251" i="83" s="1"/>
  <c r="G252" i="83"/>
  <c r="J243" i="81"/>
  <c r="G243" i="81"/>
  <c r="G244" i="81"/>
  <c r="J244" i="81" s="1"/>
  <c r="G245" i="81"/>
  <c r="J245" i="81" s="1"/>
  <c r="G246" i="81"/>
  <c r="J246" i="81" s="1"/>
  <c r="G247" i="81"/>
  <c r="J247" i="81" s="1"/>
  <c r="G248" i="81"/>
  <c r="J248" i="81" s="1"/>
  <c r="G249" i="81"/>
  <c r="J249" i="81" s="1"/>
  <c r="G250" i="81"/>
  <c r="J250" i="81" s="1"/>
  <c r="G251" i="81"/>
  <c r="J251" i="81" s="1"/>
  <c r="G252" i="81"/>
  <c r="J252" i="81" s="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5" i="81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G240" i="80" s="1"/>
  <c r="J240" i="80" s="1"/>
  <c r="E241" i="80"/>
  <c r="E242" i="80"/>
  <c r="E243" i="80"/>
  <c r="E244" i="80"/>
  <c r="E245" i="80"/>
  <c r="E246" i="80"/>
  <c r="E247" i="80"/>
  <c r="E248" i="80"/>
  <c r="E249" i="80"/>
  <c r="E250" i="80"/>
  <c r="E251" i="80"/>
  <c r="E6" i="80"/>
  <c r="E7" i="80"/>
  <c r="E8" i="80"/>
  <c r="E9" i="80"/>
  <c r="E10" i="80"/>
  <c r="E11" i="80"/>
  <c r="E12" i="80"/>
  <c r="E13" i="80"/>
  <c r="E14" i="80"/>
  <c r="E15" i="80"/>
  <c r="E16" i="80"/>
  <c r="E5" i="80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5" i="79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G242" i="78" s="1"/>
  <c r="J242" i="78" s="1"/>
  <c r="E243" i="78"/>
  <c r="E244" i="78"/>
  <c r="E245" i="78"/>
  <c r="E246" i="78"/>
  <c r="E247" i="78"/>
  <c r="E248" i="78"/>
  <c r="E249" i="78"/>
  <c r="E250" i="78"/>
  <c r="E251" i="78"/>
  <c r="E252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5" i="78"/>
  <c r="E5" i="8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G240" i="77" s="1"/>
  <c r="J240" i="77" s="1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6" i="77"/>
  <c r="E7" i="77"/>
  <c r="E8" i="77"/>
  <c r="E9" i="77"/>
  <c r="E10" i="77"/>
  <c r="E11" i="77"/>
  <c r="E12" i="77"/>
  <c r="E13" i="77"/>
  <c r="E14" i="77"/>
  <c r="E15" i="77"/>
  <c r="E16" i="77"/>
  <c r="E5" i="77"/>
  <c r="M245" i="78"/>
  <c r="G245" i="78"/>
  <c r="J245" i="78" s="1"/>
  <c r="M245" i="79"/>
  <c r="G245" i="79"/>
  <c r="J245" i="79" s="1"/>
  <c r="M245" i="80"/>
  <c r="G245" i="80"/>
  <c r="J245" i="80" s="1"/>
  <c r="M245" i="81"/>
  <c r="M245" i="82"/>
  <c r="M245" i="83"/>
  <c r="M245" i="84"/>
  <c r="M245" i="85"/>
  <c r="G245" i="85"/>
  <c r="J245" i="85" s="1"/>
  <c r="M245" i="86"/>
  <c r="M245" i="87"/>
  <c r="M245" i="88"/>
  <c r="M245" i="89"/>
  <c r="G245" i="89"/>
  <c r="J245" i="89" s="1"/>
  <c r="M245" i="90"/>
  <c r="G245" i="90"/>
  <c r="J245" i="90" s="1"/>
  <c r="M245" i="91"/>
  <c r="G245" i="91"/>
  <c r="J245" i="91" s="1"/>
  <c r="M245" i="92"/>
  <c r="G245" i="92"/>
  <c r="J245" i="92" s="1"/>
  <c r="M245" i="93"/>
  <c r="M245" i="94"/>
  <c r="G245" i="94"/>
  <c r="J245" i="94" s="1"/>
  <c r="M245" i="95"/>
  <c r="M245" i="96"/>
  <c r="M245" i="97"/>
  <c r="M245" i="98"/>
  <c r="M245" i="99"/>
  <c r="M245" i="100"/>
  <c r="J245" i="100"/>
  <c r="M245" i="101"/>
  <c r="M245" i="102"/>
  <c r="J245" i="102"/>
  <c r="M245" i="103"/>
  <c r="M245" i="104"/>
  <c r="M245" i="105"/>
  <c r="M245" i="8" s="1"/>
  <c r="M245" i="106"/>
  <c r="M245" i="107"/>
  <c r="G245" i="107"/>
  <c r="J245" i="107" s="1"/>
  <c r="M245" i="77"/>
  <c r="G245" i="77"/>
  <c r="J245" i="77" s="1"/>
  <c r="G244" i="78"/>
  <c r="J244" i="78" s="1"/>
  <c r="G243" i="78"/>
  <c r="J243" i="78" s="1"/>
  <c r="G241" i="78"/>
  <c r="J241" i="78" s="1"/>
  <c r="G240" i="78"/>
  <c r="J240" i="78" s="1"/>
  <c r="G239" i="78"/>
  <c r="J239" i="78" s="1"/>
  <c r="G244" i="79"/>
  <c r="J244" i="79" s="1"/>
  <c r="G243" i="79"/>
  <c r="J243" i="79" s="1"/>
  <c r="G242" i="79"/>
  <c r="J242" i="79" s="1"/>
  <c r="G241" i="79"/>
  <c r="J241" i="79" s="1"/>
  <c r="G240" i="79"/>
  <c r="J240" i="79" s="1"/>
  <c r="G239" i="79"/>
  <c r="J239" i="79" s="1"/>
  <c r="G244" i="80"/>
  <c r="J244" i="80" s="1"/>
  <c r="G243" i="80"/>
  <c r="J243" i="80" s="1"/>
  <c r="G242" i="80"/>
  <c r="J242" i="80" s="1"/>
  <c r="G241" i="80"/>
  <c r="J241" i="80" s="1"/>
  <c r="G239" i="80"/>
  <c r="J239" i="80" s="1"/>
  <c r="G242" i="81"/>
  <c r="J242" i="81" s="1"/>
  <c r="G241" i="81"/>
  <c r="J241" i="81" s="1"/>
  <c r="G240" i="81"/>
  <c r="J240" i="81" s="1"/>
  <c r="G239" i="81"/>
  <c r="J239" i="81" s="1"/>
  <c r="G239" i="82"/>
  <c r="J239" i="82" s="1"/>
  <c r="G242" i="83"/>
  <c r="J242" i="83" s="1"/>
  <c r="G241" i="83"/>
  <c r="J241" i="83" s="1"/>
  <c r="G240" i="83"/>
  <c r="J240" i="83" s="1"/>
  <c r="G239" i="83"/>
  <c r="J239" i="83" s="1"/>
  <c r="G243" i="84"/>
  <c r="J243" i="84" s="1"/>
  <c r="G242" i="84"/>
  <c r="J242" i="84" s="1"/>
  <c r="G241" i="84"/>
  <c r="J241" i="84" s="1"/>
  <c r="G240" i="84"/>
  <c r="J240" i="84" s="1"/>
  <c r="G239" i="84"/>
  <c r="J239" i="84" s="1"/>
  <c r="G244" i="85"/>
  <c r="J244" i="85" s="1"/>
  <c r="G243" i="85"/>
  <c r="J243" i="85" s="1"/>
  <c r="G242" i="85"/>
  <c r="J242" i="85" s="1"/>
  <c r="G241" i="85"/>
  <c r="J241" i="85" s="1"/>
  <c r="G240" i="85"/>
  <c r="J240" i="85" s="1"/>
  <c r="J243" i="86"/>
  <c r="G242" i="86"/>
  <c r="J242" i="86" s="1"/>
  <c r="G241" i="86"/>
  <c r="J241" i="86" s="1"/>
  <c r="G240" i="86"/>
  <c r="J240" i="86" s="1"/>
  <c r="G242" i="87"/>
  <c r="J242" i="87" s="1"/>
  <c r="G241" i="87"/>
  <c r="J241" i="87" s="1"/>
  <c r="G240" i="87"/>
  <c r="J240" i="87" s="1"/>
  <c r="G239" i="87"/>
  <c r="J239" i="87" s="1"/>
  <c r="G243" i="88"/>
  <c r="J243" i="88" s="1"/>
  <c r="G242" i="88"/>
  <c r="J242" i="88" s="1"/>
  <c r="G241" i="88"/>
  <c r="J241" i="88" s="1"/>
  <c r="G239" i="88"/>
  <c r="J239" i="88" s="1"/>
  <c r="G244" i="89"/>
  <c r="J244" i="89" s="1"/>
  <c r="G242" i="89"/>
  <c r="J242" i="89" s="1"/>
  <c r="G241" i="89"/>
  <c r="J241" i="89" s="1"/>
  <c r="G240" i="89"/>
  <c r="J240" i="89" s="1"/>
  <c r="G239" i="89"/>
  <c r="J239" i="89" s="1"/>
  <c r="G244" i="90"/>
  <c r="J244" i="90" s="1"/>
  <c r="G243" i="90"/>
  <c r="J243" i="90" s="1"/>
  <c r="G242" i="90"/>
  <c r="J242" i="90" s="1"/>
  <c r="G240" i="90"/>
  <c r="J240" i="90" s="1"/>
  <c r="G239" i="90"/>
  <c r="J239" i="90" s="1"/>
  <c r="G244" i="91"/>
  <c r="J244" i="91" s="1"/>
  <c r="G243" i="91"/>
  <c r="J243" i="91" s="1"/>
  <c r="G242" i="91"/>
  <c r="J242" i="91" s="1"/>
  <c r="G241" i="91"/>
  <c r="J241" i="91" s="1"/>
  <c r="G240" i="91"/>
  <c r="J240" i="91" s="1"/>
  <c r="J244" i="92"/>
  <c r="G244" i="92"/>
  <c r="G243" i="92"/>
  <c r="J243" i="92" s="1"/>
  <c r="G241" i="92"/>
  <c r="J241" i="92" s="1"/>
  <c r="G240" i="92"/>
  <c r="J240" i="92" s="1"/>
  <c r="G239" i="92"/>
  <c r="J239" i="92" s="1"/>
  <c r="G244" i="93"/>
  <c r="J244" i="93" s="1"/>
  <c r="G243" i="93"/>
  <c r="J243" i="93" s="1"/>
  <c r="G242" i="93"/>
  <c r="J242" i="93" s="1"/>
  <c r="G241" i="93"/>
  <c r="J241" i="93" s="1"/>
  <c r="G240" i="93"/>
  <c r="J240" i="93" s="1"/>
  <c r="G244" i="94"/>
  <c r="J244" i="94" s="1"/>
  <c r="G243" i="94"/>
  <c r="J243" i="94" s="1"/>
  <c r="G242" i="94"/>
  <c r="J242" i="94" s="1"/>
  <c r="G241" i="94"/>
  <c r="J241" i="94" s="1"/>
  <c r="G240" i="94"/>
  <c r="J240" i="94" s="1"/>
  <c r="G239" i="94"/>
  <c r="J239" i="94" s="1"/>
  <c r="G243" i="95"/>
  <c r="J243" i="95" s="1"/>
  <c r="G242" i="95"/>
  <c r="J242" i="95" s="1"/>
  <c r="G241" i="95"/>
  <c r="J241" i="95" s="1"/>
  <c r="J240" i="95"/>
  <c r="G240" i="95"/>
  <c r="G239" i="95"/>
  <c r="J239" i="95" s="1"/>
  <c r="J242" i="96"/>
  <c r="J241" i="96"/>
  <c r="G239" i="96"/>
  <c r="J239" i="96" s="1"/>
  <c r="G241" i="97"/>
  <c r="J241" i="97" s="1"/>
  <c r="G240" i="97"/>
  <c r="J240" i="97" s="1"/>
  <c r="G239" i="97"/>
  <c r="J239" i="97" s="1"/>
  <c r="J244" i="98"/>
  <c r="J243" i="98"/>
  <c r="J242" i="98"/>
  <c r="G241" i="98"/>
  <c r="J241" i="98" s="1"/>
  <c r="G240" i="98"/>
  <c r="J240" i="98" s="1"/>
  <c r="G239" i="98"/>
  <c r="J239" i="98" s="1"/>
  <c r="G242" i="99"/>
  <c r="J242" i="99" s="1"/>
  <c r="G241" i="99"/>
  <c r="J241" i="99" s="1"/>
  <c r="G240" i="99"/>
  <c r="J240" i="99" s="1"/>
  <c r="G239" i="99"/>
  <c r="J239" i="99" s="1"/>
  <c r="J244" i="100"/>
  <c r="G243" i="100"/>
  <c r="J243" i="100" s="1"/>
  <c r="J242" i="100"/>
  <c r="G242" i="100"/>
  <c r="G241" i="100"/>
  <c r="J241" i="100" s="1"/>
  <c r="G240" i="100"/>
  <c r="J240" i="100" s="1"/>
  <c r="G243" i="101"/>
  <c r="J243" i="101" s="1"/>
  <c r="G242" i="101"/>
  <c r="J242" i="101" s="1"/>
  <c r="G241" i="101"/>
  <c r="J241" i="101" s="1"/>
  <c r="G239" i="101"/>
  <c r="J239" i="101" s="1"/>
  <c r="J244" i="102"/>
  <c r="J243" i="102"/>
  <c r="G242" i="102"/>
  <c r="J242" i="102" s="1"/>
  <c r="G241" i="102"/>
  <c r="J241" i="102" s="1"/>
  <c r="G240" i="102"/>
  <c r="J240" i="102" s="1"/>
  <c r="G239" i="102"/>
  <c r="J239" i="102" s="1"/>
  <c r="G244" i="103"/>
  <c r="J244" i="103" s="1"/>
  <c r="G243" i="103"/>
  <c r="J243" i="103" s="1"/>
  <c r="G242" i="103"/>
  <c r="J242" i="103" s="1"/>
  <c r="G241" i="103"/>
  <c r="J241" i="103" s="1"/>
  <c r="G240" i="103"/>
  <c r="J240" i="103" s="1"/>
  <c r="G240" i="104"/>
  <c r="J240" i="104" s="1"/>
  <c r="G244" i="105"/>
  <c r="J244" i="105" s="1"/>
  <c r="G243" i="105"/>
  <c r="J243" i="105" s="1"/>
  <c r="G242" i="105"/>
  <c r="J242" i="105" s="1"/>
  <c r="G240" i="105"/>
  <c r="J240" i="105" s="1"/>
  <c r="G239" i="105"/>
  <c r="J239" i="105" s="1"/>
  <c r="G240" i="106"/>
  <c r="J240" i="106" s="1"/>
  <c r="G239" i="106"/>
  <c r="J239" i="106" s="1"/>
  <c r="J244" i="107"/>
  <c r="G244" i="107"/>
  <c r="G243" i="107"/>
  <c r="J243" i="107" s="1"/>
  <c r="J242" i="107"/>
  <c r="G242" i="107"/>
  <c r="G241" i="107"/>
  <c r="J241" i="107" s="1"/>
  <c r="J240" i="107"/>
  <c r="G240" i="107"/>
  <c r="G239" i="107"/>
  <c r="J239" i="107" s="1"/>
  <c r="G244" i="77"/>
  <c r="J244" i="77" s="1"/>
  <c r="G243" i="77"/>
  <c r="J243" i="77" s="1"/>
  <c r="G242" i="77"/>
  <c r="J242" i="77" s="1"/>
  <c r="G241" i="77"/>
  <c r="J241" i="77" s="1"/>
  <c r="G239" i="77"/>
  <c r="J239" i="77" s="1"/>
  <c r="J17" i="8" l="1"/>
  <c r="J9" i="8"/>
  <c r="J240" i="8"/>
  <c r="J232" i="8"/>
  <c r="J208" i="8"/>
  <c r="G73" i="8"/>
  <c r="G223" i="8"/>
  <c r="G49" i="8"/>
  <c r="J142" i="8"/>
  <c r="G145" i="8"/>
  <c r="G129" i="8"/>
  <c r="G81" i="8"/>
  <c r="J55" i="8"/>
  <c r="J39" i="8"/>
  <c r="J241" i="8"/>
  <c r="G143" i="8"/>
  <c r="G79" i="8"/>
  <c r="J112" i="8"/>
  <c r="J15" i="8"/>
  <c r="J7" i="8"/>
  <c r="J238" i="8"/>
  <c r="J230" i="8"/>
  <c r="G16" i="8"/>
  <c r="G41" i="8"/>
  <c r="J102" i="8"/>
  <c r="G8" i="8"/>
  <c r="G39" i="8"/>
  <c r="J75" i="8"/>
  <c r="J244" i="8"/>
  <c r="J228" i="8"/>
  <c r="J220" i="8"/>
  <c r="J212" i="8"/>
  <c r="J204" i="8"/>
  <c r="G185" i="8"/>
  <c r="G121" i="8"/>
  <c r="G65" i="8"/>
  <c r="G31" i="8"/>
  <c r="J225" i="8"/>
  <c r="J12" i="8"/>
  <c r="J243" i="8"/>
  <c r="J235" i="8"/>
  <c r="J227" i="8"/>
  <c r="J219" i="8"/>
  <c r="J211" i="8"/>
  <c r="J203" i="8"/>
  <c r="J195" i="8"/>
  <c r="J179" i="8"/>
  <c r="J171" i="8"/>
  <c r="J163" i="8"/>
  <c r="J155" i="8"/>
  <c r="J147" i="8"/>
  <c r="J139" i="8"/>
  <c r="J123" i="8"/>
  <c r="J107" i="8"/>
  <c r="J99" i="8"/>
  <c r="J91" i="8"/>
  <c r="J83" i="8"/>
  <c r="J67" i="8"/>
  <c r="J59" i="8"/>
  <c r="J51" i="8"/>
  <c r="J43" i="8"/>
  <c r="J27" i="8"/>
  <c r="G239" i="8"/>
  <c r="G179" i="8"/>
  <c r="J206" i="8"/>
  <c r="J35" i="8"/>
  <c r="J11" i="8"/>
  <c r="J234" i="8"/>
  <c r="J226" i="8"/>
  <c r="J218" i="8"/>
  <c r="J210" i="8"/>
  <c r="J202" i="8"/>
  <c r="J194" i="8"/>
  <c r="J178" i="8"/>
  <c r="J170" i="8"/>
  <c r="J162" i="8"/>
  <c r="J154" i="8"/>
  <c r="J146" i="8"/>
  <c r="J138" i="8"/>
  <c r="J122" i="8"/>
  <c r="J114" i="8"/>
  <c r="J106" i="8"/>
  <c r="J98" i="8"/>
  <c r="J90" i="8"/>
  <c r="J82" i="8"/>
  <c r="J66" i="8"/>
  <c r="J58" i="8"/>
  <c r="J50" i="8"/>
  <c r="J42" i="8"/>
  <c r="J26" i="8"/>
  <c r="G231" i="8"/>
  <c r="G169" i="8"/>
  <c r="G105" i="8"/>
  <c r="G55" i="8"/>
  <c r="J187" i="8"/>
  <c r="J25" i="8"/>
  <c r="G167" i="8"/>
  <c r="G103" i="8"/>
  <c r="J151" i="8"/>
  <c r="G154" i="8"/>
  <c r="G15" i="8"/>
  <c r="G7" i="8"/>
  <c r="G238" i="8"/>
  <c r="G230" i="8"/>
  <c r="G212" i="8"/>
  <c r="G203" i="8"/>
  <c r="G191" i="8"/>
  <c r="G178" i="8"/>
  <c r="G153" i="8"/>
  <c r="G139" i="8"/>
  <c r="G127" i="8"/>
  <c r="G114" i="8"/>
  <c r="G89" i="8"/>
  <c r="G63" i="8"/>
  <c r="G50" i="8"/>
  <c r="J248" i="8"/>
  <c r="J224" i="8"/>
  <c r="J186" i="8"/>
  <c r="J150" i="8"/>
  <c r="J111" i="8"/>
  <c r="J74" i="8"/>
  <c r="J34" i="8"/>
  <c r="G26" i="8"/>
  <c r="J200" i="8"/>
  <c r="G200" i="8"/>
  <c r="J192" i="8"/>
  <c r="G192" i="8"/>
  <c r="J184" i="8"/>
  <c r="G184" i="8"/>
  <c r="J176" i="8"/>
  <c r="G176" i="8"/>
  <c r="J152" i="8"/>
  <c r="G152" i="8"/>
  <c r="J144" i="8"/>
  <c r="G144" i="8"/>
  <c r="J136" i="8"/>
  <c r="G136" i="8"/>
  <c r="J128" i="8"/>
  <c r="G128" i="8"/>
  <c r="J120" i="8"/>
  <c r="G120" i="8"/>
  <c r="J104" i="8"/>
  <c r="G104" i="8"/>
  <c r="J96" i="8"/>
  <c r="G96" i="8"/>
  <c r="J88" i="8"/>
  <c r="G88" i="8"/>
  <c r="J80" i="8"/>
  <c r="G80" i="8"/>
  <c r="J56" i="8"/>
  <c r="G56" i="8"/>
  <c r="J48" i="8"/>
  <c r="G48" i="8"/>
  <c r="J40" i="8"/>
  <c r="G40" i="8"/>
  <c r="J24" i="8"/>
  <c r="G24" i="8"/>
  <c r="G14" i="8"/>
  <c r="G220" i="8"/>
  <c r="G211" i="8"/>
  <c r="G202" i="8"/>
  <c r="G177" i="8"/>
  <c r="G163" i="8"/>
  <c r="G138" i="8"/>
  <c r="G113" i="8"/>
  <c r="G99" i="8"/>
  <c r="G87" i="8"/>
  <c r="G23" i="8"/>
  <c r="J216" i="8"/>
  <c r="J6" i="8"/>
  <c r="J245" i="8"/>
  <c r="J237" i="8"/>
  <c r="J229" i="8"/>
  <c r="J221" i="8"/>
  <c r="J213" i="8"/>
  <c r="J205" i="8"/>
  <c r="J197" i="8"/>
  <c r="J189" i="8"/>
  <c r="J181" i="8"/>
  <c r="J173" i="8"/>
  <c r="J165" i="8"/>
  <c r="J157" i="8"/>
  <c r="J149" i="8"/>
  <c r="J141" i="8"/>
  <c r="J133" i="8"/>
  <c r="J125" i="8"/>
  <c r="J117" i="8"/>
  <c r="J109" i="8"/>
  <c r="J101" i="8"/>
  <c r="J93" i="8"/>
  <c r="J85" i="8"/>
  <c r="J77" i="8"/>
  <c r="J69" i="8"/>
  <c r="J61" i="8"/>
  <c r="J53" i="8"/>
  <c r="J45" i="8"/>
  <c r="J37" i="8"/>
  <c r="J29" i="8"/>
  <c r="G244" i="8"/>
  <c r="G228" i="8"/>
  <c r="G219" i="8"/>
  <c r="G210" i="8"/>
  <c r="G201" i="8"/>
  <c r="G175" i="8"/>
  <c r="G162" i="8"/>
  <c r="G137" i="8"/>
  <c r="G123" i="8"/>
  <c r="G98" i="8"/>
  <c r="G59" i="8"/>
  <c r="G47" i="8"/>
  <c r="J246" i="8"/>
  <c r="J215" i="8"/>
  <c r="J140" i="8"/>
  <c r="J64" i="8"/>
  <c r="J21" i="8"/>
  <c r="J13" i="8"/>
  <c r="J236" i="8"/>
  <c r="J132" i="8"/>
  <c r="G222" i="8"/>
  <c r="J222" i="8"/>
  <c r="G214" i="8"/>
  <c r="J214" i="8"/>
  <c r="J190" i="8"/>
  <c r="G190" i="8"/>
  <c r="J182" i="8"/>
  <c r="G182" i="8"/>
  <c r="J174" i="8"/>
  <c r="G174" i="8"/>
  <c r="G166" i="8"/>
  <c r="J166" i="8"/>
  <c r="G158" i="8"/>
  <c r="J158" i="8"/>
  <c r="J134" i="8"/>
  <c r="G134" i="8"/>
  <c r="J126" i="8"/>
  <c r="G126" i="8"/>
  <c r="J118" i="8"/>
  <c r="G118" i="8"/>
  <c r="G110" i="8"/>
  <c r="J110" i="8"/>
  <c r="J86" i="8"/>
  <c r="G86" i="8"/>
  <c r="J78" i="8"/>
  <c r="G78" i="8"/>
  <c r="J70" i="8"/>
  <c r="G70" i="8"/>
  <c r="J46" i="8"/>
  <c r="G46" i="8"/>
  <c r="J38" i="8"/>
  <c r="G38" i="8"/>
  <c r="J30" i="8"/>
  <c r="G30" i="8"/>
  <c r="G12" i="8"/>
  <c r="G243" i="8"/>
  <c r="G235" i="8"/>
  <c r="G227" i="8"/>
  <c r="G218" i="8"/>
  <c r="G209" i="8"/>
  <c r="G199" i="8"/>
  <c r="G161" i="8"/>
  <c r="G147" i="8"/>
  <c r="G135" i="8"/>
  <c r="G122" i="8"/>
  <c r="G97" i="8"/>
  <c r="G83" i="8"/>
  <c r="G71" i="8"/>
  <c r="G58" i="8"/>
  <c r="G33" i="8"/>
  <c r="J207" i="8"/>
  <c r="J131" i="8"/>
  <c r="J94" i="8"/>
  <c r="J54" i="8"/>
  <c r="J22" i="8"/>
  <c r="G22" i="8"/>
  <c r="G11" i="8"/>
  <c r="G234" i="8"/>
  <c r="G226" i="8"/>
  <c r="G217" i="8"/>
  <c r="G208" i="8"/>
  <c r="G171" i="8"/>
  <c r="G159" i="8"/>
  <c r="G146" i="8"/>
  <c r="G107" i="8"/>
  <c r="G95" i="8"/>
  <c r="G82" i="8"/>
  <c r="G43" i="8"/>
  <c r="J252" i="8"/>
  <c r="J168" i="8"/>
  <c r="J130" i="8"/>
  <c r="J92" i="8"/>
  <c r="J52" i="8"/>
  <c r="G90" i="8"/>
  <c r="J188" i="8"/>
  <c r="G188" i="8"/>
  <c r="J180" i="8"/>
  <c r="G180" i="8"/>
  <c r="G172" i="8"/>
  <c r="J172" i="8"/>
  <c r="G164" i="8"/>
  <c r="J164" i="8"/>
  <c r="G156" i="8"/>
  <c r="J156" i="8"/>
  <c r="G148" i="8"/>
  <c r="J148" i="8"/>
  <c r="J124" i="8"/>
  <c r="G124" i="8"/>
  <c r="G116" i="8"/>
  <c r="J116" i="8"/>
  <c r="G108" i="8"/>
  <c r="J108" i="8"/>
  <c r="G100" i="8"/>
  <c r="J100" i="8"/>
  <c r="J76" i="8"/>
  <c r="G76" i="8"/>
  <c r="G68" i="8"/>
  <c r="J68" i="8"/>
  <c r="G60" i="8"/>
  <c r="J60" i="8"/>
  <c r="J36" i="8"/>
  <c r="G36" i="8"/>
  <c r="G28" i="8"/>
  <c r="J28" i="8"/>
  <c r="G10" i="8"/>
  <c r="G241" i="8"/>
  <c r="G233" i="8"/>
  <c r="G195" i="8"/>
  <c r="G183" i="8"/>
  <c r="G170" i="8"/>
  <c r="G119" i="8"/>
  <c r="G106" i="8"/>
  <c r="G67" i="8"/>
  <c r="G42" i="8"/>
  <c r="J251" i="8"/>
  <c r="J198" i="8"/>
  <c r="J160" i="8"/>
  <c r="J84" i="8"/>
  <c r="J44" i="8"/>
  <c r="G17" i="8"/>
  <c r="G9" i="8"/>
  <c r="G240" i="8"/>
  <c r="G232" i="8"/>
  <c r="G194" i="8"/>
  <c r="G155" i="8"/>
  <c r="G91" i="8"/>
  <c r="G66" i="8"/>
  <c r="G27" i="8"/>
  <c r="J196" i="8"/>
  <c r="J249" i="8"/>
  <c r="J20" i="8"/>
  <c r="J115" i="8"/>
  <c r="J19" i="8"/>
  <c r="J242" i="8"/>
  <c r="J247" i="8"/>
  <c r="J18" i="8"/>
  <c r="J193" i="8"/>
  <c r="J57" i="8"/>
  <c r="J72" i="8"/>
  <c r="J32" i="8"/>
  <c r="J62" i="8"/>
  <c r="J250" i="8"/>
  <c r="J240" i="96"/>
  <c r="J244" i="95"/>
  <c r="J243" i="87"/>
  <c r="G253" i="8"/>
  <c r="G247" i="91"/>
  <c r="G248" i="91"/>
  <c r="G246" i="80"/>
  <c r="J246" i="80" s="1"/>
  <c r="G247" i="80"/>
  <c r="J247" i="80" s="1"/>
  <c r="G248" i="80"/>
  <c r="J248" i="80" s="1"/>
  <c r="G249" i="80"/>
  <c r="J249" i="80" s="1"/>
  <c r="G250" i="80"/>
  <c r="J250" i="80" s="1"/>
  <c r="G251" i="80"/>
  <c r="J251" i="80" s="1"/>
  <c r="G246" i="79"/>
  <c r="J246" i="79" s="1"/>
  <c r="G247" i="79"/>
  <c r="J247" i="79" s="1"/>
  <c r="G248" i="79"/>
  <c r="J248" i="79" s="1"/>
  <c r="G249" i="79"/>
  <c r="J249" i="79" s="1"/>
  <c r="G250" i="79"/>
  <c r="J250" i="79" s="1"/>
  <c r="G251" i="79"/>
  <c r="M241" i="78"/>
  <c r="M242" i="78"/>
  <c r="M243" i="78"/>
  <c r="M244" i="78"/>
  <c r="M246" i="78"/>
  <c r="M247" i="78"/>
  <c r="M248" i="78"/>
  <c r="M249" i="78"/>
  <c r="M250" i="78"/>
  <c r="M251" i="78"/>
  <c r="M252" i="78"/>
  <c r="G246" i="78"/>
  <c r="J246" i="78" s="1"/>
  <c r="G247" i="78"/>
  <c r="J247" i="78" s="1"/>
  <c r="G248" i="78"/>
  <c r="J248" i="78" s="1"/>
  <c r="G249" i="78"/>
  <c r="J249" i="78" s="1"/>
  <c r="G250" i="78"/>
  <c r="J250" i="78" s="1"/>
  <c r="G251" i="78"/>
  <c r="J251" i="78" s="1"/>
  <c r="G246" i="77"/>
  <c r="J246" i="77" s="1"/>
  <c r="G247" i="77"/>
  <c r="J247" i="77" s="1"/>
  <c r="G248" i="77"/>
  <c r="J248" i="77" s="1"/>
  <c r="G249" i="77"/>
  <c r="J249" i="77" s="1"/>
  <c r="G250" i="77"/>
  <c r="J250" i="77" s="1"/>
  <c r="G251" i="77"/>
  <c r="J251" i="77" s="1"/>
  <c r="J240" i="74"/>
  <c r="J246" i="74"/>
  <c r="J247" i="74"/>
  <c r="J248" i="74"/>
  <c r="J249" i="74"/>
  <c r="J250" i="74"/>
  <c r="J251" i="74"/>
  <c r="J252" i="74"/>
  <c r="G243" i="74"/>
  <c r="J243" i="74" s="1"/>
  <c r="G244" i="74"/>
  <c r="J244" i="74" s="1"/>
  <c r="G245" i="74"/>
  <c r="J245" i="74" s="1"/>
  <c r="G246" i="74"/>
  <c r="G247" i="74"/>
  <c r="G248" i="74"/>
  <c r="G249" i="74"/>
  <c r="G250" i="74"/>
  <c r="G251" i="74"/>
  <c r="G252" i="74"/>
  <c r="G237" i="78"/>
  <c r="J237" i="78" s="1"/>
  <c r="G236" i="78"/>
  <c r="J236" i="78" s="1"/>
  <c r="G235" i="78"/>
  <c r="J235" i="78" s="1"/>
  <c r="G234" i="78"/>
  <c r="J234" i="78" s="1"/>
  <c r="G233" i="78"/>
  <c r="J233" i="78" s="1"/>
  <c r="G232" i="78"/>
  <c r="J232" i="78" s="1"/>
  <c r="G231" i="78"/>
  <c r="J231" i="78" s="1"/>
  <c r="G230" i="78"/>
  <c r="J230" i="78" s="1"/>
  <c r="G229" i="78"/>
  <c r="J229" i="78" s="1"/>
  <c r="G237" i="79"/>
  <c r="J237" i="79" s="1"/>
  <c r="G236" i="79"/>
  <c r="J236" i="79" s="1"/>
  <c r="G235" i="79"/>
  <c r="J235" i="79" s="1"/>
  <c r="G234" i="79"/>
  <c r="J234" i="79" s="1"/>
  <c r="G233" i="79"/>
  <c r="J233" i="79" s="1"/>
  <c r="G232" i="79"/>
  <c r="J232" i="79" s="1"/>
  <c r="G231" i="79"/>
  <c r="J231" i="79" s="1"/>
  <c r="G230" i="79"/>
  <c r="J230" i="79" s="1"/>
  <c r="G229" i="79"/>
  <c r="J229" i="79" s="1"/>
  <c r="G237" i="80"/>
  <c r="J237" i="80" s="1"/>
  <c r="G236" i="80"/>
  <c r="J236" i="80" s="1"/>
  <c r="G235" i="80"/>
  <c r="J235" i="80" s="1"/>
  <c r="G234" i="80"/>
  <c r="J234" i="80" s="1"/>
  <c r="G233" i="80"/>
  <c r="J233" i="80" s="1"/>
  <c r="G232" i="80"/>
  <c r="J232" i="80" s="1"/>
  <c r="G231" i="80"/>
  <c r="J231" i="80" s="1"/>
  <c r="G230" i="80"/>
  <c r="J230" i="80" s="1"/>
  <c r="G229" i="80"/>
  <c r="J229" i="80" s="1"/>
  <c r="G237" i="81"/>
  <c r="J237" i="81" s="1"/>
  <c r="G236" i="81"/>
  <c r="J236" i="81" s="1"/>
  <c r="G235" i="81"/>
  <c r="J235" i="81" s="1"/>
  <c r="G234" i="81"/>
  <c r="J234" i="81" s="1"/>
  <c r="G233" i="81"/>
  <c r="J233" i="81" s="1"/>
  <c r="G232" i="81"/>
  <c r="J232" i="81" s="1"/>
  <c r="G231" i="81"/>
  <c r="J231" i="81" s="1"/>
  <c r="G230" i="81"/>
  <c r="J230" i="81" s="1"/>
  <c r="G229" i="81"/>
  <c r="J229" i="81" s="1"/>
  <c r="G237" i="82"/>
  <c r="J237" i="82" s="1"/>
  <c r="G236" i="82"/>
  <c r="J236" i="82" s="1"/>
  <c r="G235" i="82"/>
  <c r="J235" i="82" s="1"/>
  <c r="G234" i="82"/>
  <c r="J234" i="82" s="1"/>
  <c r="G233" i="82"/>
  <c r="J233" i="82" s="1"/>
  <c r="G232" i="82"/>
  <c r="J232" i="82" s="1"/>
  <c r="G231" i="82"/>
  <c r="J231" i="82" s="1"/>
  <c r="G230" i="82"/>
  <c r="J230" i="82" s="1"/>
  <c r="G229" i="82"/>
  <c r="J229" i="82" s="1"/>
  <c r="G237" i="83"/>
  <c r="J237" i="83" s="1"/>
  <c r="G236" i="83"/>
  <c r="J236" i="83" s="1"/>
  <c r="G235" i="83"/>
  <c r="J235" i="83" s="1"/>
  <c r="G234" i="83"/>
  <c r="J234" i="83" s="1"/>
  <c r="G233" i="83"/>
  <c r="J233" i="83" s="1"/>
  <c r="G232" i="83"/>
  <c r="J232" i="83" s="1"/>
  <c r="G231" i="83"/>
  <c r="J231" i="83" s="1"/>
  <c r="G230" i="83"/>
  <c r="J230" i="83" s="1"/>
  <c r="G229" i="83"/>
  <c r="J229" i="83" s="1"/>
  <c r="G237" i="84"/>
  <c r="J237" i="84" s="1"/>
  <c r="G236" i="84"/>
  <c r="J236" i="84" s="1"/>
  <c r="G235" i="84"/>
  <c r="J235" i="84" s="1"/>
  <c r="G234" i="84"/>
  <c r="J234" i="84" s="1"/>
  <c r="G233" i="84"/>
  <c r="J233" i="84" s="1"/>
  <c r="G232" i="84"/>
  <c r="J232" i="84" s="1"/>
  <c r="G231" i="84"/>
  <c r="J231" i="84" s="1"/>
  <c r="G230" i="84"/>
  <c r="J230" i="84" s="1"/>
  <c r="G229" i="84"/>
  <c r="J229" i="84" s="1"/>
  <c r="G237" i="85"/>
  <c r="J237" i="85" s="1"/>
  <c r="G236" i="85"/>
  <c r="J236" i="85" s="1"/>
  <c r="G235" i="85"/>
  <c r="J235" i="85" s="1"/>
  <c r="G234" i="85"/>
  <c r="J234" i="85" s="1"/>
  <c r="G233" i="85"/>
  <c r="J233" i="85" s="1"/>
  <c r="G232" i="85"/>
  <c r="J232" i="85" s="1"/>
  <c r="G231" i="85"/>
  <c r="J231" i="85" s="1"/>
  <c r="G230" i="85"/>
  <c r="J230" i="85" s="1"/>
  <c r="G229" i="85"/>
  <c r="J229" i="85" s="1"/>
  <c r="G237" i="86"/>
  <c r="J237" i="86" s="1"/>
  <c r="G236" i="86"/>
  <c r="J236" i="86" s="1"/>
  <c r="G235" i="86"/>
  <c r="J235" i="86" s="1"/>
  <c r="G234" i="86"/>
  <c r="J234" i="86" s="1"/>
  <c r="G233" i="86"/>
  <c r="J233" i="86" s="1"/>
  <c r="G232" i="86"/>
  <c r="J232" i="86" s="1"/>
  <c r="G231" i="86"/>
  <c r="J231" i="86" s="1"/>
  <c r="G230" i="86"/>
  <c r="J230" i="86" s="1"/>
  <c r="G229" i="86"/>
  <c r="J229" i="86" s="1"/>
  <c r="G237" i="87"/>
  <c r="J237" i="87" s="1"/>
  <c r="G236" i="87"/>
  <c r="J236" i="87" s="1"/>
  <c r="G235" i="87"/>
  <c r="J235" i="87" s="1"/>
  <c r="G234" i="87"/>
  <c r="J234" i="87" s="1"/>
  <c r="G233" i="87"/>
  <c r="J233" i="87" s="1"/>
  <c r="G232" i="87"/>
  <c r="J232" i="87" s="1"/>
  <c r="G231" i="87"/>
  <c r="J231" i="87" s="1"/>
  <c r="G230" i="87"/>
  <c r="J230" i="87" s="1"/>
  <c r="G229" i="87"/>
  <c r="J229" i="87" s="1"/>
  <c r="G237" i="88"/>
  <c r="J237" i="88" s="1"/>
  <c r="G236" i="88"/>
  <c r="J236" i="88" s="1"/>
  <c r="G235" i="88"/>
  <c r="J235" i="88" s="1"/>
  <c r="G234" i="88"/>
  <c r="J234" i="88" s="1"/>
  <c r="G233" i="88"/>
  <c r="J233" i="88" s="1"/>
  <c r="G232" i="88"/>
  <c r="J232" i="88" s="1"/>
  <c r="G231" i="88"/>
  <c r="J231" i="88" s="1"/>
  <c r="G230" i="88"/>
  <c r="J230" i="88" s="1"/>
  <c r="G229" i="88"/>
  <c r="J229" i="88" s="1"/>
  <c r="G237" i="89"/>
  <c r="J237" i="89" s="1"/>
  <c r="G236" i="89"/>
  <c r="J236" i="89" s="1"/>
  <c r="G235" i="89"/>
  <c r="J235" i="89" s="1"/>
  <c r="G234" i="89"/>
  <c r="J234" i="89" s="1"/>
  <c r="G233" i="89"/>
  <c r="J233" i="89" s="1"/>
  <c r="G232" i="89"/>
  <c r="J232" i="89" s="1"/>
  <c r="G231" i="89"/>
  <c r="J231" i="89" s="1"/>
  <c r="G230" i="89"/>
  <c r="J230" i="89" s="1"/>
  <c r="G229" i="89"/>
  <c r="J229" i="89" s="1"/>
  <c r="G237" i="90"/>
  <c r="J237" i="90" s="1"/>
  <c r="G236" i="90"/>
  <c r="J236" i="90" s="1"/>
  <c r="G235" i="90"/>
  <c r="J235" i="90" s="1"/>
  <c r="G234" i="90"/>
  <c r="J234" i="90" s="1"/>
  <c r="G233" i="90"/>
  <c r="J233" i="90" s="1"/>
  <c r="G232" i="90"/>
  <c r="J232" i="90" s="1"/>
  <c r="G231" i="90"/>
  <c r="J231" i="90" s="1"/>
  <c r="G230" i="90"/>
  <c r="J230" i="90" s="1"/>
  <c r="G229" i="90"/>
  <c r="J229" i="90" s="1"/>
  <c r="G237" i="91"/>
  <c r="J237" i="91" s="1"/>
  <c r="G236" i="91"/>
  <c r="J236" i="91" s="1"/>
  <c r="G235" i="91"/>
  <c r="J235" i="91" s="1"/>
  <c r="G234" i="91"/>
  <c r="J234" i="91" s="1"/>
  <c r="G233" i="91"/>
  <c r="J233" i="91" s="1"/>
  <c r="G232" i="91"/>
  <c r="J232" i="91" s="1"/>
  <c r="G231" i="91"/>
  <c r="J231" i="91" s="1"/>
  <c r="G230" i="91"/>
  <c r="J230" i="91" s="1"/>
  <c r="G229" i="91"/>
  <c r="J229" i="91" s="1"/>
  <c r="G237" i="92"/>
  <c r="J237" i="92" s="1"/>
  <c r="G236" i="92"/>
  <c r="J236" i="92" s="1"/>
  <c r="G235" i="92"/>
  <c r="J235" i="92" s="1"/>
  <c r="G234" i="92"/>
  <c r="J234" i="92" s="1"/>
  <c r="G233" i="92"/>
  <c r="J233" i="92" s="1"/>
  <c r="G232" i="92"/>
  <c r="J232" i="92" s="1"/>
  <c r="G231" i="92"/>
  <c r="J231" i="92" s="1"/>
  <c r="G230" i="92"/>
  <c r="J230" i="92" s="1"/>
  <c r="G229" i="92"/>
  <c r="J229" i="92" s="1"/>
  <c r="G237" i="93"/>
  <c r="J237" i="93" s="1"/>
  <c r="G236" i="93"/>
  <c r="J236" i="93" s="1"/>
  <c r="G235" i="93"/>
  <c r="J235" i="93" s="1"/>
  <c r="G234" i="93"/>
  <c r="J234" i="93" s="1"/>
  <c r="G233" i="93"/>
  <c r="J233" i="93" s="1"/>
  <c r="G232" i="93"/>
  <c r="J232" i="93" s="1"/>
  <c r="G231" i="93"/>
  <c r="J231" i="93" s="1"/>
  <c r="G230" i="93"/>
  <c r="J230" i="93" s="1"/>
  <c r="G229" i="93"/>
  <c r="J229" i="93" s="1"/>
  <c r="G237" i="94"/>
  <c r="J237" i="94" s="1"/>
  <c r="G236" i="94"/>
  <c r="J236" i="94" s="1"/>
  <c r="G235" i="94"/>
  <c r="J235" i="94" s="1"/>
  <c r="G234" i="94"/>
  <c r="J234" i="94" s="1"/>
  <c r="G233" i="94"/>
  <c r="J233" i="94" s="1"/>
  <c r="G232" i="94"/>
  <c r="J232" i="94" s="1"/>
  <c r="G231" i="94"/>
  <c r="J231" i="94" s="1"/>
  <c r="G230" i="94"/>
  <c r="J230" i="94" s="1"/>
  <c r="G229" i="94"/>
  <c r="J229" i="94" s="1"/>
  <c r="G237" i="95"/>
  <c r="J237" i="95" s="1"/>
  <c r="G236" i="95"/>
  <c r="J236" i="95" s="1"/>
  <c r="G235" i="95"/>
  <c r="J235" i="95" s="1"/>
  <c r="G234" i="95"/>
  <c r="J234" i="95" s="1"/>
  <c r="G233" i="95"/>
  <c r="J233" i="95" s="1"/>
  <c r="G232" i="95"/>
  <c r="J232" i="95" s="1"/>
  <c r="G231" i="95"/>
  <c r="J231" i="95" s="1"/>
  <c r="G230" i="95"/>
  <c r="J230" i="95" s="1"/>
  <c r="G229" i="95"/>
  <c r="J229" i="95" s="1"/>
  <c r="G237" i="96"/>
  <c r="J237" i="96" s="1"/>
  <c r="G236" i="96"/>
  <c r="J236" i="96" s="1"/>
  <c r="G235" i="96"/>
  <c r="J235" i="96" s="1"/>
  <c r="G234" i="96"/>
  <c r="J234" i="96" s="1"/>
  <c r="G233" i="96"/>
  <c r="J233" i="96" s="1"/>
  <c r="G232" i="96"/>
  <c r="J232" i="96" s="1"/>
  <c r="G231" i="96"/>
  <c r="J231" i="96" s="1"/>
  <c r="G230" i="96"/>
  <c r="J230" i="96" s="1"/>
  <c r="G229" i="96"/>
  <c r="J229" i="96" s="1"/>
  <c r="G237" i="97"/>
  <c r="J237" i="97" s="1"/>
  <c r="G236" i="97"/>
  <c r="J236" i="97" s="1"/>
  <c r="G235" i="97"/>
  <c r="J235" i="97" s="1"/>
  <c r="G234" i="97"/>
  <c r="J234" i="97" s="1"/>
  <c r="G233" i="97"/>
  <c r="J233" i="97" s="1"/>
  <c r="G232" i="97"/>
  <c r="J232" i="97" s="1"/>
  <c r="G231" i="97"/>
  <c r="J231" i="97" s="1"/>
  <c r="G230" i="97"/>
  <c r="J230" i="97" s="1"/>
  <c r="G229" i="97"/>
  <c r="J229" i="97" s="1"/>
  <c r="G237" i="98"/>
  <c r="J237" i="98" s="1"/>
  <c r="G236" i="98"/>
  <c r="J236" i="98" s="1"/>
  <c r="G235" i="98"/>
  <c r="J235" i="98" s="1"/>
  <c r="G234" i="98"/>
  <c r="J234" i="98" s="1"/>
  <c r="G233" i="98"/>
  <c r="J233" i="98" s="1"/>
  <c r="G232" i="98"/>
  <c r="J232" i="98" s="1"/>
  <c r="G231" i="98"/>
  <c r="J231" i="98" s="1"/>
  <c r="G230" i="98"/>
  <c r="J230" i="98" s="1"/>
  <c r="G229" i="98"/>
  <c r="J229" i="98" s="1"/>
  <c r="G237" i="99"/>
  <c r="J237" i="99" s="1"/>
  <c r="G236" i="99"/>
  <c r="J236" i="99" s="1"/>
  <c r="G235" i="99"/>
  <c r="J235" i="99" s="1"/>
  <c r="G234" i="99"/>
  <c r="J234" i="99" s="1"/>
  <c r="G233" i="99"/>
  <c r="J233" i="99" s="1"/>
  <c r="G232" i="99"/>
  <c r="J232" i="99" s="1"/>
  <c r="G231" i="99"/>
  <c r="J231" i="99" s="1"/>
  <c r="G230" i="99"/>
  <c r="J230" i="99" s="1"/>
  <c r="G229" i="99"/>
  <c r="J229" i="99" s="1"/>
  <c r="G237" i="100"/>
  <c r="J237" i="100" s="1"/>
  <c r="G236" i="100"/>
  <c r="J236" i="100" s="1"/>
  <c r="G235" i="100"/>
  <c r="J235" i="100" s="1"/>
  <c r="G234" i="100"/>
  <c r="J234" i="100" s="1"/>
  <c r="G233" i="100"/>
  <c r="J233" i="100" s="1"/>
  <c r="G232" i="100"/>
  <c r="J232" i="100" s="1"/>
  <c r="G231" i="100"/>
  <c r="J231" i="100" s="1"/>
  <c r="G230" i="100"/>
  <c r="J230" i="100" s="1"/>
  <c r="G229" i="100"/>
  <c r="J229" i="100" s="1"/>
  <c r="G237" i="101"/>
  <c r="J237" i="101" s="1"/>
  <c r="G236" i="101"/>
  <c r="J236" i="101" s="1"/>
  <c r="G235" i="101"/>
  <c r="J235" i="101" s="1"/>
  <c r="G234" i="101"/>
  <c r="J234" i="101" s="1"/>
  <c r="G233" i="101"/>
  <c r="J233" i="101" s="1"/>
  <c r="G232" i="101"/>
  <c r="J232" i="101" s="1"/>
  <c r="G231" i="101"/>
  <c r="J231" i="101" s="1"/>
  <c r="G230" i="101"/>
  <c r="J230" i="101" s="1"/>
  <c r="G229" i="101"/>
  <c r="J229" i="101" s="1"/>
  <c r="G237" i="102"/>
  <c r="J237" i="102" s="1"/>
  <c r="G236" i="102"/>
  <c r="J236" i="102" s="1"/>
  <c r="G235" i="102"/>
  <c r="J235" i="102" s="1"/>
  <c r="G234" i="102"/>
  <c r="J234" i="102" s="1"/>
  <c r="G233" i="102"/>
  <c r="J233" i="102" s="1"/>
  <c r="G232" i="102"/>
  <c r="J232" i="102" s="1"/>
  <c r="G231" i="102"/>
  <c r="J231" i="102" s="1"/>
  <c r="G230" i="102"/>
  <c r="J230" i="102" s="1"/>
  <c r="G229" i="102"/>
  <c r="J229" i="102" s="1"/>
  <c r="G237" i="103"/>
  <c r="J237" i="103" s="1"/>
  <c r="G236" i="103"/>
  <c r="J236" i="103" s="1"/>
  <c r="G235" i="103"/>
  <c r="J235" i="103" s="1"/>
  <c r="G234" i="103"/>
  <c r="J234" i="103" s="1"/>
  <c r="G233" i="103"/>
  <c r="J233" i="103" s="1"/>
  <c r="G232" i="103"/>
  <c r="J232" i="103" s="1"/>
  <c r="G231" i="103"/>
  <c r="J231" i="103" s="1"/>
  <c r="G230" i="103"/>
  <c r="J230" i="103" s="1"/>
  <c r="G229" i="103"/>
  <c r="J229" i="103" s="1"/>
  <c r="G237" i="104"/>
  <c r="J237" i="104" s="1"/>
  <c r="G236" i="104"/>
  <c r="J236" i="104" s="1"/>
  <c r="G235" i="104"/>
  <c r="J235" i="104" s="1"/>
  <c r="G234" i="104"/>
  <c r="J234" i="104" s="1"/>
  <c r="G233" i="104"/>
  <c r="J233" i="104" s="1"/>
  <c r="G232" i="104"/>
  <c r="J232" i="104" s="1"/>
  <c r="G231" i="104"/>
  <c r="J231" i="104" s="1"/>
  <c r="G230" i="104"/>
  <c r="J230" i="104" s="1"/>
  <c r="G229" i="104"/>
  <c r="J229" i="104" s="1"/>
  <c r="G237" i="105"/>
  <c r="J237" i="105" s="1"/>
  <c r="G236" i="105"/>
  <c r="J236" i="105" s="1"/>
  <c r="G235" i="105"/>
  <c r="J235" i="105" s="1"/>
  <c r="G234" i="105"/>
  <c r="J234" i="105" s="1"/>
  <c r="G233" i="105"/>
  <c r="J233" i="105" s="1"/>
  <c r="G232" i="105"/>
  <c r="J232" i="105" s="1"/>
  <c r="G231" i="105"/>
  <c r="J231" i="105" s="1"/>
  <c r="G230" i="105"/>
  <c r="J230" i="105" s="1"/>
  <c r="G229" i="105"/>
  <c r="J229" i="105" s="1"/>
  <c r="G237" i="106"/>
  <c r="J237" i="106" s="1"/>
  <c r="G236" i="106"/>
  <c r="J236" i="106" s="1"/>
  <c r="G235" i="106"/>
  <c r="J235" i="106" s="1"/>
  <c r="G234" i="106"/>
  <c r="J234" i="106" s="1"/>
  <c r="G233" i="106"/>
  <c r="J233" i="106" s="1"/>
  <c r="G232" i="106"/>
  <c r="J232" i="106" s="1"/>
  <c r="G231" i="106"/>
  <c r="J231" i="106" s="1"/>
  <c r="G230" i="106"/>
  <c r="J230" i="106" s="1"/>
  <c r="G229" i="106"/>
  <c r="J229" i="106" s="1"/>
  <c r="G237" i="107"/>
  <c r="J237" i="107" s="1"/>
  <c r="G236" i="107"/>
  <c r="J236" i="107" s="1"/>
  <c r="G235" i="107"/>
  <c r="J235" i="107" s="1"/>
  <c r="G234" i="107"/>
  <c r="J234" i="107" s="1"/>
  <c r="G233" i="107"/>
  <c r="J233" i="107" s="1"/>
  <c r="G232" i="107"/>
  <c r="J232" i="107" s="1"/>
  <c r="G231" i="107"/>
  <c r="J231" i="107" s="1"/>
  <c r="G230" i="107"/>
  <c r="J230" i="107" s="1"/>
  <c r="G229" i="107"/>
  <c r="J229" i="107" s="1"/>
  <c r="G237" i="77"/>
  <c r="J237" i="77" s="1"/>
  <c r="G236" i="77"/>
  <c r="J236" i="77" s="1"/>
  <c r="G235" i="77"/>
  <c r="J235" i="77" s="1"/>
  <c r="G234" i="77"/>
  <c r="J234" i="77" s="1"/>
  <c r="G233" i="77"/>
  <c r="J233" i="77" s="1"/>
  <c r="G232" i="77"/>
  <c r="J232" i="77" s="1"/>
  <c r="G231" i="77"/>
  <c r="J231" i="77" s="1"/>
  <c r="G230" i="77"/>
  <c r="J230" i="77" s="1"/>
  <c r="G229" i="77"/>
  <c r="J229" i="77" s="1"/>
  <c r="G232" i="74"/>
  <c r="G233" i="74"/>
  <c r="G234" i="74"/>
  <c r="J234" i="74" s="1"/>
  <c r="G235" i="74"/>
  <c r="J235" i="74" s="1"/>
  <c r="G236" i="74"/>
  <c r="G237" i="74"/>
  <c r="J237" i="74" s="1"/>
  <c r="G239" i="74"/>
  <c r="J239" i="74" s="1"/>
  <c r="G240" i="74"/>
  <c r="G241" i="74"/>
  <c r="J241" i="74" s="1"/>
  <c r="G242" i="74"/>
  <c r="J242" i="74" s="1"/>
  <c r="J236" i="74"/>
  <c r="J233" i="74"/>
  <c r="J232" i="74"/>
  <c r="G231" i="74"/>
  <c r="J231" i="74" s="1"/>
  <c r="G230" i="74"/>
  <c r="J230" i="74" s="1"/>
  <c r="G229" i="74"/>
  <c r="J229" i="74" s="1"/>
  <c r="M253" i="79" l="1"/>
  <c r="P253" i="79" s="1"/>
  <c r="M252" i="79"/>
  <c r="P252" i="79" s="1"/>
  <c r="M251" i="79"/>
  <c r="P251" i="79" s="1"/>
  <c r="M250" i="79"/>
  <c r="P250" i="79" s="1"/>
  <c r="M249" i="79"/>
  <c r="P249" i="79" s="1"/>
  <c r="M248" i="79"/>
  <c r="P248" i="79" s="1"/>
  <c r="M247" i="79"/>
  <c r="P247" i="79" s="1"/>
  <c r="M246" i="79"/>
  <c r="P246" i="79" s="1"/>
  <c r="P245" i="79"/>
  <c r="M244" i="79"/>
  <c r="P244" i="79" s="1"/>
  <c r="M243" i="79"/>
  <c r="P243" i="79" s="1"/>
  <c r="M242" i="79"/>
  <c r="P242" i="79" s="1"/>
  <c r="M241" i="79"/>
  <c r="P241" i="79" s="1"/>
  <c r="M253" i="80"/>
  <c r="P253" i="80" s="1"/>
  <c r="M252" i="80"/>
  <c r="P252" i="80" s="1"/>
  <c r="M251" i="80"/>
  <c r="P251" i="80" s="1"/>
  <c r="M250" i="80"/>
  <c r="P250" i="80" s="1"/>
  <c r="M249" i="80"/>
  <c r="P249" i="80" s="1"/>
  <c r="M248" i="80"/>
  <c r="P248" i="80" s="1"/>
  <c r="M247" i="80"/>
  <c r="P247" i="80" s="1"/>
  <c r="M246" i="80"/>
  <c r="P246" i="80" s="1"/>
  <c r="P245" i="80"/>
  <c r="M244" i="80"/>
  <c r="P244" i="80" s="1"/>
  <c r="M243" i="80"/>
  <c r="P243" i="80" s="1"/>
  <c r="M242" i="80"/>
  <c r="P242" i="80" s="1"/>
  <c r="M241" i="80"/>
  <c r="P241" i="80" s="1"/>
  <c r="M253" i="81"/>
  <c r="P253" i="81" s="1"/>
  <c r="M252" i="81"/>
  <c r="P252" i="81" s="1"/>
  <c r="M251" i="81"/>
  <c r="P251" i="81" s="1"/>
  <c r="M250" i="81"/>
  <c r="P250" i="81" s="1"/>
  <c r="M249" i="81"/>
  <c r="P249" i="81" s="1"/>
  <c r="M248" i="81"/>
  <c r="P248" i="81" s="1"/>
  <c r="M247" i="81"/>
  <c r="P247" i="81" s="1"/>
  <c r="M246" i="81"/>
  <c r="P246" i="81" s="1"/>
  <c r="P245" i="81"/>
  <c r="M244" i="81"/>
  <c r="P244" i="81" s="1"/>
  <c r="M243" i="81"/>
  <c r="P243" i="81" s="1"/>
  <c r="M242" i="81"/>
  <c r="P242" i="81" s="1"/>
  <c r="M241" i="81"/>
  <c r="P241" i="81" s="1"/>
  <c r="M253" i="82"/>
  <c r="P253" i="82" s="1"/>
  <c r="M252" i="82"/>
  <c r="P252" i="82" s="1"/>
  <c r="M251" i="82"/>
  <c r="P251" i="82" s="1"/>
  <c r="M250" i="82"/>
  <c r="P250" i="82" s="1"/>
  <c r="M249" i="82"/>
  <c r="P249" i="82" s="1"/>
  <c r="M248" i="82"/>
  <c r="P248" i="82" s="1"/>
  <c r="M247" i="82"/>
  <c r="P247" i="82" s="1"/>
  <c r="M246" i="82"/>
  <c r="P246" i="82" s="1"/>
  <c r="P245" i="82"/>
  <c r="M244" i="82"/>
  <c r="P244" i="82" s="1"/>
  <c r="M243" i="82"/>
  <c r="P243" i="82" s="1"/>
  <c r="M242" i="82"/>
  <c r="P242" i="82" s="1"/>
  <c r="M241" i="82"/>
  <c r="P241" i="82" s="1"/>
  <c r="M253" i="83"/>
  <c r="P253" i="83" s="1"/>
  <c r="M252" i="83"/>
  <c r="P252" i="83" s="1"/>
  <c r="M251" i="83"/>
  <c r="P251" i="83" s="1"/>
  <c r="M250" i="83"/>
  <c r="P250" i="83" s="1"/>
  <c r="M249" i="83"/>
  <c r="P249" i="83" s="1"/>
  <c r="M248" i="83"/>
  <c r="P248" i="83" s="1"/>
  <c r="M247" i="83"/>
  <c r="P247" i="83" s="1"/>
  <c r="M246" i="83"/>
  <c r="P246" i="83" s="1"/>
  <c r="P245" i="83"/>
  <c r="M244" i="83"/>
  <c r="P244" i="83" s="1"/>
  <c r="M243" i="83"/>
  <c r="P243" i="83" s="1"/>
  <c r="M242" i="83"/>
  <c r="P242" i="83" s="1"/>
  <c r="M241" i="83"/>
  <c r="P241" i="83" s="1"/>
  <c r="M253" i="84"/>
  <c r="P253" i="84" s="1"/>
  <c r="M252" i="84"/>
  <c r="M251" i="84"/>
  <c r="M250" i="84"/>
  <c r="M249" i="84"/>
  <c r="M248" i="84"/>
  <c r="M247" i="84"/>
  <c r="M246" i="84"/>
  <c r="P245" i="84"/>
  <c r="M244" i="84"/>
  <c r="M243" i="84"/>
  <c r="M242" i="84"/>
  <c r="M241" i="84"/>
  <c r="M253" i="85"/>
  <c r="P253" i="85" s="1"/>
  <c r="M252" i="85"/>
  <c r="P252" i="85" s="1"/>
  <c r="M251" i="85"/>
  <c r="P251" i="85" s="1"/>
  <c r="M250" i="85"/>
  <c r="P250" i="85" s="1"/>
  <c r="M249" i="85"/>
  <c r="P249" i="85" s="1"/>
  <c r="M248" i="85"/>
  <c r="P248" i="85" s="1"/>
  <c r="M247" i="85"/>
  <c r="P247" i="85" s="1"/>
  <c r="M246" i="85"/>
  <c r="P246" i="85" s="1"/>
  <c r="P245" i="85"/>
  <c r="M244" i="85"/>
  <c r="P244" i="85" s="1"/>
  <c r="M243" i="85"/>
  <c r="P243" i="85" s="1"/>
  <c r="M242" i="85"/>
  <c r="P242" i="85" s="1"/>
  <c r="M241" i="85"/>
  <c r="P241" i="85" s="1"/>
  <c r="M253" i="86"/>
  <c r="P253" i="86" s="1"/>
  <c r="M252" i="86"/>
  <c r="P252" i="86" s="1"/>
  <c r="M251" i="86"/>
  <c r="P251" i="86" s="1"/>
  <c r="M250" i="86"/>
  <c r="P250" i="86" s="1"/>
  <c r="M249" i="86"/>
  <c r="P249" i="86" s="1"/>
  <c r="M248" i="86"/>
  <c r="P248" i="86" s="1"/>
  <c r="M247" i="86"/>
  <c r="P247" i="86" s="1"/>
  <c r="M246" i="86"/>
  <c r="P246" i="86" s="1"/>
  <c r="P245" i="86"/>
  <c r="M244" i="86"/>
  <c r="P244" i="86" s="1"/>
  <c r="M243" i="86"/>
  <c r="P243" i="86" s="1"/>
  <c r="M242" i="86"/>
  <c r="P242" i="86" s="1"/>
  <c r="M241" i="86"/>
  <c r="P241" i="86" s="1"/>
  <c r="M253" i="87"/>
  <c r="P253" i="87" s="1"/>
  <c r="M252" i="87"/>
  <c r="P252" i="87" s="1"/>
  <c r="M251" i="87"/>
  <c r="P251" i="87" s="1"/>
  <c r="M250" i="87"/>
  <c r="P250" i="87" s="1"/>
  <c r="M249" i="87"/>
  <c r="P249" i="87" s="1"/>
  <c r="M248" i="87"/>
  <c r="P248" i="87" s="1"/>
  <c r="M247" i="87"/>
  <c r="P247" i="87" s="1"/>
  <c r="M246" i="87"/>
  <c r="P246" i="87" s="1"/>
  <c r="P245" i="87"/>
  <c r="M244" i="87"/>
  <c r="P244" i="87" s="1"/>
  <c r="M243" i="87"/>
  <c r="P243" i="87" s="1"/>
  <c r="M242" i="87"/>
  <c r="P242" i="87" s="1"/>
  <c r="M241" i="87"/>
  <c r="P241" i="87" s="1"/>
  <c r="M253" i="88"/>
  <c r="P253" i="88" s="1"/>
  <c r="M252" i="88"/>
  <c r="P252" i="88" s="1"/>
  <c r="M251" i="88"/>
  <c r="P251" i="88" s="1"/>
  <c r="M250" i="88"/>
  <c r="P250" i="88" s="1"/>
  <c r="M249" i="88"/>
  <c r="P249" i="88" s="1"/>
  <c r="M248" i="88"/>
  <c r="P248" i="88" s="1"/>
  <c r="M247" i="88"/>
  <c r="P247" i="88" s="1"/>
  <c r="M246" i="88"/>
  <c r="P246" i="88" s="1"/>
  <c r="P245" i="88"/>
  <c r="M244" i="88"/>
  <c r="P244" i="88" s="1"/>
  <c r="M243" i="88"/>
  <c r="P243" i="88" s="1"/>
  <c r="M242" i="88"/>
  <c r="P242" i="88" s="1"/>
  <c r="M241" i="88"/>
  <c r="P241" i="88" s="1"/>
  <c r="M253" i="89"/>
  <c r="P253" i="89" s="1"/>
  <c r="M252" i="89"/>
  <c r="P252" i="89" s="1"/>
  <c r="M251" i="89"/>
  <c r="P251" i="89" s="1"/>
  <c r="M250" i="89"/>
  <c r="P250" i="89" s="1"/>
  <c r="M249" i="89"/>
  <c r="P249" i="89" s="1"/>
  <c r="M248" i="89"/>
  <c r="P248" i="89" s="1"/>
  <c r="M247" i="89"/>
  <c r="P247" i="89" s="1"/>
  <c r="M246" i="89"/>
  <c r="P246" i="89" s="1"/>
  <c r="P245" i="89"/>
  <c r="M244" i="89"/>
  <c r="P244" i="89" s="1"/>
  <c r="M243" i="89"/>
  <c r="P243" i="89" s="1"/>
  <c r="M242" i="89"/>
  <c r="P242" i="89" s="1"/>
  <c r="M241" i="89"/>
  <c r="P241" i="89" s="1"/>
  <c r="M253" i="90"/>
  <c r="P253" i="90" s="1"/>
  <c r="M252" i="90"/>
  <c r="P252" i="90" s="1"/>
  <c r="M251" i="90"/>
  <c r="P251" i="90" s="1"/>
  <c r="M250" i="90"/>
  <c r="P250" i="90" s="1"/>
  <c r="M249" i="90"/>
  <c r="P249" i="90" s="1"/>
  <c r="M248" i="90"/>
  <c r="P248" i="90" s="1"/>
  <c r="M247" i="90"/>
  <c r="P247" i="90" s="1"/>
  <c r="M246" i="90"/>
  <c r="P246" i="90" s="1"/>
  <c r="P245" i="90"/>
  <c r="M244" i="90"/>
  <c r="P244" i="90" s="1"/>
  <c r="M243" i="90"/>
  <c r="P243" i="90" s="1"/>
  <c r="M242" i="90"/>
  <c r="P242" i="90" s="1"/>
  <c r="M241" i="90"/>
  <c r="P241" i="90" s="1"/>
  <c r="M253" i="91"/>
  <c r="P253" i="91" s="1"/>
  <c r="M252" i="91"/>
  <c r="P252" i="91" s="1"/>
  <c r="M251" i="91"/>
  <c r="P251" i="91" s="1"/>
  <c r="M250" i="91"/>
  <c r="P250" i="91" s="1"/>
  <c r="M249" i="91"/>
  <c r="P249" i="91" s="1"/>
  <c r="M248" i="91"/>
  <c r="P248" i="91" s="1"/>
  <c r="M247" i="91"/>
  <c r="P247" i="91" s="1"/>
  <c r="M246" i="91"/>
  <c r="P246" i="91" s="1"/>
  <c r="P245" i="91"/>
  <c r="M244" i="91"/>
  <c r="P244" i="91" s="1"/>
  <c r="M243" i="91"/>
  <c r="P243" i="91" s="1"/>
  <c r="M242" i="91"/>
  <c r="P242" i="91" s="1"/>
  <c r="M241" i="91"/>
  <c r="P241" i="91" s="1"/>
  <c r="M253" i="92"/>
  <c r="P253" i="92" s="1"/>
  <c r="M252" i="92"/>
  <c r="P252" i="92" s="1"/>
  <c r="M251" i="92"/>
  <c r="P251" i="92" s="1"/>
  <c r="M250" i="92"/>
  <c r="P250" i="92" s="1"/>
  <c r="M249" i="92"/>
  <c r="P249" i="92" s="1"/>
  <c r="M248" i="92"/>
  <c r="P248" i="92" s="1"/>
  <c r="M247" i="92"/>
  <c r="P247" i="92" s="1"/>
  <c r="M246" i="92"/>
  <c r="P246" i="92" s="1"/>
  <c r="P245" i="92"/>
  <c r="M244" i="92"/>
  <c r="P244" i="92" s="1"/>
  <c r="M243" i="92"/>
  <c r="P243" i="92" s="1"/>
  <c r="M242" i="92"/>
  <c r="P242" i="92" s="1"/>
  <c r="M241" i="92"/>
  <c r="P241" i="92" s="1"/>
  <c r="M253" i="93"/>
  <c r="P253" i="93" s="1"/>
  <c r="M252" i="93"/>
  <c r="P252" i="93" s="1"/>
  <c r="M251" i="93"/>
  <c r="P251" i="93" s="1"/>
  <c r="M250" i="93"/>
  <c r="P250" i="93" s="1"/>
  <c r="M249" i="93"/>
  <c r="P249" i="93" s="1"/>
  <c r="M248" i="93"/>
  <c r="P248" i="93" s="1"/>
  <c r="M247" i="93"/>
  <c r="P247" i="93" s="1"/>
  <c r="M246" i="93"/>
  <c r="P246" i="93" s="1"/>
  <c r="P245" i="93"/>
  <c r="M244" i="93"/>
  <c r="P244" i="93" s="1"/>
  <c r="M243" i="93"/>
  <c r="P243" i="93" s="1"/>
  <c r="M242" i="93"/>
  <c r="P242" i="93" s="1"/>
  <c r="M241" i="93"/>
  <c r="P241" i="93" s="1"/>
  <c r="M253" i="94"/>
  <c r="P253" i="94" s="1"/>
  <c r="M252" i="94"/>
  <c r="P252" i="94" s="1"/>
  <c r="M251" i="94"/>
  <c r="P251" i="94" s="1"/>
  <c r="M250" i="94"/>
  <c r="P250" i="94" s="1"/>
  <c r="M249" i="94"/>
  <c r="P249" i="94" s="1"/>
  <c r="M248" i="94"/>
  <c r="P248" i="94" s="1"/>
  <c r="M247" i="94"/>
  <c r="P247" i="94" s="1"/>
  <c r="M246" i="94"/>
  <c r="P246" i="94" s="1"/>
  <c r="P245" i="94"/>
  <c r="M244" i="94"/>
  <c r="P244" i="94" s="1"/>
  <c r="M243" i="94"/>
  <c r="P243" i="94" s="1"/>
  <c r="M242" i="94"/>
  <c r="P242" i="94" s="1"/>
  <c r="M241" i="94"/>
  <c r="P241" i="94" s="1"/>
  <c r="M253" i="95"/>
  <c r="P253" i="95" s="1"/>
  <c r="M252" i="95"/>
  <c r="P252" i="95" s="1"/>
  <c r="M251" i="95"/>
  <c r="P251" i="95" s="1"/>
  <c r="M250" i="95"/>
  <c r="P250" i="95" s="1"/>
  <c r="M249" i="95"/>
  <c r="P249" i="95" s="1"/>
  <c r="M248" i="95"/>
  <c r="P248" i="95" s="1"/>
  <c r="M247" i="95"/>
  <c r="P247" i="95" s="1"/>
  <c r="M246" i="95"/>
  <c r="P246" i="95" s="1"/>
  <c r="P245" i="95"/>
  <c r="M244" i="95"/>
  <c r="P244" i="95" s="1"/>
  <c r="M243" i="95"/>
  <c r="P243" i="95" s="1"/>
  <c r="M242" i="95"/>
  <c r="P242" i="95" s="1"/>
  <c r="M241" i="95"/>
  <c r="P241" i="95" s="1"/>
  <c r="M253" i="96"/>
  <c r="P253" i="96" s="1"/>
  <c r="M252" i="96"/>
  <c r="P252" i="96" s="1"/>
  <c r="M251" i="96"/>
  <c r="P251" i="96" s="1"/>
  <c r="M250" i="96"/>
  <c r="P250" i="96" s="1"/>
  <c r="M249" i="96"/>
  <c r="P249" i="96" s="1"/>
  <c r="M248" i="96"/>
  <c r="P248" i="96" s="1"/>
  <c r="M247" i="96"/>
  <c r="P247" i="96" s="1"/>
  <c r="M246" i="96"/>
  <c r="P246" i="96" s="1"/>
  <c r="P245" i="96"/>
  <c r="M244" i="96"/>
  <c r="P244" i="96" s="1"/>
  <c r="M243" i="96"/>
  <c r="P243" i="96" s="1"/>
  <c r="M242" i="96"/>
  <c r="P242" i="96" s="1"/>
  <c r="M241" i="96"/>
  <c r="P241" i="96" s="1"/>
  <c r="M253" i="97"/>
  <c r="P253" i="97" s="1"/>
  <c r="M252" i="97"/>
  <c r="P252" i="97" s="1"/>
  <c r="M251" i="97"/>
  <c r="P251" i="97" s="1"/>
  <c r="M250" i="97"/>
  <c r="P250" i="97" s="1"/>
  <c r="M249" i="97"/>
  <c r="P249" i="97" s="1"/>
  <c r="M248" i="97"/>
  <c r="P248" i="97" s="1"/>
  <c r="M247" i="97"/>
  <c r="P247" i="97" s="1"/>
  <c r="M246" i="97"/>
  <c r="P246" i="97" s="1"/>
  <c r="P245" i="97"/>
  <c r="M244" i="97"/>
  <c r="P244" i="97" s="1"/>
  <c r="M243" i="97"/>
  <c r="P243" i="97" s="1"/>
  <c r="M242" i="97"/>
  <c r="P242" i="97" s="1"/>
  <c r="M241" i="97"/>
  <c r="P241" i="97" s="1"/>
  <c r="M253" i="98"/>
  <c r="P253" i="98" s="1"/>
  <c r="M252" i="98"/>
  <c r="P252" i="98" s="1"/>
  <c r="M251" i="98"/>
  <c r="P251" i="98" s="1"/>
  <c r="M250" i="98"/>
  <c r="P250" i="98" s="1"/>
  <c r="M249" i="98"/>
  <c r="P249" i="98" s="1"/>
  <c r="M248" i="98"/>
  <c r="P248" i="98" s="1"/>
  <c r="M247" i="98"/>
  <c r="P247" i="98" s="1"/>
  <c r="M246" i="98"/>
  <c r="P246" i="98" s="1"/>
  <c r="P245" i="98"/>
  <c r="M244" i="98"/>
  <c r="P244" i="98" s="1"/>
  <c r="M243" i="98"/>
  <c r="P243" i="98" s="1"/>
  <c r="M242" i="98"/>
  <c r="P242" i="98" s="1"/>
  <c r="M241" i="98"/>
  <c r="P241" i="98" s="1"/>
  <c r="M253" i="99"/>
  <c r="P253" i="99" s="1"/>
  <c r="M252" i="99"/>
  <c r="P252" i="99" s="1"/>
  <c r="M251" i="99"/>
  <c r="P251" i="99" s="1"/>
  <c r="M250" i="99"/>
  <c r="P250" i="99" s="1"/>
  <c r="M249" i="99"/>
  <c r="P249" i="99" s="1"/>
  <c r="M248" i="99"/>
  <c r="P248" i="99" s="1"/>
  <c r="M247" i="99"/>
  <c r="P247" i="99" s="1"/>
  <c r="M246" i="99"/>
  <c r="P246" i="99" s="1"/>
  <c r="P245" i="99"/>
  <c r="M244" i="99"/>
  <c r="P244" i="99" s="1"/>
  <c r="M243" i="99"/>
  <c r="P243" i="99" s="1"/>
  <c r="M242" i="99"/>
  <c r="P242" i="99" s="1"/>
  <c r="M241" i="99"/>
  <c r="P241" i="99" s="1"/>
  <c r="M253" i="100"/>
  <c r="P253" i="100" s="1"/>
  <c r="M252" i="100"/>
  <c r="P252" i="100" s="1"/>
  <c r="M251" i="100"/>
  <c r="P251" i="100" s="1"/>
  <c r="M250" i="100"/>
  <c r="P250" i="100" s="1"/>
  <c r="M249" i="100"/>
  <c r="P249" i="100" s="1"/>
  <c r="M248" i="100"/>
  <c r="P248" i="100" s="1"/>
  <c r="M247" i="100"/>
  <c r="P247" i="100" s="1"/>
  <c r="M246" i="100"/>
  <c r="P246" i="100" s="1"/>
  <c r="P245" i="100"/>
  <c r="M244" i="100"/>
  <c r="P244" i="100" s="1"/>
  <c r="M243" i="100"/>
  <c r="P243" i="100" s="1"/>
  <c r="M242" i="100"/>
  <c r="P242" i="100" s="1"/>
  <c r="M241" i="100"/>
  <c r="P241" i="100" s="1"/>
  <c r="M253" i="101"/>
  <c r="P253" i="101" s="1"/>
  <c r="M252" i="101"/>
  <c r="P252" i="101" s="1"/>
  <c r="M251" i="101"/>
  <c r="P251" i="101" s="1"/>
  <c r="M250" i="101"/>
  <c r="P250" i="101" s="1"/>
  <c r="M249" i="101"/>
  <c r="P249" i="101" s="1"/>
  <c r="M248" i="101"/>
  <c r="P248" i="101" s="1"/>
  <c r="M247" i="101"/>
  <c r="P247" i="101" s="1"/>
  <c r="M246" i="101"/>
  <c r="P246" i="101" s="1"/>
  <c r="P245" i="101"/>
  <c r="M244" i="101"/>
  <c r="P244" i="101" s="1"/>
  <c r="M243" i="101"/>
  <c r="P243" i="101" s="1"/>
  <c r="M242" i="101"/>
  <c r="P242" i="101" s="1"/>
  <c r="M241" i="101"/>
  <c r="P241" i="101" s="1"/>
  <c r="M253" i="102"/>
  <c r="P253" i="102" s="1"/>
  <c r="M252" i="102"/>
  <c r="P252" i="102" s="1"/>
  <c r="M251" i="102"/>
  <c r="P251" i="102" s="1"/>
  <c r="M250" i="102"/>
  <c r="P250" i="102" s="1"/>
  <c r="M249" i="102"/>
  <c r="P249" i="102" s="1"/>
  <c r="M248" i="102"/>
  <c r="P248" i="102" s="1"/>
  <c r="M247" i="102"/>
  <c r="P247" i="102" s="1"/>
  <c r="M246" i="102"/>
  <c r="P246" i="102" s="1"/>
  <c r="P245" i="102"/>
  <c r="M244" i="102"/>
  <c r="P244" i="102" s="1"/>
  <c r="M243" i="102"/>
  <c r="P243" i="102" s="1"/>
  <c r="M242" i="102"/>
  <c r="P242" i="102" s="1"/>
  <c r="M241" i="102"/>
  <c r="P241" i="102" s="1"/>
  <c r="M253" i="103"/>
  <c r="P253" i="103" s="1"/>
  <c r="M252" i="103"/>
  <c r="P252" i="103" s="1"/>
  <c r="M251" i="103"/>
  <c r="P251" i="103" s="1"/>
  <c r="M250" i="103"/>
  <c r="P250" i="103" s="1"/>
  <c r="M249" i="103"/>
  <c r="P249" i="103" s="1"/>
  <c r="M248" i="103"/>
  <c r="P248" i="103" s="1"/>
  <c r="M247" i="103"/>
  <c r="P247" i="103" s="1"/>
  <c r="M246" i="103"/>
  <c r="P246" i="103" s="1"/>
  <c r="P245" i="103"/>
  <c r="M244" i="103"/>
  <c r="P244" i="103" s="1"/>
  <c r="M243" i="103"/>
  <c r="P243" i="103" s="1"/>
  <c r="M242" i="103"/>
  <c r="P242" i="103" s="1"/>
  <c r="M241" i="103"/>
  <c r="P241" i="103" s="1"/>
  <c r="M253" i="104"/>
  <c r="P253" i="104" s="1"/>
  <c r="M252" i="104"/>
  <c r="P252" i="104" s="1"/>
  <c r="M251" i="104"/>
  <c r="P251" i="104" s="1"/>
  <c r="M250" i="104"/>
  <c r="P250" i="104" s="1"/>
  <c r="M249" i="104"/>
  <c r="P249" i="104" s="1"/>
  <c r="M248" i="104"/>
  <c r="P248" i="104" s="1"/>
  <c r="M247" i="104"/>
  <c r="P247" i="104" s="1"/>
  <c r="M246" i="104"/>
  <c r="P246" i="104" s="1"/>
  <c r="P245" i="104"/>
  <c r="M244" i="104"/>
  <c r="P244" i="104" s="1"/>
  <c r="M243" i="104"/>
  <c r="P243" i="104" s="1"/>
  <c r="M242" i="104"/>
  <c r="P242" i="104" s="1"/>
  <c r="M241" i="104"/>
  <c r="P241" i="104" s="1"/>
  <c r="M253" i="105"/>
  <c r="P253" i="105" s="1"/>
  <c r="M252" i="105"/>
  <c r="M251" i="105"/>
  <c r="M250" i="105"/>
  <c r="M249" i="105"/>
  <c r="M248" i="105"/>
  <c r="M247" i="105"/>
  <c r="M246" i="105"/>
  <c r="P245" i="105"/>
  <c r="M244" i="105"/>
  <c r="M243" i="105"/>
  <c r="M242" i="105"/>
  <c r="M241" i="105"/>
  <c r="M253" i="106"/>
  <c r="P253" i="106" s="1"/>
  <c r="M252" i="106"/>
  <c r="P252" i="106" s="1"/>
  <c r="M251" i="106"/>
  <c r="P251" i="106" s="1"/>
  <c r="M250" i="106"/>
  <c r="P250" i="106" s="1"/>
  <c r="M249" i="106"/>
  <c r="P249" i="106" s="1"/>
  <c r="M248" i="106"/>
  <c r="P248" i="106" s="1"/>
  <c r="M247" i="106"/>
  <c r="P247" i="106" s="1"/>
  <c r="M246" i="106"/>
  <c r="P246" i="106" s="1"/>
  <c r="P245" i="106"/>
  <c r="M244" i="106"/>
  <c r="P244" i="106" s="1"/>
  <c r="M243" i="106"/>
  <c r="P243" i="106" s="1"/>
  <c r="M242" i="106"/>
  <c r="P242" i="106" s="1"/>
  <c r="M241" i="106"/>
  <c r="P241" i="106" s="1"/>
  <c r="M253" i="107"/>
  <c r="P253" i="107" s="1"/>
  <c r="M252" i="107"/>
  <c r="P252" i="107" s="1"/>
  <c r="M251" i="107"/>
  <c r="P251" i="107" s="1"/>
  <c r="M250" i="107"/>
  <c r="P250" i="107" s="1"/>
  <c r="M249" i="107"/>
  <c r="P249" i="107" s="1"/>
  <c r="M248" i="107"/>
  <c r="P248" i="107" s="1"/>
  <c r="M247" i="107"/>
  <c r="P247" i="107" s="1"/>
  <c r="M246" i="107"/>
  <c r="P246" i="107" s="1"/>
  <c r="P245" i="107"/>
  <c r="P244" i="107"/>
  <c r="M244" i="107"/>
  <c r="M243" i="107"/>
  <c r="P243" i="107" s="1"/>
  <c r="M242" i="107"/>
  <c r="P242" i="107" s="1"/>
  <c r="M241" i="107"/>
  <c r="P241" i="107" s="1"/>
  <c r="M253" i="78"/>
  <c r="P253" i="78" s="1"/>
  <c r="P252" i="78"/>
  <c r="P251" i="78"/>
  <c r="P250" i="78"/>
  <c r="P249" i="78"/>
  <c r="P248" i="78"/>
  <c r="P247" i="78"/>
  <c r="P246" i="78"/>
  <c r="P245" i="78"/>
  <c r="P244" i="78"/>
  <c r="P243" i="78"/>
  <c r="P242" i="78"/>
  <c r="P241" i="78"/>
  <c r="M253" i="77"/>
  <c r="P253" i="77" s="1"/>
  <c r="M252" i="77"/>
  <c r="M251" i="77"/>
  <c r="M250" i="77"/>
  <c r="M249" i="77"/>
  <c r="M248" i="77"/>
  <c r="M247" i="77"/>
  <c r="M246" i="77"/>
  <c r="M244" i="77"/>
  <c r="M243" i="77"/>
  <c r="M242" i="77"/>
  <c r="M241" i="77"/>
  <c r="P248" i="105" l="1"/>
  <c r="M248" i="8"/>
  <c r="P241" i="105"/>
  <c r="M241" i="8"/>
  <c r="P243" i="105"/>
  <c r="M243" i="8"/>
  <c r="P244" i="105"/>
  <c r="M244" i="8"/>
  <c r="P252" i="105"/>
  <c r="M252" i="8"/>
  <c r="P247" i="105"/>
  <c r="M247" i="8"/>
  <c r="P249" i="105"/>
  <c r="M249" i="8"/>
  <c r="P250" i="105"/>
  <c r="M250" i="8"/>
  <c r="P251" i="105"/>
  <c r="M251" i="8"/>
  <c r="P246" i="105"/>
  <c r="M246" i="8"/>
  <c r="P242" i="105"/>
  <c r="M242" i="8"/>
  <c r="P248" i="84"/>
  <c r="P241" i="84"/>
  <c r="P249" i="84"/>
  <c r="P243" i="84"/>
  <c r="P251" i="84"/>
  <c r="P250" i="84"/>
  <c r="P244" i="84"/>
  <c r="P252" i="84"/>
  <c r="P242" i="84"/>
  <c r="P247" i="84"/>
  <c r="P246" i="84"/>
  <c r="P241" i="77"/>
  <c r="P242" i="77"/>
  <c r="P243" i="77"/>
  <c r="P244" i="77"/>
  <c r="P247" i="77"/>
  <c r="P246" i="77"/>
  <c r="P248" i="77"/>
  <c r="P250" i="77"/>
  <c r="P249" i="77"/>
  <c r="P251" i="77"/>
  <c r="P245" i="77"/>
  <c r="P252" i="77"/>
  <c r="P94" i="99"/>
  <c r="P94" i="107"/>
  <c r="P94" i="96" l="1"/>
  <c r="P94" i="106"/>
  <c r="P94" i="105"/>
  <c r="P94" i="104"/>
  <c r="P94" i="102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M26" i="95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M237" i="95"/>
  <c r="P237" i="95" s="1"/>
  <c r="M238" i="95"/>
  <c r="P238" i="95" s="1"/>
  <c r="M239" i="95"/>
  <c r="P239" i="95" s="1"/>
  <c r="M240" i="95"/>
  <c r="P241" i="8"/>
  <c r="P252" i="8"/>
  <c r="P94" i="101"/>
  <c r="M94" i="103"/>
  <c r="R88" i="74"/>
  <c r="M88" i="74"/>
  <c r="P88" i="74" s="1"/>
  <c r="G88" i="74"/>
  <c r="J88" i="74" s="1"/>
  <c r="G88" i="77" s="1"/>
  <c r="J88" i="77" s="1"/>
  <c r="R88" i="77"/>
  <c r="M88" i="77"/>
  <c r="P88" i="77" s="1"/>
  <c r="R88" i="78"/>
  <c r="M88" i="78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R87" i="106"/>
  <c r="M87" i="106"/>
  <c r="P87" i="106" s="1"/>
  <c r="R87" i="107"/>
  <c r="M87" i="107"/>
  <c r="P87" i="107" s="1"/>
  <c r="P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R252" i="77"/>
  <c r="R251" i="77"/>
  <c r="R250" i="77"/>
  <c r="R249" i="77"/>
  <c r="R253" i="78"/>
  <c r="R252" i="78"/>
  <c r="R251" i="78"/>
  <c r="R250" i="78"/>
  <c r="R249" i="78"/>
  <c r="R253" i="79"/>
  <c r="R252" i="79"/>
  <c r="R251" i="79"/>
  <c r="R250" i="79"/>
  <c r="R249" i="79"/>
  <c r="R253" i="80"/>
  <c r="R252" i="80"/>
  <c r="R251" i="80"/>
  <c r="R250" i="80"/>
  <c r="R249" i="80"/>
  <c r="R253" i="81"/>
  <c r="R252" i="81"/>
  <c r="R251" i="81"/>
  <c r="R250" i="81"/>
  <c r="R249" i="81"/>
  <c r="R253" i="82"/>
  <c r="R252" i="82"/>
  <c r="R251" i="82"/>
  <c r="R250" i="82"/>
  <c r="R249" i="82"/>
  <c r="R253" i="83"/>
  <c r="R252" i="83"/>
  <c r="R251" i="83"/>
  <c r="R250" i="83"/>
  <c r="R249" i="83"/>
  <c r="R253" i="84"/>
  <c r="R252" i="84"/>
  <c r="R251" i="84"/>
  <c r="R250" i="84"/>
  <c r="R249" i="84"/>
  <c r="R253" i="85"/>
  <c r="R252" i="85"/>
  <c r="R251" i="85"/>
  <c r="R250" i="85"/>
  <c r="R249" i="85"/>
  <c r="R253" i="86"/>
  <c r="R252" i="86"/>
  <c r="R251" i="86"/>
  <c r="R250" i="86"/>
  <c r="R249" i="86"/>
  <c r="R253" i="87"/>
  <c r="R252" i="87"/>
  <c r="R251" i="87"/>
  <c r="R250" i="87"/>
  <c r="R249" i="87"/>
  <c r="R253" i="88"/>
  <c r="R252" i="88"/>
  <c r="R251" i="88"/>
  <c r="R250" i="88"/>
  <c r="R249" i="88"/>
  <c r="R253" i="89"/>
  <c r="R252" i="89"/>
  <c r="R251" i="89"/>
  <c r="R250" i="89"/>
  <c r="R249" i="89"/>
  <c r="R253" i="90"/>
  <c r="R252" i="90"/>
  <c r="R251" i="90"/>
  <c r="R250" i="90"/>
  <c r="R249" i="90"/>
  <c r="R253" i="91"/>
  <c r="R252" i="91"/>
  <c r="R251" i="91"/>
  <c r="R250" i="91"/>
  <c r="R249" i="91"/>
  <c r="R253" i="92"/>
  <c r="R252" i="92"/>
  <c r="R251" i="92"/>
  <c r="R250" i="92"/>
  <c r="R249" i="92"/>
  <c r="R253" i="93"/>
  <c r="R252" i="93"/>
  <c r="R251" i="93"/>
  <c r="R250" i="93"/>
  <c r="R249" i="93"/>
  <c r="R253" i="94"/>
  <c r="R252" i="94"/>
  <c r="R251" i="94"/>
  <c r="R250" i="94"/>
  <c r="R249" i="94"/>
  <c r="R253" i="95"/>
  <c r="R252" i="95"/>
  <c r="R251" i="95"/>
  <c r="R250" i="95"/>
  <c r="R249" i="95"/>
  <c r="R253" i="96"/>
  <c r="R252" i="96"/>
  <c r="R251" i="96"/>
  <c r="R250" i="96"/>
  <c r="R249" i="96"/>
  <c r="R253" i="97"/>
  <c r="R252" i="97"/>
  <c r="R251" i="97"/>
  <c r="R250" i="97"/>
  <c r="R249" i="97"/>
  <c r="R253" i="98"/>
  <c r="R252" i="98"/>
  <c r="R251" i="98"/>
  <c r="R250" i="98"/>
  <c r="R249" i="98"/>
  <c r="R253" i="99"/>
  <c r="R252" i="99"/>
  <c r="R251" i="99"/>
  <c r="R250" i="99"/>
  <c r="R249" i="99"/>
  <c r="R253" i="100"/>
  <c r="R252" i="100"/>
  <c r="R251" i="100"/>
  <c r="R250" i="100"/>
  <c r="R249" i="100"/>
  <c r="R253" i="101"/>
  <c r="R252" i="101"/>
  <c r="R251" i="101"/>
  <c r="R250" i="101"/>
  <c r="R249" i="101"/>
  <c r="R253" i="102"/>
  <c r="R252" i="102"/>
  <c r="R251" i="102"/>
  <c r="R250" i="102"/>
  <c r="R249" i="102"/>
  <c r="R253" i="103"/>
  <c r="R252" i="103"/>
  <c r="R251" i="103"/>
  <c r="R250" i="103"/>
  <c r="R249" i="103"/>
  <c r="R253" i="104"/>
  <c r="R252" i="104"/>
  <c r="R251" i="104"/>
  <c r="R250" i="104"/>
  <c r="R249" i="104"/>
  <c r="R253" i="105"/>
  <c r="R252" i="105"/>
  <c r="R251" i="105"/>
  <c r="R250" i="105"/>
  <c r="R249" i="105"/>
  <c r="R253" i="106"/>
  <c r="R252" i="106"/>
  <c r="R251" i="106"/>
  <c r="R250" i="106"/>
  <c r="R249" i="106"/>
  <c r="R253" i="107"/>
  <c r="R252" i="107"/>
  <c r="R251" i="107"/>
  <c r="R250" i="107"/>
  <c r="R249" i="107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R245" i="77"/>
  <c r="R244" i="77"/>
  <c r="R243" i="77"/>
  <c r="R242" i="77"/>
  <c r="R246" i="78"/>
  <c r="R245" i="78"/>
  <c r="R244" i="78"/>
  <c r="R243" i="78"/>
  <c r="R242" i="78"/>
  <c r="R246" i="79"/>
  <c r="R245" i="79"/>
  <c r="R244" i="79"/>
  <c r="R243" i="79"/>
  <c r="R242" i="79"/>
  <c r="R246" i="80"/>
  <c r="R245" i="80"/>
  <c r="R244" i="80"/>
  <c r="R243" i="80"/>
  <c r="R242" i="80"/>
  <c r="R246" i="81"/>
  <c r="R245" i="81"/>
  <c r="R244" i="81"/>
  <c r="R243" i="81"/>
  <c r="R242" i="81"/>
  <c r="R246" i="82"/>
  <c r="R245" i="82"/>
  <c r="R244" i="82"/>
  <c r="R243" i="82"/>
  <c r="R242" i="82"/>
  <c r="R246" i="83"/>
  <c r="R245" i="83"/>
  <c r="R244" i="83"/>
  <c r="R243" i="83"/>
  <c r="R242" i="83"/>
  <c r="R246" i="84"/>
  <c r="R245" i="84"/>
  <c r="R244" i="84"/>
  <c r="R243" i="84"/>
  <c r="R242" i="84"/>
  <c r="R246" i="85"/>
  <c r="R245" i="85"/>
  <c r="R244" i="85"/>
  <c r="R243" i="85"/>
  <c r="R242" i="85"/>
  <c r="R246" i="86"/>
  <c r="R245" i="86"/>
  <c r="R244" i="86"/>
  <c r="R243" i="86"/>
  <c r="R242" i="86"/>
  <c r="R246" i="87"/>
  <c r="R245" i="87"/>
  <c r="R244" i="87"/>
  <c r="R243" i="87"/>
  <c r="R242" i="87"/>
  <c r="R246" i="88"/>
  <c r="R245" i="88"/>
  <c r="R244" i="88"/>
  <c r="R243" i="88"/>
  <c r="R242" i="88"/>
  <c r="R246" i="89"/>
  <c r="R245" i="89"/>
  <c r="R244" i="89"/>
  <c r="R243" i="89"/>
  <c r="R242" i="89"/>
  <c r="R246" i="90"/>
  <c r="R245" i="90"/>
  <c r="R244" i="90"/>
  <c r="R243" i="90"/>
  <c r="R242" i="90"/>
  <c r="R246" i="91"/>
  <c r="R245" i="91"/>
  <c r="R244" i="91"/>
  <c r="R243" i="91"/>
  <c r="R242" i="91"/>
  <c r="R246" i="92"/>
  <c r="R245" i="92"/>
  <c r="R244" i="92"/>
  <c r="R243" i="92"/>
  <c r="R242" i="92"/>
  <c r="R246" i="93"/>
  <c r="R245" i="93"/>
  <c r="R244" i="93"/>
  <c r="R243" i="93"/>
  <c r="R242" i="93"/>
  <c r="R246" i="94"/>
  <c r="R245" i="94"/>
  <c r="R244" i="94"/>
  <c r="R243" i="94"/>
  <c r="R242" i="94"/>
  <c r="R246" i="95"/>
  <c r="R245" i="95"/>
  <c r="R244" i="95"/>
  <c r="R243" i="95"/>
  <c r="R242" i="95"/>
  <c r="R246" i="96"/>
  <c r="R245" i="96"/>
  <c r="R244" i="96"/>
  <c r="R243" i="96"/>
  <c r="R242" i="96"/>
  <c r="R246" i="97"/>
  <c r="R245" i="97"/>
  <c r="R244" i="97"/>
  <c r="R243" i="97"/>
  <c r="R242" i="97"/>
  <c r="R246" i="98"/>
  <c r="R245" i="98"/>
  <c r="R244" i="98"/>
  <c r="R243" i="98"/>
  <c r="R242" i="98"/>
  <c r="R246" i="99"/>
  <c r="R245" i="99"/>
  <c r="R244" i="99"/>
  <c r="R243" i="99"/>
  <c r="R242" i="99"/>
  <c r="R246" i="100"/>
  <c r="R245" i="100"/>
  <c r="R244" i="100"/>
  <c r="R243" i="100"/>
  <c r="R242" i="100"/>
  <c r="R246" i="101"/>
  <c r="R245" i="101"/>
  <c r="R244" i="101"/>
  <c r="R243" i="101"/>
  <c r="R242" i="101"/>
  <c r="R246" i="102"/>
  <c r="R245" i="102"/>
  <c r="R244" i="102"/>
  <c r="R243" i="102"/>
  <c r="R242" i="102"/>
  <c r="R246" i="103"/>
  <c r="R245" i="103"/>
  <c r="R244" i="103"/>
  <c r="R243" i="103"/>
  <c r="R242" i="103"/>
  <c r="R246" i="104"/>
  <c r="R245" i="104"/>
  <c r="R244" i="104"/>
  <c r="R243" i="104"/>
  <c r="R242" i="104"/>
  <c r="R246" i="105"/>
  <c r="R245" i="105"/>
  <c r="R244" i="105"/>
  <c r="R243" i="105"/>
  <c r="R242" i="105"/>
  <c r="R246" i="106"/>
  <c r="R245" i="106"/>
  <c r="R244" i="106"/>
  <c r="R243" i="106"/>
  <c r="R242" i="106"/>
  <c r="R246" i="107"/>
  <c r="R245" i="107"/>
  <c r="R244" i="107"/>
  <c r="R243" i="107"/>
  <c r="R242" i="107"/>
  <c r="P246" i="8"/>
  <c r="P245" i="8"/>
  <c r="P244" i="8"/>
  <c r="P243" i="8"/>
  <c r="P242" i="8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R241" i="77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R241" i="78"/>
  <c r="R240" i="78"/>
  <c r="M240" i="78"/>
  <c r="R239" i="78"/>
  <c r="M239" i="78"/>
  <c r="R238" i="78"/>
  <c r="M238" i="78"/>
  <c r="R237" i="78"/>
  <c r="M237" i="78"/>
  <c r="R236" i="78"/>
  <c r="M236" i="78"/>
  <c r="R235" i="78"/>
  <c r="M235" i="78"/>
  <c r="R247" i="79"/>
  <c r="R241" i="79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R241" i="80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R241" i="8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R241" i="82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R241" i="83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R241" i="84"/>
  <c r="R240" i="84"/>
  <c r="M240" i="84"/>
  <c r="R239" i="84"/>
  <c r="M239" i="84"/>
  <c r="R238" i="84"/>
  <c r="M238" i="84"/>
  <c r="R237" i="84"/>
  <c r="M237" i="84"/>
  <c r="R236" i="84"/>
  <c r="M236" i="84"/>
  <c r="R235" i="84"/>
  <c r="M235" i="84"/>
  <c r="R247" i="85"/>
  <c r="R241" i="85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R241" i="86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R241" i="87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R241" i="88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R241" i="89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R241" i="90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R241" i="9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R241" i="92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R241" i="93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R241" i="94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P240" i="95"/>
  <c r="R239" i="95"/>
  <c r="R238" i="95"/>
  <c r="R237" i="95"/>
  <c r="R236" i="95"/>
  <c r="P236" i="95"/>
  <c r="R235" i="95"/>
  <c r="R247" i="96"/>
  <c r="R241" i="96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R241" i="97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R241" i="98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R241" i="99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R241" i="100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R241" i="10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R241" i="102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R241" i="103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R241" i="104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R241" i="105"/>
  <c r="R240" i="105"/>
  <c r="M240" i="105"/>
  <c r="R239" i="105"/>
  <c r="M239" i="105"/>
  <c r="R238" i="105"/>
  <c r="M238" i="105"/>
  <c r="R237" i="105"/>
  <c r="M237" i="105"/>
  <c r="R236" i="105"/>
  <c r="M236" i="105"/>
  <c r="R235" i="105"/>
  <c r="M235" i="105"/>
  <c r="R247" i="106"/>
  <c r="R241" i="106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R241" i="107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0" i="8"/>
  <c r="P239" i="8"/>
  <c r="P238" i="8"/>
  <c r="P237" i="8"/>
  <c r="P236" i="8"/>
  <c r="P235" i="8"/>
  <c r="R174" i="74"/>
  <c r="M174" i="74"/>
  <c r="P174" i="74" s="1"/>
  <c r="G174" i="74"/>
  <c r="J174" i="74" s="1"/>
  <c r="R174" i="77"/>
  <c r="M174" i="77"/>
  <c r="P174" i="77" s="1"/>
  <c r="R174" i="78"/>
  <c r="M174" i="78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R102" i="106"/>
  <c r="M102" i="106"/>
  <c r="P102" i="106" s="1"/>
  <c r="R102" i="107"/>
  <c r="M102" i="107"/>
  <c r="P102" i="107" s="1"/>
  <c r="P102" i="8"/>
  <c r="H5" i="8"/>
  <c r="M48" i="98"/>
  <c r="P48" i="98" s="1"/>
  <c r="P102" i="105" l="1"/>
  <c r="M102" i="8"/>
  <c r="P238" i="105"/>
  <c r="M238" i="8"/>
  <c r="P87" i="105"/>
  <c r="M87" i="8"/>
  <c r="P174" i="105"/>
  <c r="M174" i="8"/>
  <c r="P235" i="105"/>
  <c r="M235" i="8"/>
  <c r="P239" i="105"/>
  <c r="M239" i="8"/>
  <c r="P88" i="105"/>
  <c r="M88" i="8"/>
  <c r="P240" i="105"/>
  <c r="M240" i="8"/>
  <c r="P237" i="105"/>
  <c r="M237" i="8"/>
  <c r="P236" i="105"/>
  <c r="M236" i="8"/>
  <c r="P237" i="84"/>
  <c r="P174" i="84"/>
  <c r="P238" i="84"/>
  <c r="P87" i="84"/>
  <c r="P235" i="84"/>
  <c r="P239" i="84"/>
  <c r="P88" i="84"/>
  <c r="P102" i="84"/>
  <c r="P240" i="84"/>
  <c r="P236" i="84"/>
  <c r="P236" i="78"/>
  <c r="P240" i="78"/>
  <c r="P235" i="78"/>
  <c r="P88" i="78"/>
  <c r="P102" i="78"/>
  <c r="P239" i="78"/>
  <c r="P174" i="78"/>
  <c r="P238" i="78"/>
  <c r="P87" i="78"/>
  <c r="P237" i="78"/>
  <c r="P94" i="103"/>
  <c r="P237" i="82"/>
  <c r="P87" i="77"/>
  <c r="P238" i="77"/>
  <c r="N261" i="78" l="1"/>
  <c r="N261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1" i="107"/>
  <c r="N258" i="107"/>
  <c r="M255" i="107"/>
  <c r="N258" i="106"/>
  <c r="M255" i="106"/>
  <c r="N261" i="105"/>
  <c r="N258" i="105"/>
  <c r="M255" i="105"/>
  <c r="N261" i="104"/>
  <c r="N258" i="104"/>
  <c r="M255" i="104"/>
  <c r="N261" i="103"/>
  <c r="N258" i="103"/>
  <c r="M255" i="103"/>
  <c r="N261" i="102"/>
  <c r="N258" i="102"/>
  <c r="M255" i="102"/>
  <c r="N261" i="101"/>
  <c r="N258" i="101"/>
  <c r="M255" i="101"/>
  <c r="N261" i="100"/>
  <c r="N258" i="100"/>
  <c r="M255" i="100"/>
  <c r="N261" i="99"/>
  <c r="N258" i="99"/>
  <c r="M255" i="99"/>
  <c r="N261" i="98"/>
  <c r="N258" i="98"/>
  <c r="M255" i="98"/>
  <c r="N261" i="97"/>
  <c r="N258" i="97"/>
  <c r="M255" i="97"/>
  <c r="N261" i="96"/>
  <c r="N258" i="96"/>
  <c r="M255" i="96"/>
  <c r="N261" i="95"/>
  <c r="N258" i="95"/>
  <c r="M255" i="95"/>
  <c r="N261" i="94"/>
  <c r="N258" i="94"/>
  <c r="M255" i="94"/>
  <c r="N261" i="93"/>
  <c r="N258" i="93"/>
  <c r="M255" i="93"/>
  <c r="N261" i="92"/>
  <c r="N258" i="92"/>
  <c r="M255" i="92"/>
  <c r="N261" i="91"/>
  <c r="N258" i="91"/>
  <c r="M255" i="91"/>
  <c r="N261" i="90"/>
  <c r="N258" i="90"/>
  <c r="M255" i="90"/>
  <c r="N261" i="89"/>
  <c r="N258" i="89"/>
  <c r="M255" i="89"/>
  <c r="N261" i="88"/>
  <c r="N258" i="88"/>
  <c r="M255" i="88"/>
  <c r="N261" i="87"/>
  <c r="N258" i="87"/>
  <c r="M255" i="87"/>
  <c r="N261" i="86"/>
  <c r="N258" i="86"/>
  <c r="M255" i="86"/>
  <c r="N261" i="85"/>
  <c r="N258" i="85"/>
  <c r="M255" i="85"/>
  <c r="N261" i="84"/>
  <c r="N258" i="84"/>
  <c r="M255" i="84"/>
  <c r="N261" i="83"/>
  <c r="N258" i="83"/>
  <c r="W11" i="8" s="1"/>
  <c r="M255" i="83"/>
  <c r="N261" i="82"/>
  <c r="N258" i="82"/>
  <c r="M255" i="82"/>
  <c r="N261" i="81"/>
  <c r="N258" i="81"/>
  <c r="M255" i="81"/>
  <c r="N261" i="80"/>
  <c r="N258" i="80"/>
  <c r="M255" i="80"/>
  <c r="N261" i="79"/>
  <c r="N258" i="79"/>
  <c r="M255" i="79"/>
  <c r="N258" i="78"/>
  <c r="M255" i="78"/>
  <c r="N258" i="77"/>
  <c r="M255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P156" i="106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M207" i="105"/>
  <c r="M189" i="105"/>
  <c r="M188" i="105"/>
  <c r="M187" i="105"/>
  <c r="M105" i="105"/>
  <c r="M104" i="105"/>
  <c r="M103" i="105"/>
  <c r="M82" i="105"/>
  <c r="M173" i="105"/>
  <c r="M234" i="105"/>
  <c r="M233" i="105"/>
  <c r="M232" i="105"/>
  <c r="M231" i="105"/>
  <c r="M230" i="105"/>
  <c r="M229" i="105"/>
  <c r="M228" i="105"/>
  <c r="M227" i="105"/>
  <c r="M226" i="105"/>
  <c r="M225" i="105"/>
  <c r="M224" i="105"/>
  <c r="M223" i="105"/>
  <c r="M222" i="105"/>
  <c r="M221" i="105"/>
  <c r="M220" i="105"/>
  <c r="M219" i="105"/>
  <c r="M218" i="105"/>
  <c r="M217" i="105"/>
  <c r="M216" i="105"/>
  <c r="M215" i="105"/>
  <c r="M214" i="105"/>
  <c r="M213" i="105"/>
  <c r="M212" i="105"/>
  <c r="M211" i="105"/>
  <c r="M210" i="105"/>
  <c r="M209" i="105"/>
  <c r="M208" i="105"/>
  <c r="M206" i="105"/>
  <c r="M205" i="105"/>
  <c r="M204" i="105"/>
  <c r="M203" i="105"/>
  <c r="M202" i="105"/>
  <c r="M201" i="105"/>
  <c r="M200" i="105"/>
  <c r="M199" i="105"/>
  <c r="M198" i="105"/>
  <c r="M197" i="105"/>
  <c r="M196" i="105"/>
  <c r="M195" i="105"/>
  <c r="M194" i="105"/>
  <c r="M193" i="105"/>
  <c r="M192" i="105"/>
  <c r="M191" i="105"/>
  <c r="M190" i="105"/>
  <c r="M186" i="105"/>
  <c r="M185" i="105"/>
  <c r="M184" i="105"/>
  <c r="M183" i="105"/>
  <c r="M182" i="105"/>
  <c r="M181" i="105"/>
  <c r="M180" i="105"/>
  <c r="M179" i="105"/>
  <c r="M178" i="105"/>
  <c r="M177" i="105"/>
  <c r="M176" i="105"/>
  <c r="M175" i="105"/>
  <c r="M172" i="105"/>
  <c r="M171" i="105"/>
  <c r="M170" i="105"/>
  <c r="M169" i="105"/>
  <c r="M168" i="105"/>
  <c r="M167" i="105"/>
  <c r="M166" i="105"/>
  <c r="M165" i="105"/>
  <c r="M164" i="105"/>
  <c r="M163" i="105"/>
  <c r="M162" i="105"/>
  <c r="M161" i="105"/>
  <c r="M160" i="105"/>
  <c r="M159" i="105"/>
  <c r="M158" i="105"/>
  <c r="M157" i="105"/>
  <c r="P156" i="105"/>
  <c r="M155" i="105"/>
  <c r="M154" i="105"/>
  <c r="M153" i="105"/>
  <c r="M152" i="105"/>
  <c r="M151" i="105"/>
  <c r="M150" i="105"/>
  <c r="M149" i="105"/>
  <c r="M148" i="105"/>
  <c r="M147" i="105"/>
  <c r="M146" i="105"/>
  <c r="M145" i="105"/>
  <c r="M144" i="105"/>
  <c r="M143" i="105"/>
  <c r="M142" i="105"/>
  <c r="M141" i="105"/>
  <c r="M140" i="105"/>
  <c r="M139" i="105"/>
  <c r="M138" i="105"/>
  <c r="M137" i="105"/>
  <c r="M136" i="105"/>
  <c r="M135" i="105"/>
  <c r="M134" i="105"/>
  <c r="M133" i="105"/>
  <c r="M132" i="105"/>
  <c r="M131" i="105"/>
  <c r="M130" i="105"/>
  <c r="M129" i="105"/>
  <c r="M128" i="105"/>
  <c r="M127" i="105"/>
  <c r="M126" i="105"/>
  <c r="M125" i="105"/>
  <c r="M124" i="105"/>
  <c r="M123" i="105"/>
  <c r="M122" i="105"/>
  <c r="M121" i="105"/>
  <c r="M120" i="105"/>
  <c r="M119" i="105"/>
  <c r="M118" i="105"/>
  <c r="M117" i="105"/>
  <c r="M116" i="105"/>
  <c r="M115" i="105"/>
  <c r="M114" i="105"/>
  <c r="M113" i="105"/>
  <c r="M112" i="105"/>
  <c r="M111" i="105"/>
  <c r="M110" i="105"/>
  <c r="M109" i="105"/>
  <c r="M108" i="105"/>
  <c r="M107" i="105"/>
  <c r="M106" i="105"/>
  <c r="M101" i="105"/>
  <c r="M100" i="105"/>
  <c r="M99" i="105"/>
  <c r="M98" i="105"/>
  <c r="M97" i="105"/>
  <c r="M96" i="105"/>
  <c r="M95" i="105"/>
  <c r="M93" i="105"/>
  <c r="M92" i="105"/>
  <c r="M91" i="105"/>
  <c r="M90" i="105"/>
  <c r="M89" i="105"/>
  <c r="M86" i="105"/>
  <c r="M85" i="105"/>
  <c r="M84" i="105"/>
  <c r="M83" i="105"/>
  <c r="M81" i="105"/>
  <c r="M80" i="105"/>
  <c r="M79" i="105"/>
  <c r="M78" i="105"/>
  <c r="M77" i="105"/>
  <c r="M75" i="105"/>
  <c r="M74" i="105"/>
  <c r="M73" i="105"/>
  <c r="M72" i="105"/>
  <c r="M71" i="105"/>
  <c r="M70" i="105"/>
  <c r="M69" i="105"/>
  <c r="M68" i="105"/>
  <c r="M67" i="105"/>
  <c r="M66" i="105"/>
  <c r="M65" i="105"/>
  <c r="M64" i="105"/>
  <c r="M63" i="105"/>
  <c r="M62" i="105"/>
  <c r="M61" i="105"/>
  <c r="M60" i="105"/>
  <c r="M59" i="105"/>
  <c r="M58" i="105"/>
  <c r="M57" i="105"/>
  <c r="M56" i="105"/>
  <c r="M55" i="105"/>
  <c r="M54" i="105"/>
  <c r="M53" i="105"/>
  <c r="M52" i="105"/>
  <c r="M51" i="105"/>
  <c r="M50" i="105"/>
  <c r="M49" i="105"/>
  <c r="M48" i="105"/>
  <c r="M47" i="105"/>
  <c r="M46" i="105"/>
  <c r="M45" i="105"/>
  <c r="M44" i="105"/>
  <c r="M43" i="105"/>
  <c r="M42" i="105"/>
  <c r="M41" i="105"/>
  <c r="M40" i="105"/>
  <c r="M39" i="105"/>
  <c r="M38" i="105"/>
  <c r="M37" i="105"/>
  <c r="M36" i="105"/>
  <c r="M35" i="105"/>
  <c r="M34" i="105"/>
  <c r="M33" i="105"/>
  <c r="M32" i="105"/>
  <c r="M31" i="105"/>
  <c r="M30" i="105"/>
  <c r="M29" i="105"/>
  <c r="M28" i="105"/>
  <c r="M27" i="105"/>
  <c r="M26" i="105"/>
  <c r="M25" i="105"/>
  <c r="M24" i="105"/>
  <c r="M23" i="105"/>
  <c r="M22" i="105"/>
  <c r="M21" i="105"/>
  <c r="M20" i="105"/>
  <c r="M19" i="105"/>
  <c r="M18" i="105"/>
  <c r="M17" i="105"/>
  <c r="M16" i="105"/>
  <c r="M15" i="105"/>
  <c r="M14" i="105"/>
  <c r="M13" i="105"/>
  <c r="M12" i="105"/>
  <c r="M11" i="105"/>
  <c r="M10" i="105"/>
  <c r="M9" i="105"/>
  <c r="M8" i="105"/>
  <c r="M7" i="105"/>
  <c r="M6" i="105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P156" i="103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P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P156" i="100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P156" i="99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P156" i="98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P156" i="96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P156" i="93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P156" i="92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P156" i="9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P156" i="90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P156" i="89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P156" i="88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P156" i="87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P156" i="86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M159" i="85"/>
  <c r="M158" i="85"/>
  <c r="M157" i="85"/>
  <c r="M156" i="85"/>
  <c r="M155" i="85"/>
  <c r="M154" i="85"/>
  <c r="M153" i="85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M207" i="84"/>
  <c r="M189" i="84"/>
  <c r="M188" i="84"/>
  <c r="M187" i="84"/>
  <c r="M105" i="84"/>
  <c r="M104" i="84"/>
  <c r="M103" i="84"/>
  <c r="M82" i="84"/>
  <c r="M173" i="84"/>
  <c r="M234" i="84"/>
  <c r="M233" i="84"/>
  <c r="M232" i="84"/>
  <c r="M231" i="84"/>
  <c r="M230" i="84"/>
  <c r="M229" i="84"/>
  <c r="M228" i="84"/>
  <c r="M227" i="84"/>
  <c r="M226" i="84"/>
  <c r="M225" i="84"/>
  <c r="M224" i="84"/>
  <c r="M223" i="84"/>
  <c r="M222" i="84"/>
  <c r="M221" i="84"/>
  <c r="M220" i="84"/>
  <c r="M219" i="84"/>
  <c r="M218" i="84"/>
  <c r="M217" i="84"/>
  <c r="M216" i="84"/>
  <c r="M215" i="84"/>
  <c r="M214" i="84"/>
  <c r="M213" i="84"/>
  <c r="M212" i="84"/>
  <c r="M211" i="84"/>
  <c r="M210" i="84"/>
  <c r="M209" i="84"/>
  <c r="M208" i="84"/>
  <c r="M206" i="84"/>
  <c r="M205" i="84"/>
  <c r="M204" i="84"/>
  <c r="M203" i="84"/>
  <c r="M202" i="84"/>
  <c r="M201" i="84"/>
  <c r="M200" i="84"/>
  <c r="M199" i="84"/>
  <c r="M198" i="84"/>
  <c r="M197" i="84"/>
  <c r="M196" i="84"/>
  <c r="M195" i="84"/>
  <c r="M194" i="84"/>
  <c r="M193" i="84"/>
  <c r="M192" i="84"/>
  <c r="M191" i="84"/>
  <c r="M190" i="84"/>
  <c r="M186" i="84"/>
  <c r="M185" i="84"/>
  <c r="M184" i="84"/>
  <c r="M183" i="84"/>
  <c r="M182" i="84"/>
  <c r="M181" i="84"/>
  <c r="M180" i="84"/>
  <c r="M179" i="84"/>
  <c r="M178" i="84"/>
  <c r="M177" i="84"/>
  <c r="M176" i="84"/>
  <c r="M175" i="84"/>
  <c r="M172" i="84"/>
  <c r="M171" i="84"/>
  <c r="M170" i="84"/>
  <c r="M169" i="84"/>
  <c r="M168" i="84"/>
  <c r="M167" i="84"/>
  <c r="M166" i="84"/>
  <c r="M165" i="84"/>
  <c r="M164" i="84"/>
  <c r="M163" i="84"/>
  <c r="M162" i="84"/>
  <c r="M161" i="84"/>
  <c r="M160" i="84"/>
  <c r="M159" i="84"/>
  <c r="M158" i="84"/>
  <c r="M157" i="84"/>
  <c r="M156" i="84"/>
  <c r="M155" i="84"/>
  <c r="M154" i="84"/>
  <c r="M153" i="84"/>
  <c r="M152" i="84"/>
  <c r="M151" i="84"/>
  <c r="M150" i="84"/>
  <c r="M149" i="84"/>
  <c r="M148" i="84"/>
  <c r="M147" i="84"/>
  <c r="M146" i="84"/>
  <c r="M145" i="84"/>
  <c r="M144" i="84"/>
  <c r="M143" i="84"/>
  <c r="M142" i="84"/>
  <c r="M141" i="84"/>
  <c r="M140" i="84"/>
  <c r="M139" i="84"/>
  <c r="M138" i="84"/>
  <c r="M137" i="84"/>
  <c r="M136" i="84"/>
  <c r="M135" i="84"/>
  <c r="M134" i="84"/>
  <c r="M133" i="84"/>
  <c r="M132" i="84"/>
  <c r="M131" i="84"/>
  <c r="M130" i="84"/>
  <c r="M129" i="84"/>
  <c r="M128" i="84"/>
  <c r="M127" i="84"/>
  <c r="M126" i="84"/>
  <c r="M125" i="84"/>
  <c r="M124" i="84"/>
  <c r="M123" i="84"/>
  <c r="M122" i="84"/>
  <c r="M121" i="84"/>
  <c r="M120" i="84"/>
  <c r="M119" i="84"/>
  <c r="M118" i="84"/>
  <c r="M117" i="84"/>
  <c r="M116" i="84"/>
  <c r="M115" i="84"/>
  <c r="M114" i="84"/>
  <c r="M113" i="84"/>
  <c r="M112" i="84"/>
  <c r="M111" i="84"/>
  <c r="M110" i="84"/>
  <c r="M109" i="84"/>
  <c r="M108" i="84"/>
  <c r="M107" i="84"/>
  <c r="M106" i="84"/>
  <c r="M101" i="84"/>
  <c r="M100" i="84"/>
  <c r="M99" i="84"/>
  <c r="M98" i="84"/>
  <c r="M97" i="84"/>
  <c r="M96" i="84"/>
  <c r="M95" i="84"/>
  <c r="M93" i="84"/>
  <c r="M92" i="84"/>
  <c r="M91" i="84"/>
  <c r="M90" i="84"/>
  <c r="M89" i="84"/>
  <c r="M86" i="84"/>
  <c r="M85" i="84"/>
  <c r="M84" i="84"/>
  <c r="M83" i="84"/>
  <c r="M81" i="84"/>
  <c r="M80" i="84"/>
  <c r="M79" i="84"/>
  <c r="M78" i="84"/>
  <c r="M77" i="84"/>
  <c r="M75" i="84"/>
  <c r="M74" i="84"/>
  <c r="M73" i="84"/>
  <c r="M72" i="84"/>
  <c r="M71" i="84"/>
  <c r="M70" i="84"/>
  <c r="M69" i="84"/>
  <c r="M68" i="84"/>
  <c r="M67" i="84"/>
  <c r="M66" i="84"/>
  <c r="M65" i="84"/>
  <c r="M64" i="84"/>
  <c r="M63" i="84"/>
  <c r="M62" i="84"/>
  <c r="M61" i="84"/>
  <c r="M60" i="84"/>
  <c r="M59" i="84"/>
  <c r="M58" i="84"/>
  <c r="M57" i="84"/>
  <c r="M56" i="84"/>
  <c r="M55" i="84"/>
  <c r="M54" i="84"/>
  <c r="M53" i="84"/>
  <c r="M52" i="84"/>
  <c r="M51" i="84"/>
  <c r="M50" i="84"/>
  <c r="M49" i="84"/>
  <c r="M48" i="84"/>
  <c r="M47" i="84"/>
  <c r="M46" i="84"/>
  <c r="M45" i="84"/>
  <c r="M44" i="84"/>
  <c r="M43" i="84"/>
  <c r="M42" i="84"/>
  <c r="M41" i="84"/>
  <c r="M40" i="84"/>
  <c r="M39" i="84"/>
  <c r="M38" i="84"/>
  <c r="M37" i="84"/>
  <c r="M36" i="84"/>
  <c r="M35" i="84"/>
  <c r="M34" i="84"/>
  <c r="M33" i="84"/>
  <c r="M32" i="84"/>
  <c r="M31" i="84"/>
  <c r="M30" i="84"/>
  <c r="M29" i="84"/>
  <c r="M28" i="84"/>
  <c r="M27" i="84"/>
  <c r="M26" i="84"/>
  <c r="M25" i="84"/>
  <c r="M24" i="84"/>
  <c r="M23" i="84"/>
  <c r="M22" i="84"/>
  <c r="M21" i="84"/>
  <c r="M20" i="84"/>
  <c r="M19" i="84"/>
  <c r="M18" i="84"/>
  <c r="M17" i="84"/>
  <c r="M16" i="84"/>
  <c r="M15" i="84"/>
  <c r="M14" i="84"/>
  <c r="M13" i="84"/>
  <c r="M12" i="84"/>
  <c r="M11" i="84"/>
  <c r="M10" i="84"/>
  <c r="M9" i="84"/>
  <c r="M8" i="84"/>
  <c r="M7" i="84"/>
  <c r="M6" i="84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M207" i="78"/>
  <c r="M189" i="78"/>
  <c r="M188" i="78"/>
  <c r="M187" i="78"/>
  <c r="M105" i="78"/>
  <c r="M104" i="78"/>
  <c r="M103" i="78"/>
  <c r="M82" i="78"/>
  <c r="M173" i="78"/>
  <c r="M234" i="78"/>
  <c r="M233" i="78"/>
  <c r="M232" i="78"/>
  <c r="M231" i="78"/>
  <c r="M230" i="78"/>
  <c r="M229" i="78"/>
  <c r="M228" i="78"/>
  <c r="M227" i="78"/>
  <c r="M226" i="78"/>
  <c r="M225" i="78"/>
  <c r="M224" i="78"/>
  <c r="M223" i="78"/>
  <c r="M222" i="78"/>
  <c r="M221" i="78"/>
  <c r="M220" i="78"/>
  <c r="M219" i="78"/>
  <c r="M218" i="78"/>
  <c r="M217" i="78"/>
  <c r="M216" i="78"/>
  <c r="M215" i="78"/>
  <c r="M214" i="78"/>
  <c r="M213" i="78"/>
  <c r="M212" i="78"/>
  <c r="M211" i="78"/>
  <c r="M210" i="78"/>
  <c r="M209" i="78"/>
  <c r="M208" i="78"/>
  <c r="M206" i="78"/>
  <c r="M205" i="78"/>
  <c r="M204" i="78"/>
  <c r="M203" i="78"/>
  <c r="M202" i="78"/>
  <c r="M201" i="78"/>
  <c r="M200" i="78"/>
  <c r="M199" i="78"/>
  <c r="M198" i="78"/>
  <c r="M197" i="78"/>
  <c r="M196" i="78"/>
  <c r="M195" i="78"/>
  <c r="M194" i="78"/>
  <c r="M193" i="78"/>
  <c r="M192" i="78"/>
  <c r="M191" i="78"/>
  <c r="M190" i="78"/>
  <c r="M186" i="78"/>
  <c r="M185" i="78"/>
  <c r="M184" i="78"/>
  <c r="M183" i="78"/>
  <c r="M182" i="78"/>
  <c r="M181" i="78"/>
  <c r="M180" i="78"/>
  <c r="M179" i="78"/>
  <c r="M178" i="78"/>
  <c r="M177" i="78"/>
  <c r="M176" i="78"/>
  <c r="M175" i="78"/>
  <c r="M172" i="78"/>
  <c r="M171" i="78"/>
  <c r="M170" i="78"/>
  <c r="M169" i="78"/>
  <c r="M168" i="78"/>
  <c r="M167" i="78"/>
  <c r="M166" i="78"/>
  <c r="M165" i="78"/>
  <c r="M164" i="78"/>
  <c r="M163" i="78"/>
  <c r="M162" i="78"/>
  <c r="M161" i="78"/>
  <c r="M160" i="78"/>
  <c r="M159" i="78"/>
  <c r="M158" i="78"/>
  <c r="M157" i="78"/>
  <c r="M156" i="78"/>
  <c r="M155" i="78"/>
  <c r="M154" i="78"/>
  <c r="M153" i="78"/>
  <c r="M152" i="78"/>
  <c r="M151" i="78"/>
  <c r="M150" i="78"/>
  <c r="M149" i="78"/>
  <c r="M148" i="78"/>
  <c r="M147" i="78"/>
  <c r="M146" i="78"/>
  <c r="M145" i="78"/>
  <c r="M144" i="78"/>
  <c r="M143" i="78"/>
  <c r="M142" i="78"/>
  <c r="M141" i="78"/>
  <c r="M140" i="78"/>
  <c r="M139" i="78"/>
  <c r="M138" i="78"/>
  <c r="M137" i="78"/>
  <c r="M136" i="78"/>
  <c r="M135" i="78"/>
  <c r="M134" i="78"/>
  <c r="M133" i="78"/>
  <c r="M132" i="78"/>
  <c r="M131" i="78"/>
  <c r="M130" i="78"/>
  <c r="M129" i="78"/>
  <c r="M128" i="78"/>
  <c r="M127" i="78"/>
  <c r="M126" i="78"/>
  <c r="M125" i="78"/>
  <c r="M124" i="78"/>
  <c r="M123" i="78"/>
  <c r="M122" i="78"/>
  <c r="M121" i="78"/>
  <c r="M120" i="78"/>
  <c r="M119" i="78"/>
  <c r="M118" i="78"/>
  <c r="M117" i="78"/>
  <c r="M116" i="78"/>
  <c r="M115" i="78"/>
  <c r="M114" i="78"/>
  <c r="M113" i="78"/>
  <c r="M112" i="78"/>
  <c r="M111" i="78"/>
  <c r="M110" i="78"/>
  <c r="M109" i="78"/>
  <c r="M108" i="78"/>
  <c r="M107" i="78"/>
  <c r="M106" i="78"/>
  <c r="M101" i="78"/>
  <c r="M100" i="78"/>
  <c r="M99" i="78"/>
  <c r="M98" i="78"/>
  <c r="M97" i="78"/>
  <c r="M96" i="78"/>
  <c r="M95" i="78"/>
  <c r="M93" i="78"/>
  <c r="M92" i="78"/>
  <c r="M91" i="78"/>
  <c r="M90" i="78"/>
  <c r="M89" i="78"/>
  <c r="M86" i="78"/>
  <c r="M85" i="78"/>
  <c r="M84" i="78"/>
  <c r="M83" i="78"/>
  <c r="M81" i="78"/>
  <c r="M80" i="78"/>
  <c r="M79" i="78"/>
  <c r="M78" i="78"/>
  <c r="M77" i="78"/>
  <c r="M75" i="78"/>
  <c r="M74" i="78"/>
  <c r="M73" i="78"/>
  <c r="M72" i="78"/>
  <c r="M71" i="78"/>
  <c r="M70" i="78"/>
  <c r="M69" i="78"/>
  <c r="M68" i="78"/>
  <c r="M67" i="78"/>
  <c r="M66" i="78"/>
  <c r="M65" i="78"/>
  <c r="M64" i="78"/>
  <c r="M63" i="78"/>
  <c r="M62" i="78"/>
  <c r="M61" i="78"/>
  <c r="M60" i="78"/>
  <c r="M59" i="78"/>
  <c r="M58" i="78"/>
  <c r="M57" i="78"/>
  <c r="M56" i="78"/>
  <c r="M55" i="78"/>
  <c r="M54" i="78"/>
  <c r="M53" i="78"/>
  <c r="M52" i="78"/>
  <c r="M51" i="78"/>
  <c r="M50" i="78"/>
  <c r="M49" i="78"/>
  <c r="M48" i="78"/>
  <c r="M47" i="78"/>
  <c r="M46" i="78"/>
  <c r="M45" i="78"/>
  <c r="M44" i="78"/>
  <c r="M43" i="78"/>
  <c r="M42" i="78"/>
  <c r="M41" i="78"/>
  <c r="M40" i="78"/>
  <c r="M39" i="78"/>
  <c r="M38" i="78"/>
  <c r="M37" i="78"/>
  <c r="M36" i="78"/>
  <c r="M35" i="78"/>
  <c r="M34" i="78"/>
  <c r="M33" i="78"/>
  <c r="M32" i="78"/>
  <c r="M31" i="78"/>
  <c r="M30" i="78"/>
  <c r="M29" i="78"/>
  <c r="M28" i="78"/>
  <c r="M27" i="78"/>
  <c r="M26" i="78"/>
  <c r="M25" i="78"/>
  <c r="M24" i="78"/>
  <c r="M23" i="78"/>
  <c r="M22" i="78"/>
  <c r="M21" i="78"/>
  <c r="M20" i="78"/>
  <c r="M19" i="78"/>
  <c r="M18" i="78"/>
  <c r="M17" i="78"/>
  <c r="M16" i="78"/>
  <c r="M15" i="78"/>
  <c r="M14" i="78"/>
  <c r="M13" i="78"/>
  <c r="M12" i="78"/>
  <c r="M11" i="78"/>
  <c r="M10" i="78"/>
  <c r="M9" i="78"/>
  <c r="M8" i="78"/>
  <c r="M7" i="78"/>
  <c r="M6" i="78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4" i="105" l="1"/>
  <c r="M14" i="8"/>
  <c r="P30" i="105"/>
  <c r="M30" i="8"/>
  <c r="P38" i="105"/>
  <c r="M38" i="8"/>
  <c r="P46" i="105"/>
  <c r="M46" i="8"/>
  <c r="P54" i="105"/>
  <c r="M54" i="8"/>
  <c r="P70" i="105"/>
  <c r="M70" i="8"/>
  <c r="P79" i="105"/>
  <c r="M79" i="8"/>
  <c r="P90" i="105"/>
  <c r="M90" i="8"/>
  <c r="P99" i="105"/>
  <c r="M99" i="8"/>
  <c r="P111" i="105"/>
  <c r="M111" i="8"/>
  <c r="P119" i="105"/>
  <c r="M119" i="8"/>
  <c r="P127" i="105"/>
  <c r="M127" i="8"/>
  <c r="P135" i="105"/>
  <c r="M135" i="8"/>
  <c r="P143" i="105"/>
  <c r="M143" i="8"/>
  <c r="P151" i="105"/>
  <c r="M151" i="8"/>
  <c r="P159" i="105"/>
  <c r="M159" i="8"/>
  <c r="P167" i="105"/>
  <c r="M167" i="8"/>
  <c r="P177" i="105"/>
  <c r="M177" i="8"/>
  <c r="P185" i="105"/>
  <c r="M185" i="8"/>
  <c r="P204" i="105"/>
  <c r="M204" i="8"/>
  <c r="P213" i="105"/>
  <c r="M213" i="8"/>
  <c r="P221" i="105"/>
  <c r="M221" i="8"/>
  <c r="P229" i="105"/>
  <c r="M229" i="8"/>
  <c r="P103" i="105"/>
  <c r="M103" i="8"/>
  <c r="P98" i="105"/>
  <c r="M98" i="8"/>
  <c r="P158" i="105"/>
  <c r="M158" i="8"/>
  <c r="P203" i="105"/>
  <c r="M203" i="8"/>
  <c r="P7" i="105"/>
  <c r="M7" i="8"/>
  <c r="P15" i="105"/>
  <c r="M15" i="8"/>
  <c r="P23" i="105"/>
  <c r="M23" i="8"/>
  <c r="P31" i="105"/>
  <c r="M31" i="8"/>
  <c r="P39" i="105"/>
  <c r="M39" i="8"/>
  <c r="P47" i="105"/>
  <c r="M47" i="8"/>
  <c r="P55" i="105"/>
  <c r="M55" i="8"/>
  <c r="P63" i="105"/>
  <c r="M63" i="8"/>
  <c r="P71" i="105"/>
  <c r="M71" i="8"/>
  <c r="P80" i="105"/>
  <c r="M80" i="8"/>
  <c r="P91" i="105"/>
  <c r="M91" i="8"/>
  <c r="P100" i="105"/>
  <c r="M100" i="8"/>
  <c r="P112" i="105"/>
  <c r="M112" i="8"/>
  <c r="P120" i="105"/>
  <c r="M120" i="8"/>
  <c r="P128" i="105"/>
  <c r="M128" i="8"/>
  <c r="P136" i="105"/>
  <c r="M136" i="8"/>
  <c r="P144" i="105"/>
  <c r="M144" i="8"/>
  <c r="P152" i="105"/>
  <c r="M152" i="8"/>
  <c r="P160" i="105"/>
  <c r="M160" i="8"/>
  <c r="P168" i="105"/>
  <c r="M168" i="8"/>
  <c r="P178" i="105"/>
  <c r="M178" i="8"/>
  <c r="P186" i="105"/>
  <c r="M186" i="8"/>
  <c r="P197" i="105"/>
  <c r="M197" i="8"/>
  <c r="P205" i="105"/>
  <c r="M205" i="8"/>
  <c r="P214" i="105"/>
  <c r="M214" i="8"/>
  <c r="P222" i="105"/>
  <c r="M222" i="8"/>
  <c r="P230" i="105"/>
  <c r="M230" i="8"/>
  <c r="P104" i="105"/>
  <c r="M104" i="8"/>
  <c r="P61" i="105"/>
  <c r="M61" i="8"/>
  <c r="P126" i="105"/>
  <c r="M126" i="8"/>
  <c r="P176" i="105"/>
  <c r="M176" i="8"/>
  <c r="P212" i="105"/>
  <c r="M212" i="8"/>
  <c r="P8" i="105"/>
  <c r="M8" i="8"/>
  <c r="P16" i="105"/>
  <c r="M16" i="8"/>
  <c r="P24" i="105"/>
  <c r="M24" i="8"/>
  <c r="P40" i="105"/>
  <c r="M40" i="8"/>
  <c r="P48" i="105"/>
  <c r="M48" i="8"/>
  <c r="P56" i="105"/>
  <c r="M56" i="8"/>
  <c r="P64" i="105"/>
  <c r="M64" i="8"/>
  <c r="P81" i="105"/>
  <c r="M81" i="8"/>
  <c r="P92" i="105"/>
  <c r="M92" i="8"/>
  <c r="P101" i="105"/>
  <c r="M101" i="8"/>
  <c r="P113" i="105"/>
  <c r="M113" i="8"/>
  <c r="P121" i="105"/>
  <c r="M121" i="8"/>
  <c r="P129" i="105"/>
  <c r="M129" i="8"/>
  <c r="P137" i="105"/>
  <c r="M137" i="8"/>
  <c r="P145" i="105"/>
  <c r="M145" i="8"/>
  <c r="P153" i="105"/>
  <c r="M153" i="8"/>
  <c r="P161" i="105"/>
  <c r="M161" i="8"/>
  <c r="P169" i="105"/>
  <c r="M169" i="8"/>
  <c r="P179" i="105"/>
  <c r="M179" i="8"/>
  <c r="P190" i="105"/>
  <c r="M190" i="8"/>
  <c r="P198" i="105"/>
  <c r="M198" i="8"/>
  <c r="P206" i="105"/>
  <c r="M206" i="8"/>
  <c r="P215" i="105"/>
  <c r="M215" i="8"/>
  <c r="P223" i="105"/>
  <c r="M223" i="8"/>
  <c r="P231" i="105"/>
  <c r="M231" i="8"/>
  <c r="P105" i="105"/>
  <c r="M105" i="8"/>
  <c r="P29" i="105"/>
  <c r="M29" i="8"/>
  <c r="P78" i="105"/>
  <c r="M78" i="8"/>
  <c r="P142" i="105"/>
  <c r="M142" i="8"/>
  <c r="P76" i="105"/>
  <c r="M76" i="8"/>
  <c r="P9" i="105"/>
  <c r="M9" i="8"/>
  <c r="P17" i="105"/>
  <c r="M17" i="8"/>
  <c r="P25" i="105"/>
  <c r="M25" i="8"/>
  <c r="P33" i="105"/>
  <c r="M33" i="8"/>
  <c r="P41" i="105"/>
  <c r="M41" i="8"/>
  <c r="P49" i="105"/>
  <c r="M49" i="8"/>
  <c r="P65" i="105"/>
  <c r="M65" i="8"/>
  <c r="P73" i="105"/>
  <c r="M73" i="8"/>
  <c r="P83" i="105"/>
  <c r="M83" i="8"/>
  <c r="P93" i="105"/>
  <c r="M93" i="8"/>
  <c r="P106" i="105"/>
  <c r="M106" i="8"/>
  <c r="P114" i="105"/>
  <c r="M114" i="8"/>
  <c r="P122" i="105"/>
  <c r="M122" i="8"/>
  <c r="P130" i="105"/>
  <c r="M130" i="8"/>
  <c r="P138" i="105"/>
  <c r="M138" i="8"/>
  <c r="P146" i="105"/>
  <c r="M146" i="8"/>
  <c r="P154" i="105"/>
  <c r="M154" i="8"/>
  <c r="P162" i="105"/>
  <c r="M162" i="8"/>
  <c r="P170" i="105"/>
  <c r="M170" i="8"/>
  <c r="P180" i="105"/>
  <c r="M180" i="8"/>
  <c r="P191" i="105"/>
  <c r="M191" i="8"/>
  <c r="P199" i="105"/>
  <c r="M199" i="8"/>
  <c r="P208" i="105"/>
  <c r="M208" i="8"/>
  <c r="P216" i="105"/>
  <c r="M216" i="8"/>
  <c r="P224" i="105"/>
  <c r="M224" i="8"/>
  <c r="P232" i="105"/>
  <c r="M232" i="8"/>
  <c r="P187" i="105"/>
  <c r="M187" i="8"/>
  <c r="P13" i="105"/>
  <c r="M13" i="8"/>
  <c r="P69" i="105"/>
  <c r="M69" i="8"/>
  <c r="P118" i="105"/>
  <c r="M118" i="8"/>
  <c r="P166" i="105"/>
  <c r="M166" i="8"/>
  <c r="P228" i="105"/>
  <c r="M228" i="8"/>
  <c r="P10" i="105"/>
  <c r="M10" i="8"/>
  <c r="P18" i="105"/>
  <c r="M18" i="8"/>
  <c r="P26" i="105"/>
  <c r="M26" i="8"/>
  <c r="P34" i="105"/>
  <c r="M34" i="8"/>
  <c r="P42" i="105"/>
  <c r="M42" i="8"/>
  <c r="P50" i="105"/>
  <c r="M50" i="8"/>
  <c r="P58" i="105"/>
  <c r="M58" i="8"/>
  <c r="P66" i="105"/>
  <c r="M66" i="8"/>
  <c r="P74" i="105"/>
  <c r="M74" i="8"/>
  <c r="P84" i="105"/>
  <c r="M84" i="8"/>
  <c r="P95" i="105"/>
  <c r="M95" i="8"/>
  <c r="P107" i="105"/>
  <c r="M107" i="8"/>
  <c r="P123" i="105"/>
  <c r="M123" i="8"/>
  <c r="P131" i="105"/>
  <c r="M131" i="8"/>
  <c r="P139" i="105"/>
  <c r="M139" i="8"/>
  <c r="P147" i="105"/>
  <c r="M147" i="8"/>
  <c r="P155" i="105"/>
  <c r="M155" i="8"/>
  <c r="P163" i="105"/>
  <c r="M163" i="8"/>
  <c r="P171" i="105"/>
  <c r="M171" i="8"/>
  <c r="P181" i="105"/>
  <c r="M181" i="8"/>
  <c r="P192" i="105"/>
  <c r="M192" i="8"/>
  <c r="P200" i="105"/>
  <c r="M200" i="8"/>
  <c r="P209" i="105"/>
  <c r="M209" i="8"/>
  <c r="P217" i="105"/>
  <c r="M217" i="8"/>
  <c r="P225" i="105"/>
  <c r="M225" i="8"/>
  <c r="P233" i="105"/>
  <c r="M233" i="8"/>
  <c r="P188" i="105"/>
  <c r="M188" i="8"/>
  <c r="P45" i="105"/>
  <c r="M45" i="8"/>
  <c r="P110" i="105"/>
  <c r="M110" i="8"/>
  <c r="P150" i="105"/>
  <c r="M150" i="8"/>
  <c r="P220" i="105"/>
  <c r="M220" i="8"/>
  <c r="P11" i="105"/>
  <c r="M11" i="8"/>
  <c r="P19" i="105"/>
  <c r="M19" i="8"/>
  <c r="P27" i="105"/>
  <c r="M27" i="8"/>
  <c r="P35" i="105"/>
  <c r="M35" i="8"/>
  <c r="P43" i="105"/>
  <c r="M43" i="8"/>
  <c r="P51" i="105"/>
  <c r="M51" i="8"/>
  <c r="P59" i="105"/>
  <c r="M59" i="8"/>
  <c r="P67" i="105"/>
  <c r="M67" i="8"/>
  <c r="P75" i="105"/>
  <c r="M75" i="8"/>
  <c r="P85" i="105"/>
  <c r="M85" i="8"/>
  <c r="P96" i="105"/>
  <c r="M96" i="8"/>
  <c r="P108" i="105"/>
  <c r="M108" i="8"/>
  <c r="P116" i="105"/>
  <c r="M116" i="8"/>
  <c r="P124" i="105"/>
  <c r="M124" i="8"/>
  <c r="P140" i="105"/>
  <c r="M140" i="8"/>
  <c r="P148" i="105"/>
  <c r="M148" i="8"/>
  <c r="P164" i="105"/>
  <c r="M164" i="8"/>
  <c r="P172" i="105"/>
  <c r="M172" i="8"/>
  <c r="P182" i="105"/>
  <c r="M182" i="8"/>
  <c r="P201" i="105"/>
  <c r="M201" i="8"/>
  <c r="P210" i="105"/>
  <c r="M210" i="8"/>
  <c r="P218" i="105"/>
  <c r="M218" i="8"/>
  <c r="P226" i="105"/>
  <c r="M226" i="8"/>
  <c r="P234" i="105"/>
  <c r="M234" i="8"/>
  <c r="P189" i="105"/>
  <c r="M189" i="8"/>
  <c r="P37" i="105"/>
  <c r="M37" i="8"/>
  <c r="P89" i="105"/>
  <c r="M89" i="8"/>
  <c r="P134" i="105"/>
  <c r="M134" i="8"/>
  <c r="P184" i="105"/>
  <c r="M184" i="8"/>
  <c r="P82" i="105"/>
  <c r="M82" i="8"/>
  <c r="P12" i="105"/>
  <c r="M12" i="8"/>
  <c r="P20" i="105"/>
  <c r="M20" i="8"/>
  <c r="P28" i="105"/>
  <c r="M28" i="8"/>
  <c r="P36" i="105"/>
  <c r="M36" i="8"/>
  <c r="P44" i="105"/>
  <c r="M44" i="8"/>
  <c r="P52" i="105"/>
  <c r="M52" i="8"/>
  <c r="P60" i="105"/>
  <c r="M60" i="8"/>
  <c r="P68" i="105"/>
  <c r="M68" i="8"/>
  <c r="P77" i="105"/>
  <c r="M77" i="8"/>
  <c r="P86" i="105"/>
  <c r="M86" i="8"/>
  <c r="P97" i="105"/>
  <c r="M97" i="8"/>
  <c r="P109" i="105"/>
  <c r="M109" i="8"/>
  <c r="P117" i="105"/>
  <c r="M117" i="8"/>
  <c r="P125" i="105"/>
  <c r="M125" i="8"/>
  <c r="P141" i="105"/>
  <c r="M141" i="8"/>
  <c r="P149" i="105"/>
  <c r="M149" i="8"/>
  <c r="P157" i="105"/>
  <c r="M157" i="8"/>
  <c r="P165" i="105"/>
  <c r="M165" i="8"/>
  <c r="P175" i="105"/>
  <c r="M175" i="8"/>
  <c r="P183" i="105"/>
  <c r="M183" i="8"/>
  <c r="P202" i="105"/>
  <c r="M202" i="8"/>
  <c r="P211" i="105"/>
  <c r="M211" i="8"/>
  <c r="P219" i="105"/>
  <c r="M219" i="8"/>
  <c r="P227" i="105"/>
  <c r="M227" i="8"/>
  <c r="P173" i="105"/>
  <c r="M173" i="8"/>
  <c r="P207" i="105"/>
  <c r="M207" i="8"/>
  <c r="P196" i="105"/>
  <c r="M196" i="8"/>
  <c r="P195" i="105"/>
  <c r="M195" i="8"/>
  <c r="P194" i="105"/>
  <c r="M194" i="8"/>
  <c r="P193" i="105"/>
  <c r="M193" i="8"/>
  <c r="P133" i="105"/>
  <c r="M133" i="8"/>
  <c r="P132" i="105"/>
  <c r="M132" i="8"/>
  <c r="P115" i="105"/>
  <c r="M115" i="8"/>
  <c r="P72" i="105"/>
  <c r="M72" i="8"/>
  <c r="P62" i="105"/>
  <c r="M62" i="8"/>
  <c r="P53" i="105"/>
  <c r="M53" i="8"/>
  <c r="P57" i="105"/>
  <c r="M57" i="8"/>
  <c r="P32" i="105"/>
  <c r="M32" i="8"/>
  <c r="P22" i="105"/>
  <c r="M22" i="8"/>
  <c r="P21" i="105"/>
  <c r="M21" i="8"/>
  <c r="P6" i="105"/>
  <c r="M6" i="8"/>
  <c r="P159" i="85"/>
  <c r="P160" i="85"/>
  <c r="P158" i="85"/>
  <c r="P153" i="85"/>
  <c r="P154" i="85"/>
  <c r="P155" i="85"/>
  <c r="P157" i="85"/>
  <c r="P156" i="85"/>
  <c r="P8" i="84"/>
  <c r="P16" i="84"/>
  <c r="P24" i="84"/>
  <c r="P32" i="84"/>
  <c r="P64" i="84"/>
  <c r="P81" i="84"/>
  <c r="P92" i="84"/>
  <c r="P101" i="84"/>
  <c r="P113" i="84"/>
  <c r="P121" i="84"/>
  <c r="P129" i="84"/>
  <c r="P137" i="84"/>
  <c r="P145" i="84"/>
  <c r="P153" i="84"/>
  <c r="P161" i="84"/>
  <c r="P169" i="84"/>
  <c r="P179" i="84"/>
  <c r="P190" i="84"/>
  <c r="P206" i="84"/>
  <c r="P215" i="84"/>
  <c r="P223" i="84"/>
  <c r="P231" i="84"/>
  <c r="P105" i="84"/>
  <c r="P23" i="84"/>
  <c r="P100" i="84"/>
  <c r="P136" i="84"/>
  <c r="P168" i="84"/>
  <c r="P205" i="84"/>
  <c r="P230" i="84"/>
  <c r="P9" i="84"/>
  <c r="P17" i="84"/>
  <c r="P25" i="84"/>
  <c r="P41" i="84"/>
  <c r="P65" i="84"/>
  <c r="P73" i="84"/>
  <c r="P83" i="84"/>
  <c r="P93" i="84"/>
  <c r="P106" i="84"/>
  <c r="P114" i="84"/>
  <c r="P122" i="84"/>
  <c r="P130" i="84"/>
  <c r="P138" i="84"/>
  <c r="P146" i="84"/>
  <c r="P154" i="84"/>
  <c r="P162" i="84"/>
  <c r="P170" i="84"/>
  <c r="P180" i="84"/>
  <c r="P191" i="84"/>
  <c r="P199" i="84"/>
  <c r="P208" i="84"/>
  <c r="P216" i="84"/>
  <c r="P224" i="84"/>
  <c r="P232" i="84"/>
  <c r="P187" i="84"/>
  <c r="P31" i="84"/>
  <c r="P63" i="84"/>
  <c r="P91" i="84"/>
  <c r="P128" i="84"/>
  <c r="P160" i="84"/>
  <c r="P197" i="84"/>
  <c r="P104" i="84"/>
  <c r="P10" i="84"/>
  <c r="P18" i="84"/>
  <c r="P26" i="84"/>
  <c r="P34" i="84"/>
  <c r="P42" i="84"/>
  <c r="P50" i="84"/>
  <c r="P58" i="84"/>
  <c r="P66" i="84"/>
  <c r="P84" i="84"/>
  <c r="P95" i="84"/>
  <c r="P107" i="84"/>
  <c r="P123" i="84"/>
  <c r="P131" i="84"/>
  <c r="P139" i="84"/>
  <c r="P147" i="84"/>
  <c r="P155" i="84"/>
  <c r="P163" i="84"/>
  <c r="P171" i="84"/>
  <c r="P181" i="84"/>
  <c r="P192" i="84"/>
  <c r="P200" i="84"/>
  <c r="P209" i="84"/>
  <c r="P217" i="84"/>
  <c r="P225" i="84"/>
  <c r="P233" i="84"/>
  <c r="P7" i="84"/>
  <c r="P80" i="84"/>
  <c r="P120" i="84"/>
  <c r="P152" i="84"/>
  <c r="P186" i="84"/>
  <c r="P222" i="84"/>
  <c r="P19" i="84"/>
  <c r="P27" i="84"/>
  <c r="P43" i="84"/>
  <c r="P51" i="84"/>
  <c r="P67" i="84"/>
  <c r="P75" i="84"/>
  <c r="P85" i="84"/>
  <c r="P96" i="84"/>
  <c r="P108" i="84"/>
  <c r="P116" i="84"/>
  <c r="P124" i="84"/>
  <c r="P132" i="84"/>
  <c r="P140" i="84"/>
  <c r="P148" i="84"/>
  <c r="P156" i="84"/>
  <c r="P164" i="84"/>
  <c r="P172" i="84"/>
  <c r="P182" i="84"/>
  <c r="P201" i="84"/>
  <c r="P210" i="84"/>
  <c r="P218" i="84"/>
  <c r="P226" i="84"/>
  <c r="P234" i="84"/>
  <c r="P189" i="84"/>
  <c r="P12" i="84"/>
  <c r="P28" i="84"/>
  <c r="P36" i="84"/>
  <c r="P44" i="84"/>
  <c r="P52" i="84"/>
  <c r="P60" i="84"/>
  <c r="P68" i="84"/>
  <c r="P86" i="84"/>
  <c r="P97" i="84"/>
  <c r="P109" i="84"/>
  <c r="P117" i="84"/>
  <c r="P125" i="84"/>
  <c r="P141" i="84"/>
  <c r="P149" i="84"/>
  <c r="P157" i="84"/>
  <c r="P165" i="84"/>
  <c r="P183" i="84"/>
  <c r="P202" i="84"/>
  <c r="P211" i="84"/>
  <c r="P219" i="84"/>
  <c r="P227" i="84"/>
  <c r="P173" i="84"/>
  <c r="P207" i="84"/>
  <c r="P15" i="84"/>
  <c r="P71" i="84"/>
  <c r="P112" i="84"/>
  <c r="P144" i="84"/>
  <c r="P178" i="84"/>
  <c r="P214" i="84"/>
  <c r="P13" i="84"/>
  <c r="P21" i="84"/>
  <c r="P29" i="84"/>
  <c r="P37" i="84"/>
  <c r="P45" i="84"/>
  <c r="P61" i="84"/>
  <c r="P69" i="84"/>
  <c r="P78" i="84"/>
  <c r="P89" i="84"/>
  <c r="P98" i="84"/>
  <c r="P110" i="84"/>
  <c r="P118" i="84"/>
  <c r="P126" i="84"/>
  <c r="P134" i="84"/>
  <c r="P142" i="84"/>
  <c r="P150" i="84"/>
  <c r="P158" i="84"/>
  <c r="P166" i="84"/>
  <c r="P176" i="84"/>
  <c r="P184" i="84"/>
  <c r="P203" i="84"/>
  <c r="P212" i="84"/>
  <c r="P220" i="84"/>
  <c r="P228" i="84"/>
  <c r="P82" i="84"/>
  <c r="P76" i="84"/>
  <c r="P6" i="84"/>
  <c r="P14" i="84"/>
  <c r="P30" i="84"/>
  <c r="P38" i="84"/>
  <c r="P46" i="84"/>
  <c r="P54" i="84"/>
  <c r="P70" i="84"/>
  <c r="P79" i="84"/>
  <c r="P90" i="84"/>
  <c r="P99" i="84"/>
  <c r="P111" i="84"/>
  <c r="P119" i="84"/>
  <c r="P127" i="84"/>
  <c r="P135" i="84"/>
  <c r="P143" i="84"/>
  <c r="P151" i="84"/>
  <c r="P159" i="84"/>
  <c r="P167" i="84"/>
  <c r="P177" i="84"/>
  <c r="P185" i="84"/>
  <c r="P196" i="84"/>
  <c r="P204" i="84"/>
  <c r="P213" i="84"/>
  <c r="P221" i="84"/>
  <c r="P229" i="84"/>
  <c r="P103" i="84"/>
  <c r="P198" i="84"/>
  <c r="P195" i="84"/>
  <c r="P193" i="84"/>
  <c r="P194" i="84"/>
  <c r="P188" i="84"/>
  <c r="P175" i="84"/>
  <c r="P133" i="84"/>
  <c r="P115" i="84"/>
  <c r="P77" i="84"/>
  <c r="P74" i="84"/>
  <c r="P72" i="84"/>
  <c r="P62" i="84"/>
  <c r="P59" i="84"/>
  <c r="P57" i="84"/>
  <c r="P56" i="84"/>
  <c r="P55" i="84"/>
  <c r="P53" i="84"/>
  <c r="P49" i="84"/>
  <c r="P48" i="84"/>
  <c r="P47" i="84"/>
  <c r="P40" i="84"/>
  <c r="P39" i="84"/>
  <c r="P35" i="84"/>
  <c r="P33" i="84"/>
  <c r="P22" i="84"/>
  <c r="P20" i="84"/>
  <c r="P11" i="84"/>
  <c r="P14" i="78"/>
  <c r="P30" i="78"/>
  <c r="P38" i="78"/>
  <c r="P46" i="78"/>
  <c r="P54" i="78"/>
  <c r="P62" i="78"/>
  <c r="P70" i="78"/>
  <c r="P79" i="78"/>
  <c r="P90" i="78"/>
  <c r="P99" i="78"/>
  <c r="P111" i="78"/>
  <c r="P119" i="78"/>
  <c r="P127" i="78"/>
  <c r="P135" i="78"/>
  <c r="P143" i="78"/>
  <c r="P151" i="78"/>
  <c r="P159" i="78"/>
  <c r="P167" i="78"/>
  <c r="P177" i="78"/>
  <c r="P185" i="78"/>
  <c r="P204" i="78"/>
  <c r="P213" i="78"/>
  <c r="P221" i="78"/>
  <c r="P229" i="78"/>
  <c r="P103" i="78"/>
  <c r="P7" i="78"/>
  <c r="P15" i="78"/>
  <c r="P23" i="78"/>
  <c r="P47" i="78"/>
  <c r="P55" i="78"/>
  <c r="P63" i="78"/>
  <c r="P71" i="78"/>
  <c r="P80" i="78"/>
  <c r="P91" i="78"/>
  <c r="P100" i="78"/>
  <c r="P120" i="78"/>
  <c r="P128" i="78"/>
  <c r="P136" i="78"/>
  <c r="P144" i="78"/>
  <c r="P152" i="78"/>
  <c r="P160" i="78"/>
  <c r="P168" i="78"/>
  <c r="P178" i="78"/>
  <c r="P186" i="78"/>
  <c r="P197" i="78"/>
  <c r="P205" i="78"/>
  <c r="P214" i="78"/>
  <c r="P222" i="78"/>
  <c r="P230" i="78"/>
  <c r="P104" i="78"/>
  <c r="P29" i="78"/>
  <c r="P61" i="78"/>
  <c r="P78" i="78"/>
  <c r="P98" i="78"/>
  <c r="P126" i="78"/>
  <c r="P142" i="78"/>
  <c r="P158" i="78"/>
  <c r="P166" i="78"/>
  <c r="P203" i="78"/>
  <c r="P220" i="78"/>
  <c r="P82" i="78"/>
  <c r="P8" i="78"/>
  <c r="P16" i="78"/>
  <c r="P40" i="78"/>
  <c r="P48" i="78"/>
  <c r="P56" i="78"/>
  <c r="P64" i="78"/>
  <c r="P81" i="78"/>
  <c r="P92" i="78"/>
  <c r="P101" i="78"/>
  <c r="P113" i="78"/>
  <c r="P121" i="78"/>
  <c r="P129" i="78"/>
  <c r="P137" i="78"/>
  <c r="P145" i="78"/>
  <c r="P153" i="78"/>
  <c r="P161" i="78"/>
  <c r="P169" i="78"/>
  <c r="P179" i="78"/>
  <c r="P190" i="78"/>
  <c r="P198" i="78"/>
  <c r="P206" i="78"/>
  <c r="P215" i="78"/>
  <c r="P223" i="78"/>
  <c r="P231" i="78"/>
  <c r="P105" i="78"/>
  <c r="P53" i="78"/>
  <c r="P184" i="78"/>
  <c r="P9" i="78"/>
  <c r="P17" i="78"/>
  <c r="P25" i="78"/>
  <c r="P65" i="78"/>
  <c r="P73" i="78"/>
  <c r="P83" i="78"/>
  <c r="P93" i="78"/>
  <c r="P106" i="78"/>
  <c r="P114" i="78"/>
  <c r="P122" i="78"/>
  <c r="P130" i="78"/>
  <c r="P138" i="78"/>
  <c r="P146" i="78"/>
  <c r="P154" i="78"/>
  <c r="P162" i="78"/>
  <c r="P170" i="78"/>
  <c r="P180" i="78"/>
  <c r="P191" i="78"/>
  <c r="P199" i="78"/>
  <c r="P208" i="78"/>
  <c r="P216" i="78"/>
  <c r="P224" i="78"/>
  <c r="P232" i="78"/>
  <c r="P187" i="78"/>
  <c r="P13" i="78"/>
  <c r="P10" i="78"/>
  <c r="P18" i="78"/>
  <c r="P26" i="78"/>
  <c r="P34" i="78"/>
  <c r="P42" i="78"/>
  <c r="P50" i="78"/>
  <c r="P58" i="78"/>
  <c r="P66" i="78"/>
  <c r="P84" i="78"/>
  <c r="P95" i="78"/>
  <c r="P107" i="78"/>
  <c r="P123" i="78"/>
  <c r="P131" i="78"/>
  <c r="P139" i="78"/>
  <c r="P147" i="78"/>
  <c r="P155" i="78"/>
  <c r="P163" i="78"/>
  <c r="P171" i="78"/>
  <c r="P181" i="78"/>
  <c r="P192" i="78"/>
  <c r="P200" i="78"/>
  <c r="P209" i="78"/>
  <c r="P217" i="78"/>
  <c r="P225" i="78"/>
  <c r="P233" i="78"/>
  <c r="P188" i="78"/>
  <c r="P45" i="78"/>
  <c r="P118" i="78"/>
  <c r="P19" i="78"/>
  <c r="P27" i="78"/>
  <c r="P35" i="78"/>
  <c r="P43" i="78"/>
  <c r="P51" i="78"/>
  <c r="P59" i="78"/>
  <c r="P67" i="78"/>
  <c r="P75" i="78"/>
  <c r="P85" i="78"/>
  <c r="P96" i="78"/>
  <c r="P108" i="78"/>
  <c r="P116" i="78"/>
  <c r="P124" i="78"/>
  <c r="P140" i="78"/>
  <c r="P148" i="78"/>
  <c r="P156" i="78"/>
  <c r="P164" i="78"/>
  <c r="P172" i="78"/>
  <c r="P182" i="78"/>
  <c r="P201" i="78"/>
  <c r="P210" i="78"/>
  <c r="P218" i="78"/>
  <c r="P226" i="78"/>
  <c r="P234" i="78"/>
  <c r="P189" i="78"/>
  <c r="P37" i="78"/>
  <c r="P69" i="78"/>
  <c r="P89" i="78"/>
  <c r="P110" i="78"/>
  <c r="P134" i="78"/>
  <c r="P150" i="78"/>
  <c r="P176" i="78"/>
  <c r="P212" i="78"/>
  <c r="P228" i="78"/>
  <c r="P76" i="78"/>
  <c r="P12" i="78"/>
  <c r="P20" i="78"/>
  <c r="P28" i="78"/>
  <c r="P36" i="78"/>
  <c r="P44" i="78"/>
  <c r="P52" i="78"/>
  <c r="P60" i="78"/>
  <c r="P68" i="78"/>
  <c r="P86" i="78"/>
  <c r="P109" i="78"/>
  <c r="P117" i="78"/>
  <c r="P125" i="78"/>
  <c r="P141" i="78"/>
  <c r="P149" i="78"/>
  <c r="P157" i="78"/>
  <c r="P165" i="78"/>
  <c r="P175" i="78"/>
  <c r="P183" i="78"/>
  <c r="P202" i="78"/>
  <c r="P211" i="78"/>
  <c r="P219" i="78"/>
  <c r="P227" i="78"/>
  <c r="P173" i="78"/>
  <c r="P207" i="78"/>
  <c r="P196" i="78"/>
  <c r="P195" i="78"/>
  <c r="P194" i="78"/>
  <c r="P193" i="78"/>
  <c r="P133" i="78"/>
  <c r="P132" i="78"/>
  <c r="P115" i="78"/>
  <c r="P112" i="78"/>
  <c r="P77" i="78"/>
  <c r="P74" i="78"/>
  <c r="P72" i="78"/>
  <c r="P57" i="78"/>
  <c r="P49" i="78"/>
  <c r="P41" i="78"/>
  <c r="P39" i="78"/>
  <c r="P33" i="78"/>
  <c r="P32" i="78"/>
  <c r="P31" i="78"/>
  <c r="P24" i="78"/>
  <c r="P22" i="78"/>
  <c r="P21" i="78"/>
  <c r="P11" i="78"/>
  <c r="P6" i="78"/>
  <c r="N256" i="106"/>
  <c r="N262" i="106" s="1"/>
  <c r="N265" i="106" s="1"/>
  <c r="N256" i="105"/>
  <c r="N262" i="105" s="1"/>
  <c r="N264" i="105" s="1"/>
  <c r="P5" i="107"/>
  <c r="N256" i="107"/>
  <c r="N262" i="107" s="1"/>
  <c r="N265" i="107" s="1"/>
  <c r="N256" i="103"/>
  <c r="N262" i="103" s="1"/>
  <c r="N264" i="103" s="1"/>
  <c r="N256" i="104"/>
  <c r="N262" i="104" s="1"/>
  <c r="N264" i="104" s="1"/>
  <c r="P5" i="102"/>
  <c r="N256" i="102"/>
  <c r="N262" i="102" s="1"/>
  <c r="N265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8" i="97"/>
  <c r="P32" i="97"/>
  <c r="P48" i="97"/>
  <c r="P72" i="97"/>
  <c r="P101" i="97"/>
  <c r="P121" i="97"/>
  <c r="P153" i="97"/>
  <c r="P179" i="97"/>
  <c r="P206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P82" i="77"/>
  <c r="P187" i="77"/>
  <c r="P188" i="77"/>
  <c r="P104" i="77"/>
  <c r="G87" i="77"/>
  <c r="J87" i="77" s="1"/>
  <c r="G88" i="78" s="1"/>
  <c r="J88" i="78" s="1"/>
  <c r="G174" i="77"/>
  <c r="J174" i="77" s="1"/>
  <c r="G102" i="77"/>
  <c r="J102" i="77" s="1"/>
  <c r="P207" i="95"/>
  <c r="N256" i="95"/>
  <c r="N262" i="95" s="1"/>
  <c r="N265" i="95" s="1"/>
  <c r="P97" i="78"/>
  <c r="N256" i="82"/>
  <c r="N262" i="82" s="1"/>
  <c r="N265" i="82" s="1"/>
  <c r="N256" i="90"/>
  <c r="N262" i="90" s="1"/>
  <c r="N265" i="90" s="1"/>
  <c r="N256" i="79"/>
  <c r="N262" i="79" s="1"/>
  <c r="N265" i="79" s="1"/>
  <c r="N256" i="85"/>
  <c r="N262" i="85" s="1"/>
  <c r="N265" i="85" s="1"/>
  <c r="N256" i="93"/>
  <c r="N262" i="93" s="1"/>
  <c r="N264" i="93" s="1"/>
  <c r="N256" i="101"/>
  <c r="N262" i="101" s="1"/>
  <c r="N264" i="101" s="1"/>
  <c r="N256" i="78"/>
  <c r="N262" i="78" s="1"/>
  <c r="N265" i="78" s="1"/>
  <c r="N256" i="86"/>
  <c r="N262" i="86" s="1"/>
  <c r="N265" i="86" s="1"/>
  <c r="N256" i="89"/>
  <c r="N262" i="89" s="1"/>
  <c r="N264" i="89" s="1"/>
  <c r="N256" i="81"/>
  <c r="N262" i="81" s="1"/>
  <c r="N264" i="81" s="1"/>
  <c r="N256" i="94"/>
  <c r="N262" i="94" s="1"/>
  <c r="N264" i="94" s="1"/>
  <c r="N256" i="83"/>
  <c r="N262" i="83" s="1"/>
  <c r="N265" i="83" s="1"/>
  <c r="N256" i="87"/>
  <c r="N262" i="87" s="1"/>
  <c r="N265" i="87" s="1"/>
  <c r="N256" i="91"/>
  <c r="N262" i="91" s="1"/>
  <c r="N264" i="91" s="1"/>
  <c r="N256" i="99"/>
  <c r="N262" i="99" s="1"/>
  <c r="N264" i="99" s="1"/>
  <c r="N256" i="97"/>
  <c r="N262" i="97" s="1"/>
  <c r="N265" i="97" s="1"/>
  <c r="N256" i="98"/>
  <c r="N262" i="98" s="1"/>
  <c r="N265" i="98" s="1"/>
  <c r="N256" i="80"/>
  <c r="N262" i="80" s="1"/>
  <c r="N264" i="80" s="1"/>
  <c r="N256" i="84"/>
  <c r="N262" i="84" s="1"/>
  <c r="N265" i="84" s="1"/>
  <c r="N256" i="88"/>
  <c r="N262" i="88" s="1"/>
  <c r="N264" i="88" s="1"/>
  <c r="N256" i="92"/>
  <c r="N262" i="92" s="1"/>
  <c r="N265" i="92" s="1"/>
  <c r="N256" i="96"/>
  <c r="N262" i="96" s="1"/>
  <c r="N256" i="100"/>
  <c r="N262" i="100" s="1"/>
  <c r="N265" i="100" s="1"/>
  <c r="P189" i="77"/>
  <c r="P207" i="77"/>
  <c r="P103" i="77"/>
  <c r="P105" i="77"/>
  <c r="P173" i="77"/>
  <c r="P190" i="77"/>
  <c r="P186" i="77"/>
  <c r="N265" i="103" l="1"/>
  <c r="N265" i="101"/>
  <c r="N265" i="96"/>
  <c r="N264" i="106"/>
  <c r="N265" i="93"/>
  <c r="N264" i="102"/>
  <c r="N265" i="89"/>
  <c r="N264" i="86"/>
  <c r="N265" i="105"/>
  <c r="N264" i="92"/>
  <c r="N265" i="91"/>
  <c r="N264" i="85"/>
  <c r="N264" i="83"/>
  <c r="N265" i="81"/>
  <c r="N265" i="104"/>
  <c r="N265" i="99"/>
  <c r="N264" i="79"/>
  <c r="N264" i="78"/>
  <c r="G186" i="77"/>
  <c r="J186" i="77" s="1"/>
  <c r="G186" i="78" s="1"/>
  <c r="J186" i="78" s="1"/>
  <c r="N264" i="96"/>
  <c r="N264" i="90"/>
  <c r="N264" i="100"/>
  <c r="N264" i="82"/>
  <c r="N264" i="87"/>
  <c r="N264" i="95"/>
  <c r="N264" i="107"/>
  <c r="N264" i="84"/>
  <c r="N265" i="88"/>
  <c r="N265" i="94"/>
  <c r="N264" i="97"/>
  <c r="N265" i="80"/>
  <c r="N264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51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55" i="74"/>
  <c r="R60" i="74"/>
  <c r="R63" i="74"/>
  <c r="M63" i="74"/>
  <c r="P63" i="74" s="1"/>
  <c r="M169" i="74"/>
  <c r="P169" i="74" s="1"/>
  <c r="R169" i="74"/>
  <c r="P234" i="8" l="1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56" i="77"/>
  <c r="N262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176" i="77"/>
  <c r="R254" i="78"/>
  <c r="R254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54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124" i="77"/>
  <c r="P90" i="77"/>
  <c r="P100" i="77"/>
  <c r="R254" i="79"/>
  <c r="R254" i="81"/>
  <c r="R254" i="85"/>
  <c r="R254" i="97"/>
  <c r="R254" i="86"/>
  <c r="R254" i="84"/>
  <c r="R254" i="88"/>
  <c r="R254" i="90"/>
  <c r="R254" i="98"/>
  <c r="R254" i="87"/>
  <c r="R254" i="96"/>
  <c r="R254" i="107"/>
  <c r="P8" i="8"/>
  <c r="R254" i="99"/>
  <c r="R254" i="101"/>
  <c r="R254" i="102"/>
  <c r="R254" i="100"/>
  <c r="R254" i="104"/>
  <c r="R254" i="103"/>
  <c r="R254" i="105"/>
  <c r="R254" i="106"/>
  <c r="R254" i="89"/>
  <c r="R254" i="91"/>
  <c r="R254" i="92"/>
  <c r="R254" i="93"/>
  <c r="R254" i="94"/>
  <c r="R254" i="95"/>
  <c r="R254" i="82"/>
  <c r="R254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65" i="77"/>
  <c r="N264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60" i="95" l="1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12" i="86" l="1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12" i="88" l="1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06" i="79" l="1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26" i="79" l="1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39" i="80" l="1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1" i="74"/>
  <c r="N258" i="74"/>
  <c r="M5" i="74"/>
  <c r="N256" i="74" s="1"/>
  <c r="G169" i="96" l="1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54" i="74"/>
  <c r="G169" i="98" l="1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2" i="74"/>
  <c r="X13" i="8"/>
  <c r="G169" i="99" l="1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65" i="74"/>
  <c r="N264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21" i="77" l="1"/>
  <c r="J21" i="77" s="1"/>
  <c r="G22" i="77"/>
  <c r="J22" i="77" s="1"/>
  <c r="G19" i="77"/>
  <c r="J19" i="77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75" i="107" l="1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167" i="78"/>
  <c r="J167" i="78" s="1"/>
  <c r="G92" i="78"/>
  <c r="J92" i="78" s="1"/>
  <c r="G228" i="78"/>
  <c r="J228" i="78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138" i="78"/>
  <c r="J138" i="78" s="1"/>
  <c r="G121" i="78"/>
  <c r="J121" i="78" s="1"/>
  <c r="G117" i="78"/>
  <c r="J117" i="78" s="1"/>
  <c r="G32" i="78"/>
  <c r="J32" i="78" s="1"/>
  <c r="G111" i="78"/>
  <c r="J111" i="78" s="1"/>
  <c r="G116" i="78"/>
  <c r="J116" i="78" s="1"/>
  <c r="G130" i="78"/>
  <c r="J130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8" i="77" l="1"/>
  <c r="J18" i="77" s="1"/>
  <c r="G86" i="79"/>
  <c r="J86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173" i="79"/>
  <c r="J173" i="79" s="1"/>
  <c r="G174" i="80" s="1"/>
  <c r="J174" i="80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55" i="8"/>
  <c r="M256" i="8"/>
  <c r="H255" i="8"/>
  <c r="M260" i="8"/>
  <c r="H257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57" i="8"/>
  <c r="F256" i="8" s="1"/>
  <c r="C257" i="8" s="1"/>
  <c r="H258" i="8"/>
  <c r="G86" i="81" l="1"/>
  <c r="J86" i="81" s="1"/>
  <c r="G87" i="81"/>
  <c r="J87" i="81" s="1"/>
  <c r="G88" i="82" s="1"/>
  <c r="J88" i="82" s="1"/>
  <c r="G227" i="81"/>
  <c r="J227" i="81" s="1"/>
  <c r="G228" i="81"/>
  <c r="J228" i="81" s="1"/>
  <c r="G102" i="81"/>
  <c r="J102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104" i="83"/>
  <c r="J104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58" i="8"/>
  <c r="G86" i="82" l="1"/>
  <c r="J86" i="82" s="1"/>
  <c r="G87" i="82"/>
  <c r="J87" i="82" s="1"/>
  <c r="G88" i="83" s="1"/>
  <c r="J88" i="83" s="1"/>
  <c r="G228" i="82"/>
  <c r="J228" i="82" s="1"/>
  <c r="G227" i="82"/>
  <c r="J227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104" i="84"/>
  <c r="J104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198" i="96" l="1"/>
  <c r="J198" i="96" s="1"/>
  <c r="J198" i="95"/>
  <c r="G86" i="83"/>
  <c r="J86" i="83" s="1"/>
  <c r="G87" i="83"/>
  <c r="J87" i="83" s="1"/>
  <c r="G88" i="84" s="1"/>
  <c r="J88" i="84" s="1"/>
  <c r="G227" i="83"/>
  <c r="J227" i="83" s="1"/>
  <c r="G228" i="83"/>
  <c r="J228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104" i="85"/>
  <c r="J104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86" i="84" l="1"/>
  <c r="J86" i="84" s="1"/>
  <c r="G87" i="85" s="1"/>
  <c r="J87" i="85" s="1"/>
  <c r="G88" i="86" s="1"/>
  <c r="J88" i="86" s="1"/>
  <c r="G87" i="84"/>
  <c r="J87" i="84" s="1"/>
  <c r="G88" i="85" s="1"/>
  <c r="J88" i="85" s="1"/>
  <c r="G228" i="84"/>
  <c r="J228" i="84" s="1"/>
  <c r="G227" i="84"/>
  <c r="J227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28" i="86"/>
  <c r="J228" i="86" s="1"/>
  <c r="G227" i="86"/>
  <c r="J227" i="86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7" i="103"/>
  <c r="J157" i="103" s="1"/>
  <c r="G128" i="103"/>
  <c r="J128" i="103" s="1"/>
  <c r="G210" i="103"/>
  <c r="J210" i="103" s="1"/>
  <c r="G10" i="103"/>
  <c r="J10" i="103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104" i="88"/>
  <c r="J104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28" i="89"/>
  <c r="J228" i="89" s="1"/>
  <c r="G227" i="89"/>
  <c r="J227" i="89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104" i="89"/>
  <c r="J104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27" i="90"/>
  <c r="J227" i="90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27" i="91"/>
  <c r="J227" i="91" s="1"/>
  <c r="G228" i="91"/>
  <c r="J228" i="91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28" i="92"/>
  <c r="J228" i="92" s="1"/>
  <c r="G227" i="92"/>
  <c r="J227" i="92" s="1"/>
  <c r="G173" i="90"/>
  <c r="J173" i="90" s="1"/>
  <c r="G174" i="90"/>
  <c r="J174" i="90" s="1"/>
  <c r="G103" i="90"/>
  <c r="J103" i="90" s="1"/>
  <c r="G102" i="90"/>
  <c r="J102" i="90" s="1"/>
  <c r="G5" i="77"/>
  <c r="J5" i="77" s="1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27" i="93"/>
  <c r="J227" i="93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27" i="94"/>
  <c r="J227" i="94" s="1"/>
  <c r="G228" i="94"/>
  <c r="J228" i="94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8" i="96" l="1"/>
  <c r="J98" i="96" s="1"/>
  <c r="J98" i="95"/>
  <c r="G21" i="96"/>
  <c r="J21" i="96" s="1"/>
  <c r="J21" i="95"/>
  <c r="G93" i="96"/>
  <c r="J93" i="96" s="1"/>
  <c r="J93" i="95"/>
  <c r="G77" i="96"/>
  <c r="J77" i="96" s="1"/>
  <c r="J77" i="95"/>
  <c r="G99" i="96"/>
  <c r="J99" i="96" s="1"/>
  <c r="J99" i="95"/>
  <c r="G66" i="96"/>
  <c r="J66" i="96" s="1"/>
  <c r="J66" i="95"/>
  <c r="G86" i="95"/>
  <c r="G87" i="95"/>
  <c r="G228" i="95"/>
  <c r="J228" i="95" s="1"/>
  <c r="G227" i="95"/>
  <c r="J227" i="95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88" i="96" l="1"/>
  <c r="J88" i="96" s="1"/>
  <c r="J87" i="95"/>
  <c r="G87" i="96"/>
  <c r="J87" i="96" s="1"/>
  <c r="G88" i="97" s="1"/>
  <c r="J88" i="97" s="1"/>
  <c r="J86" i="95"/>
  <c r="G51" i="96"/>
  <c r="J51" i="96" s="1"/>
  <c r="J51" i="95"/>
  <c r="G49" i="96"/>
  <c r="J49" i="96" s="1"/>
  <c r="J49" i="95"/>
  <c r="G86" i="96"/>
  <c r="J86" i="96" s="1"/>
  <c r="G86" i="97" s="1"/>
  <c r="J86" i="97" s="1"/>
  <c r="G228" i="96"/>
  <c r="J228" i="96" s="1"/>
  <c r="G227" i="97"/>
  <c r="J227" i="97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104" i="96"/>
  <c r="J104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28" i="97"/>
  <c r="J228" i="97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G189" i="77"/>
  <c r="J189" i="77" s="1"/>
  <c r="G187" i="77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28" i="98"/>
  <c r="J228" i="98" s="1"/>
  <c r="G224" i="100"/>
  <c r="J224" i="100" s="1"/>
  <c r="G224" i="101" s="1"/>
  <c r="J224" i="101" s="1"/>
  <c r="G225" i="100"/>
  <c r="J225" i="100" s="1"/>
  <c r="G225" i="101" s="1"/>
  <c r="J225" i="101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105" i="98"/>
  <c r="J105" i="98" s="1"/>
  <c r="G187" i="98"/>
  <c r="J187" i="98" s="1"/>
  <c r="G104" i="98"/>
  <c r="J104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25" i="102"/>
  <c r="J225" i="102" s="1"/>
  <c r="G228" i="99"/>
  <c r="J228" i="99" s="1"/>
  <c r="G227" i="101"/>
  <c r="J227" i="101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77" s="1"/>
  <c r="J76" i="77" s="1"/>
  <c r="G76" i="84"/>
  <c r="J76" i="84" s="1"/>
  <c r="G76" i="92"/>
  <c r="J76" i="92" s="1"/>
  <c r="G76" i="85"/>
  <c r="J76" i="85" s="1"/>
  <c r="G76" i="95"/>
  <c r="J76" i="95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104" i="99"/>
  <c r="J104" i="99" s="1"/>
  <c r="G187" i="99"/>
  <c r="J187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G188" i="77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28" i="100"/>
  <c r="J228" i="100" s="1"/>
  <c r="G224" i="103"/>
  <c r="J224" i="103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105" i="100"/>
  <c r="J105" i="100" s="1"/>
  <c r="G188" i="100"/>
  <c r="J188" i="100" s="1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88" i="103"/>
  <c r="J88" i="103" s="1"/>
  <c r="G87" i="103"/>
  <c r="J87" i="103" s="1"/>
  <c r="G7" i="103"/>
  <c r="J7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24" i="104"/>
  <c r="J224" i="104" s="1"/>
  <c r="G227" i="103"/>
  <c r="J227" i="103" s="1"/>
  <c r="G228" i="101"/>
  <c r="J228" i="101" s="1"/>
  <c r="G225" i="104"/>
  <c r="J225" i="104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G187" i="101"/>
  <c r="J187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173" i="102"/>
  <c r="J173" i="102" s="1"/>
  <c r="G173" i="100"/>
  <c r="J173" i="100" s="1"/>
  <c r="G174" i="101" s="1"/>
  <c r="J174" i="101" s="1"/>
  <c r="G228" i="102"/>
  <c r="J228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188" i="102"/>
  <c r="J188" i="102" s="1"/>
  <c r="G104" i="102"/>
  <c r="J104" i="102" s="1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88" i="105"/>
  <c r="J88" i="105" s="1"/>
  <c r="G87" i="105"/>
  <c r="J87" i="105" s="1"/>
  <c r="G14" i="105"/>
  <c r="J14" i="105" s="1"/>
  <c r="G14" i="106" s="1"/>
  <c r="J14" i="106" s="1"/>
  <c r="G14" i="107" s="1"/>
  <c r="J14" i="107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105" i="103"/>
  <c r="J105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105" i="104"/>
  <c r="J105" i="104" s="1"/>
  <c r="G187" i="104"/>
  <c r="J187" i="104" s="1"/>
  <c r="G104" i="104"/>
  <c r="J10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102" i="103" l="1"/>
  <c r="J102" i="103" s="1"/>
  <c r="G88" i="107"/>
  <c r="J88" i="107" s="1"/>
  <c r="G87" i="107"/>
  <c r="J87" i="107" s="1"/>
  <c r="G174" i="105"/>
  <c r="J174" i="105" s="1"/>
  <c r="G173" i="105"/>
  <c r="J173" i="105" s="1"/>
  <c r="G86" i="107"/>
  <c r="J86" i="107" s="1"/>
  <c r="G227" i="107"/>
  <c r="J227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105" i="105"/>
  <c r="J105" i="105" s="1"/>
  <c r="G187" i="105"/>
  <c r="J187" i="105" s="1"/>
  <c r="G104" i="105"/>
  <c r="J104" i="105" s="1"/>
  <c r="G188" i="105"/>
  <c r="J188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173" i="106"/>
  <c r="J17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102" i="105" l="1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54" i="8"/>
  <c r="G124" i="105" l="1"/>
  <c r="J124" i="105" s="1"/>
  <c r="G124" i="106" s="1"/>
  <c r="J124" i="106" s="1"/>
  <c r="G124" i="107" s="1"/>
  <c r="J124" i="107" s="1"/>
  <c r="G73" i="93"/>
  <c r="J73" i="93" s="1"/>
  <c r="M257" i="8"/>
  <c r="C255" i="8" s="1"/>
  <c r="C258" i="8" s="1"/>
  <c r="F255" i="8"/>
  <c r="F258" i="8" s="1"/>
  <c r="F260" i="8" s="1"/>
  <c r="G73" i="94" l="1"/>
  <c r="J73" i="94" s="1"/>
  <c r="M259" i="8"/>
  <c r="M262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<sst xmlns="http://schemas.openxmlformats.org/spreadsheetml/2006/main" count="37780" uniqueCount="1444">
  <si>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</si>
  <si>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</si>
  <si>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</si>
  <si>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</si>
  <si>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</si>
  <si>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</si>
  <si>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</si>
  <si>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</si>
  <si>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</si>
  <si>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</si>
  <si>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</si>
  <si>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</si>
  <si>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</si>
  <si>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</si>
  <si>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</si>
  <si>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</si>
  <si>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</si>
  <si>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</si>
  <si>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</si>
  <si>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</si>
  <si>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</si>
  <si>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</si>
  <si>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</si>
  <si>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</si>
  <si>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</si>
  <si>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</si>
  <si>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</si>
  <si>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</si>
  <si>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</si>
  <si>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</si>
  <si>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</si>
  <si>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</si>
  <si>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</si>
  <si>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</si>
  <si>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</si>
  <si>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</si>
  <si>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</si>
  <si>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</si>
  <si>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</si>
  <si>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</si>
  <si>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</si>
  <si>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</si>
  <si>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</si>
  <si>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</si>
  <si>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</si>
  <si>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</si>
  <si>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</si>
  <si>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</si>
  <si>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</si>
  <si>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</si>
  <si>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</si>
  <si>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</si>
  <si>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</si>
  <si>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</si>
  <si>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</si>
  <si>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</si>
  <si>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</si>
  <si>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</si>
  <si>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</si>
  <si>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</si>
  <si>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</si>
  <si>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</si>
  <si>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</si>
  <si>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</si>
  <si>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</si>
  <si>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</si>
  <si>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</si>
  <si>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</si>
  <si>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</si>
  <si>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</si>
  <si>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</si>
  <si>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</si>
  <si>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</si>
  <si>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</si>
  <si>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</si>
  <si>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</si>
  <si>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</si>
  <si>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</si>
  <si>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</si>
  <si>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</si>
  <si>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</si>
  <si>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</si>
  <si>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</si>
  <si>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</si>
  <si>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</si>
  <si>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</si>
  <si>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</si>
  <si>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</si>
  <si>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</si>
  <si>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</si>
  <si>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</si>
  <si>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</si>
  <si>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</si>
  <si>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</si>
  <si>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</si>
  <si>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</si>
  <si>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</si>
  <si>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</si>
  <si>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</si>
  <si>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</si>
  <si>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</si>
  <si>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</si>
  <si>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</si>
  <si>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</si>
  <si>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</si>
  <si>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</si>
  <si>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</si>
  <si>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</si>
  <si>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</si>
  <si>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</si>
  <si>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</si>
  <si>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</si>
  <si>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</si>
  <si>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</si>
  <si>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</si>
  <si>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</si>
  <si>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</si>
  <si>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</si>
  <si>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</si>
  <si>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</si>
  <si>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</si>
  <si>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</si>
  <si>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</si>
  <si>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</si>
  <si>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</si>
  <si>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</si>
  <si>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</si>
  <si>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</si>
  <si>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</si>
  <si>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</si>
  <si>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</si>
  <si>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</si>
  <si>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</si>
  <si>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</si>
  <si>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</si>
  <si>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</si>
  <si>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</si>
  <si>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</si>
  <si>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</si>
  <si>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</si>
  <si>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</si>
  <si>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</si>
  <si>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</si>
  <si>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</si>
  <si>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</si>
  <si>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</si>
  <si>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</si>
  <si>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</si>
  <si>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</si>
  <si>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</si>
  <si>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</si>
  <si>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</si>
  <si>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</si>
  <si>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</si>
  <si>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</si>
  <si>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</si>
  <si>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</si>
  <si>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</si>
  <si>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</si>
  <si>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</si>
  <si>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</si>
  <si>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</si>
  <si>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</si>
  <si>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</si>
  <si>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</si>
  <si>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</si>
  <si>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</si>
  <si>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</si>
  <si>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</si>
  <si>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</si>
  <si>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</si>
  <si>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</si>
  <si>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</si>
  <si>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</si>
  <si>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</si>
  <si>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</si>
  <si>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</si>
  <si>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</si>
  <si>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</si>
  <si>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</si>
  <si>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</si>
  <si>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</si>
  <si>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</si>
  <si>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</si>
  <si>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</si>
  <si>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</si>
  <si>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</si>
  <si>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</si>
  <si>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</si>
  <si>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</si>
  <si>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</si>
  <si>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</si>
  <si>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</si>
  <si>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</si>
  <si>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</si>
  <si>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</si>
  <si>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</si>
  <si>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</si>
  <si>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</si>
  <si>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</si>
  <si>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</si>
  <si>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</si>
  <si>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</si>
  <si>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</si>
  <si>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</si>
  <si>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</si>
  <si>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</si>
  <si>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</si>
  <si>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</si>
  <si>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</si>
  <si>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</si>
  <si>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</si>
  <si>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</si>
  <si>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</si>
  <si>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</si>
  <si>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</si>
  <si>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</si>
  <si>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</si>
  <si>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</si>
  <si>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</si>
  <si>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</si>
  <si>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</si>
  <si>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</si>
  <si>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</si>
  <si>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</si>
  <si>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</si>
  <si>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</si>
  <si>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</si>
  <si>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</si>
  <si>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</si>
  <si>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</si>
  <si>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</si>
  <si>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</si>
  <si>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</si>
  <si>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</si>
  <si>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</si>
  <si>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</si>
  <si>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</si>
  <si>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</si>
  <si>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</si>
  <si>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</si>
  <si>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</si>
  <si>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</si>
  <si>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</si>
  <si>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</si>
  <si>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</si>
  <si>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</si>
  <si>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</si>
  <si>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</si>
  <si>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</si>
  <si>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</si>
  <si>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</si>
  <si>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</si>
  <si>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</si>
  <si>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</si>
  <si>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</si>
  <si>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</si>
  <si>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</si>
  <si>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</si>
  <si>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</si>
  <si>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</si>
  <si>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</si>
  <si>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</si>
  <si>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</si>
  <si>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</si>
  <si>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</si>
  <si>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</si>
  <si>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</si>
  <si>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</si>
  <si>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</si>
  <si>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</si>
  <si>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</si>
  <si>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</si>
  <si>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</si>
  <si>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</si>
  <si>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</si>
  <si>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</si>
  <si>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</si>
  <si>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</si>
  <si>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</si>
  <si>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</si>
  <si>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</si>
  <si>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</si>
  <si>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</si>
  <si>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</si>
  <si>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</si>
  <si>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</si>
  <si>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</si>
  <si>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</si>
  <si>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</si>
  <si>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</si>
  <si>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</si>
  <si>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</si>
  <si>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</si>
  <si>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</si>
  <si>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</si>
  <si>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</si>
  <si>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</si>
  <si>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</si>
  <si>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</si>
  <si>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</si>
  <si>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</si>
  <si>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</si>
  <si>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</si>
  <si>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</si>
  <si>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</si>
  <si>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</si>
  <si>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</si>
  <si>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</si>
  <si>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</si>
  <si>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</si>
  <si>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</si>
  <si>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</si>
  <si>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</si>
  <si>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</si>
  <si>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</si>
  <si>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</si>
  <si>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</si>
  <si>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</si>
  <si>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</si>
  <si>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</si>
  <si>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</si>
  <si>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</si>
  <si>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</si>
  <si>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</si>
  <si>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</si>
  <si>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</si>
  <si>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</si>
  <si>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</si>
  <si>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</si>
  <si>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</si>
  <si>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</si>
  <si>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</si>
  <si>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</si>
  <si>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</si>
  <si>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</si>
  <si>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</si>
  <si>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</si>
  <si>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</si>
  <si>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</si>
  <si>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</si>
  <si>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</si>
  <si>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</si>
  <si>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</si>
  <si>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</si>
  <si>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</si>
  <si>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</si>
  <si>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</si>
  <si>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</si>
  <si>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</si>
  <si>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</si>
  <si>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</si>
  <si>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</si>
  <si>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</si>
  <si>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</si>
  <si>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</si>
  <si>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</si>
  <si>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</si>
  <si>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</si>
  <si>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</si>
  <si>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</si>
  <si>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</si>
  <si>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</si>
  <si>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</si>
  <si>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</si>
  <si>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</si>
  <si>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</si>
  <si>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</si>
  <si>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</si>
  <si>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</si>
  <si>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</si>
  <si>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</si>
  <si>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</si>
  <si>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</si>
  <si>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</si>
  <si>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</si>
  <si>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</si>
  <si>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</si>
  <si>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</si>
  <si>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</si>
  <si>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</si>
  <si>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</si>
  <si>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</si>
  <si>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</si>
  <si>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</si>
  <si>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</si>
  <si>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</si>
  <si>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</si>
  <si>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</si>
  <si>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</si>
  <si>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</si>
  <si>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</si>
  <si>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</si>
  <si>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</si>
  <si>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</si>
  <si>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</si>
  <si>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</si>
  <si>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</si>
  <si>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</si>
  <si>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</si>
  <si>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</si>
  <si>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</si>
  <si>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</si>
  <si>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</si>
  <si>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</si>
  <si>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</si>
  <si>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</si>
  <si>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</si>
  <si>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</si>
  <si>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</si>
  <si>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</si>
  <si>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</si>
  <si>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</si>
  <si>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</si>
  <si>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</si>
  <si>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</si>
  <si>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</si>
  <si>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</si>
  <si>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</si>
  <si>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</si>
  <si>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</si>
  <si>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</si>
  <si>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</si>
  <si>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</si>
  <si>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</si>
  <si>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</si>
  <si>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</si>
  <si>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</si>
  <si>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</si>
  <si>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</si>
  <si>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</si>
  <si>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</si>
  <si>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</si>
  <si>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</si>
  <si>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</si>
  <si>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</si>
  <si>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</si>
  <si>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</si>
  <si>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</si>
  <si>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</si>
  <si>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</si>
  <si>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</si>
  <si>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</si>
  <si>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</si>
  <si>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</si>
  <si>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</si>
  <si>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</si>
  <si>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</si>
  <si>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</si>
  <si>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</si>
  <si>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</si>
  <si>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</si>
  <si>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</si>
  <si>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</si>
  <si>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</si>
  <si>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</si>
  <si>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</si>
  <si>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</si>
  <si>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</si>
  <si>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</si>
  <si>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</si>
  <si>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</si>
  <si>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</si>
  <si>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</si>
  <si>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</si>
  <si>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</si>
  <si>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</si>
  <si>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</si>
  <si>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</si>
  <si>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</si>
  <si>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</si>
  <si>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</si>
  <si>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</si>
  <si>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</si>
  <si>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</si>
  <si>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</si>
  <si>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</si>
  <si>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</si>
  <si>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</si>
  <si>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</si>
  <si>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</si>
  <si>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</si>
  <si>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</si>
  <si>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</si>
  <si>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</si>
  <si>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</si>
  <si>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</si>
  <si>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</si>
  <si>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</si>
  <si>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</si>
  <si>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</si>
  <si>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</si>
  <si>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</si>
  <si>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</si>
  <si>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</si>
  <si>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</si>
  <si>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</si>
  <si>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</si>
  <si>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</si>
  <si>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</si>
  <si>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</si>
  <si>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</si>
  <si>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</si>
  <si>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</si>
  <si>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</si>
  <si>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</si>
  <si>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</si>
  <si>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</si>
  <si>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</si>
  <si>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</si>
  <si>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</si>
  <si>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</si>
  <si>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</si>
  <si>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</si>
  <si>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</si>
  <si>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</si>
  <si>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</si>
  <si>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</si>
  <si>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</si>
  <si>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</si>
  <si>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</si>
  <si>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</si>
  <si>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</si>
  <si>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</si>
  <si>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</si>
  <si>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</si>
  <si>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</si>
  <si>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</si>
  <si>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</si>
  <si>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</si>
  <si>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</si>
  <si>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</si>
  <si>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</si>
  <si>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</si>
  <si>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</si>
  <si>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</si>
  <si>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</si>
  <si>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</si>
  <si>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</si>
  <si>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</si>
  <si>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</si>
  <si>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</si>
  <si>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</si>
  <si>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</si>
  <si>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</si>
  <si>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</si>
  <si>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</si>
  <si>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</si>
  <si>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</si>
  <si>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</si>
  <si>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</si>
  <si>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</si>
  <si>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</si>
  <si>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</si>
  <si>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</si>
  <si>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</si>
  <si>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</si>
  <si>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</si>
  <si>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</si>
  <si>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</si>
  <si>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</si>
  <si>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</si>
  <si>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</si>
  <si>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</si>
  <si>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</si>
  <si>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</si>
  <si>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</si>
  <si>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</si>
  <si>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</si>
  <si>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</si>
  <si>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</si>
  <si>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</si>
  <si>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</si>
  <si>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</si>
  <si>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</si>
  <si>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</si>
  <si>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</si>
  <si>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</si>
  <si>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</si>
  <si>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</si>
  <si>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</si>
  <si>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</si>
  <si>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</si>
  <si>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</si>
  <si>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</si>
  <si>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</si>
  <si>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</si>
  <si>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</si>
  <si>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</si>
  <si>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</si>
  <si>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</si>
  <si>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</si>
  <si>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</si>
  <si>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</si>
  <si>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</si>
  <si>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</si>
  <si>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</si>
  <si>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</si>
  <si>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</si>
  <si>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</si>
  <si>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</si>
  <si>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</si>
  <si>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</si>
  <si>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</si>
  <si>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</si>
  <si>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</si>
  <si>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</si>
  <si>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</si>
  <si>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</si>
  <si>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</si>
  <si>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</si>
  <si>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</si>
  <si>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</si>
  <si>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</si>
  <si>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</si>
  <si>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</si>
  <si>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</si>
  <si>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</si>
  <si>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</si>
  <si>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</si>
  <si>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</si>
  <si>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</si>
  <si>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</si>
  <si>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</si>
  <si>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</si>
  <si>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</si>
  <si>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</si>
  <si>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</si>
  <si>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</si>
  <si>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</si>
  <si>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</si>
  <si>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</si>
  <si>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</si>
  <si>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</si>
  <si>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</si>
  <si>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</si>
  <si>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</si>
  <si>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</si>
  <si>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</si>
  <si>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</si>
  <si>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</si>
  <si>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</si>
  <si>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</si>
  <si>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</si>
  <si>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</si>
  <si>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</si>
  <si>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</si>
  <si>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</si>
  <si>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</si>
  <si>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</si>
  <si>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</si>
  <si>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</si>
  <si>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</si>
  <si>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</si>
  <si>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</si>
  <si>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</si>
  <si>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</si>
  <si>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</si>
  <si>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</si>
  <si>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</si>
  <si>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</si>
  <si>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</si>
  <si>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</si>
  <si>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</si>
  <si>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</si>
  <si>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</si>
  <si>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</si>
  <si>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</si>
  <si>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</si>
  <si>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</si>
  <si>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</si>
  <si>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</si>
  <si>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</si>
  <si>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</si>
  <si>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</si>
  <si>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</si>
  <si>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</si>
  <si>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</si>
  <si>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</si>
  <si>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</si>
  <si>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</si>
  <si>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</si>
  <si>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</si>
  <si>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</si>
  <si>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</si>
  <si>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</si>
  <si>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</si>
  <si>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</si>
  <si>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</si>
  <si>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</si>
  <si>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</si>
  <si>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</si>
  <si>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</si>
  <si>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</si>
  <si>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</si>
  <si>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</si>
  <si>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</si>
  <si>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</si>
  <si>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</si>
  <si>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</si>
  <si>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</si>
  <si>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</si>
  <si>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</si>
  <si>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</si>
  <si>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</si>
  <si>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</si>
  <si>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</si>
  <si>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</si>
  <si>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</si>
  <si>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</si>
  <si>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</si>
  <si>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</si>
  <si>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</si>
  <si>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</si>
  <si>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</si>
  <si>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</si>
  <si>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</si>
  <si>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</si>
  <si>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</si>
  <si>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</si>
  <si>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</si>
  <si>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</si>
  <si>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</si>
  <si>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</si>
  <si>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</si>
  <si>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</si>
  <si>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</si>
  <si>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</si>
  <si>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</si>
  <si>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</si>
  <si>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</si>
  <si>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</si>
  <si>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</si>
  <si>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</si>
  <si>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</si>
  <si>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</si>
  <si>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</si>
  <si>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</si>
  <si>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</si>
  <si>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</si>
  <si>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</si>
  <si>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</si>
  <si>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</si>
  <si>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</si>
  <si>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</si>
  <si>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</si>
  <si>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</si>
  <si>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</si>
  <si>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</si>
  <si>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</si>
  <si>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</si>
  <si>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</si>
  <si>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</si>
  <si>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</si>
  <si>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</si>
  <si>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</si>
  <si>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</si>
  <si>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</si>
  <si>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</si>
  <si>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</si>
  <si>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</si>
  <si>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</si>
  <si>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</si>
  <si>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</si>
  <si>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</si>
  <si>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</si>
  <si>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</si>
  <si>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</si>
  <si>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</si>
  <si>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</si>
  <si>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</si>
  <si>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</si>
  <si>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</si>
  <si>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</si>
  <si>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</si>
  <si>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</si>
  <si>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</si>
  <si>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</si>
  <si>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</si>
  <si>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</si>
  <si>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</si>
  <si>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</si>
  <si>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</si>
  <si>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</si>
  <si>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</si>
  <si>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</si>
  <si>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</si>
  <si>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</si>
  <si>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</si>
  <si>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</si>
  <si>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</si>
  <si>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</si>
  <si>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</si>
  <si>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</si>
  <si>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</si>
  <si>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</si>
  <si>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</si>
  <si>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</si>
  <si>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</si>
  <si>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</si>
  <si>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</si>
  <si>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</si>
  <si>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</si>
  <si>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</si>
  <si>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</si>
  <si>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</si>
  <si>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</si>
  <si>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</si>
  <si>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</si>
  <si>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</si>
  <si>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</si>
  <si>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</si>
  <si>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</si>
  <si>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</si>
  <si>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</si>
  <si>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</si>
  <si>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</si>
  <si>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</si>
  <si>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</si>
  <si>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</si>
  <si>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</si>
  <si>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</si>
  <si>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</si>
  <si>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</si>
  <si>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</si>
  <si>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</si>
  <si>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</si>
  <si>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</si>
  <si>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</si>
  <si>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</si>
  <si>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</si>
  <si>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</si>
  <si>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</si>
  <si>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</si>
  <si>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</si>
  <si>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</si>
  <si>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</si>
  <si>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</si>
  <si>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</si>
  <si>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</si>
  <si>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</si>
  <si>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</si>
  <si>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</si>
  <si>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</si>
  <si>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</si>
  <si>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</si>
  <si>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</si>
  <si>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</si>
  <si>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</si>
  <si>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</si>
  <si>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</si>
  <si>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</si>
  <si>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</si>
  <si>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</si>
  <si>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</si>
  <si>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</si>
  <si>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</si>
  <si>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</si>
  <si>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</si>
  <si>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</si>
  <si>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</si>
  <si>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</si>
  <si>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</si>
  <si>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</si>
  <si>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</si>
  <si>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</si>
  <si>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</si>
  <si>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</si>
  <si>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</si>
  <si>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</si>
  <si>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</si>
  <si>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</si>
  <si>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</si>
  <si>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</si>
  <si>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</si>
  <si>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</si>
  <si>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</si>
  <si>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</si>
  <si>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</si>
  <si>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</si>
  <si>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</si>
  <si>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</si>
  <si>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</si>
  <si>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</si>
  <si>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</si>
  <si>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</si>
  <si>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</si>
  <si>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</si>
  <si>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</si>
  <si>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</si>
  <si>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</si>
  <si>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</si>
  <si>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</si>
  <si>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</si>
  <si>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</si>
  <si>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</si>
  <si>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</si>
  <si>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</si>
  <si>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</si>
  <si>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</si>
  <si>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</si>
  <si>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</si>
  <si>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</si>
  <si>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</si>
  <si>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</si>
  <si>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</si>
  <si>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</si>
  <si>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</si>
  <si>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</si>
  <si>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</si>
  <si>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</si>
  <si>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</si>
  <si>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</si>
  <si>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</si>
  <si>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</si>
  <si>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</si>
  <si>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</si>
  <si>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</si>
  <si>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</si>
  <si>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</si>
  <si>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</si>
  <si>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</si>
  <si>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</si>
  <si>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</si>
  <si>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</si>
  <si>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</si>
  <si>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</si>
  <si>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</si>
  <si>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</si>
  <si>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</si>
  <si>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</si>
  <si>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</si>
  <si>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</si>
  <si>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</si>
  <si>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</si>
  <si>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</si>
  <si>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</si>
  <si>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</si>
  <si>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</si>
  <si>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</si>
  <si>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</si>
  <si>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</si>
  <si>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</si>
  <si>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</si>
  <si>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</si>
  <si>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</si>
  <si>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</si>
  <si>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</si>
  <si>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</si>
  <si>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</si>
  <si>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</si>
  <si>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</si>
  <si>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</si>
  <si>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</si>
  <si>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</si>
  <si>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</si>
  <si>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</si>
  <si>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</si>
  <si>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</si>
  <si>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</si>
  <si>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</si>
  <si>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</si>
  <si>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</si>
  <si>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</si>
  <si>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</si>
  <si>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</si>
  <si>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</si>
  <si>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</si>
  <si>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</si>
  <si>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</si>
  <si>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</si>
  <si>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</si>
  <si>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</si>
  <si>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</si>
  <si>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</si>
  <si>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</si>
  <si>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</si>
  <si>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</si>
  <si>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</si>
  <si>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</si>
  <si>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</si>
  <si>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</si>
  <si>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</si>
  <si>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</si>
  <si>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</si>
  <si>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</si>
  <si>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</si>
  <si>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</si>
  <si>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</si>
  <si>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</si>
  <si>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</si>
  <si>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</si>
  <si>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</si>
  <si>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</si>
  <si>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</si>
  <si>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</si>
  <si>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</si>
  <si>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</si>
  <si>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</si>
  <si>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</si>
  <si>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</si>
  <si>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</si>
  <si>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</si>
  <si>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</si>
  <si>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</si>
  <si>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</si>
  <si>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</si>
  <si>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</si>
  <si>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</si>
  <si>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</si>
  <si>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</si>
  <si>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</si>
  <si>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</si>
  <si>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</si>
  <si>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</si>
  <si>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</si>
  <si>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</si>
  <si>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</si>
  <si>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</si>
  <si>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</si>
  <si>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</si>
  <si>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</si>
  <si>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</si>
  <si>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</si>
  <si>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</si>
  <si>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</si>
  <si>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</si>
  <si>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</si>
  <si>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</si>
  <si>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</si>
  <si>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</si>
  <si>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</si>
  <si>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</si>
  <si>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</si>
  <si>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</si>
  <si>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</si>
  <si>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</si>
  <si>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</si>
  <si>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</si>
  <si>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</si>
  <si>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</si>
  <si>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</si>
  <si>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</si>
  <si>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</si>
  <si>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</si>
  <si>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</si>
  <si>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</si>
  <si>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</si>
  <si>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</si>
  <si>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</si>
  <si>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</si>
  <si>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</si>
  <si>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</si>
  <si>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</si>
  <si>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</si>
  <si>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</si>
  <si>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</si>
  <si>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</si>
  <si>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</si>
  <si>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</si>
  <si>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</si>
  <si>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</si>
  <si>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</si>
  <si>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</si>
  <si>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</si>
  <si>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</si>
  <si>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</si>
  <si>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</si>
  <si>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</si>
  <si>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</si>
  <si>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</si>
  <si>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</si>
  <si>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</si>
  <si>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</si>
  <si>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</si>
  <si>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</si>
  <si>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</si>
  <si>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</si>
  <si>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</si>
  <si>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</si>
  <si>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</si>
  <si>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</si>
  <si>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</si>
  <si>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</si>
  <si>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</si>
  <si>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</si>
  <si>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</si>
  <si>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</si>
  <si>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</si>
  <si>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</si>
  <si>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</si>
  <si>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</si>
  <si>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</si>
  <si>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</si>
  <si>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</si>
  <si>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</si>
  <si>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</si>
  <si>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</si>
  <si>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</si>
  <si>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</si>
  <si>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</si>
  <si>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</si>
  <si>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</si>
  <si>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</si>
  <si>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</si>
  <si>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</si>
  <si>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</si>
  <si>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</si>
  <si>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</si>
  <si>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</si>
  <si>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</si>
  <si>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</si>
  <si>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</si>
  <si>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</si>
  <si>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</si>
  <si>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</si>
  <si>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</si>
  <si>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</si>
  <si>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</si>
  <si>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</si>
  <si>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</si>
  <si>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</si>
  <si>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</si>
  <si>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</si>
  <si>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</si>
  <si>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</si>
  <si>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</si>
  <si>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</si>
  <si>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</si>
  <si>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</si>
  <si>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</si>
  <si>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</si>
  <si>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</si>
  <si>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</si>
  <si>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</si>
  <si>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</si>
  <si>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</si>
  <si>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</si>
  <si>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</si>
  <si>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</si>
  <si>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</si>
  <si>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</si>
  <si>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</si>
  <si>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</si>
  <si>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</si>
  <si>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</si>
  <si>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</si>
  <si>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</si>
  <si>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</si>
  <si>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</si>
  <si>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</si>
  <si>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</si>
  <si>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</si>
  <si>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</si>
  <si>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</si>
  <si>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</si>
  <si>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</si>
  <si>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</si>
  <si>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</si>
  <si>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</si>
  <si>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</si>
  <si>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</si>
  <si>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</si>
  <si>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</si>
  <si>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</si>
  <si>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</si>
  <si>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</si>
  <si>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</si>
  <si>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</si>
  <si>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</si>
  <si>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</si>
  <si>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</si>
  <si>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</si>
  <si>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</si>
  <si>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</si>
  <si>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</si>
  <si>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</si>
  <si>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</si>
  <si>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</si>
  <si>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</si>
  <si>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</si>
  <si>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</si>
  <si>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</si>
  <si>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</si>
  <si>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</si>
  <si>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</si>
  <si>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</si>
  <si>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</si>
  <si>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</si>
  <si>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</si>
  <si>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</si>
  <si>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</si>
  <si>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</si>
  <si>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</si>
  <si>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</si>
  <si>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</si>
  <si>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</si>
  <si>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</si>
  <si>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</si>
  <si>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</si>
  <si>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</si>
  <si>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</si>
  <si>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</si>
  <si>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</si>
  <si>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</si>
  <si>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</si>
  <si>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</si>
  <si>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</si>
  <si>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</si>
  <si>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</si>
  <si>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</si>
  <si>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</si>
  <si>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</si>
  <si>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</si>
  <si>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</si>
  <si>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</si>
  <si>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</si>
  <si>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</si>
  <si>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</si>
  <si>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</si>
  <si>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</si>
  <si>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</si>
  <si>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</si>
  <si>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</si>
  <si>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</si>
  <si>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</si>
  <si>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</si>
  <si>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</si>
  <si>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</si>
  <si>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</si>
  <si>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</si>
  <si>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</si>
  <si>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</si>
  <si>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</si>
  <si>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</si>
  <si>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</si>
  <si>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</si>
  <si>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</si>
  <si>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</si>
  <si>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</si>
  <si>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</si>
  <si>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</si>
  <si>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</si>
  <si>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</si>
  <si>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</si>
  <si>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</si>
  <si>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</si>
  <si>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</si>
  <si>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</si>
  <si>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</si>
  <si>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</si>
  <si>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</si>
  <si>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</si>
  <si>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</si>
  <si>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</si>
  <si>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</si>
  <si>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</si>
  <si>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</si>
  <si>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</si>
  <si>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</si>
  <si>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</si>
  <si>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</si>
  <si>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</si>
  <si>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</si>
  <si>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</si>
  <si>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</si>
  <si>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</si>
  <si>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</si>
  <si>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</si>
  <si>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</si>
  <si>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</si>
  <si>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</si>
  <si>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</si>
  <si>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</si>
  <si>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</si>
  <si>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</si>
  <si>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</si>
  <si>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</si>
  <si>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</si>
  <si>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</si>
  <si>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</si>
  <si>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</si>
  <si>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</si>
  <si>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</si>
  <si>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</si>
  <si>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</si>
  <si>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</si>
  <si>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</si>
  <si>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</si>
  <si>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</si>
  <si>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</si>
  <si>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</si>
  <si>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</si>
  <si>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</si>
  <si>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</si>
  <si>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</si>
  <si>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</si>
  <si>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</si>
  <si>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</si>
  <si>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</si>
  <si>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</si>
  <si>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</si>
  <si>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</si>
  <si>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</si>
  <si>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</si>
  <si>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</si>
  <si>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</si>
  <si>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</si>
  <si>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</si>
  <si>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</si>
  <si>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</si>
  <si>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</si>
  <si>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</si>
  <si>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</si>
  <si>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</si>
  <si>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</si>
  <si>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</si>
  <si>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</si>
  <si>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</si>
  <si>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</si>
  <si>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</si>
  <si>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</si>
  <si>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</si>
  <si>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</si>
  <si>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</si>
  <si>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</si>
  <si>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</si>
  <si>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</si>
  <si>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</si>
  <si>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</si>
  <si>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</si>
  <si>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</si>
  <si>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</si>
  <si>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</si>
  <si>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</si>
  <si>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</si>
  <si>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</si>
  <si>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</si>
  <si>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</si>
  <si>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</si>
  <si>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</si>
  <si>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</si>
  <si>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</si>
  <si>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</si>
  <si>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</si>
  <si>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</si>
  <si>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</si>
  <si>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</si>
  <si>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</si>
  <si>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</si>
  <si>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</si>
  <si>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</si>
  <si>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</si>
  <si>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</si>
  <si>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</si>
  <si>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</si>
  <si>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</si>
  <si>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</si>
  <si>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</si>
  <si>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</si>
  <si>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</si>
  <si>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</si>
  <si>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</si>
  <si>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</si>
  <si>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</si>
  <si>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</si>
  <si>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</si>
  <si>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</si>
  <si>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</si>
  <si>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</si>
  <si>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</si>
  <si>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</si>
  <si>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</si>
  <si>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</si>
  <si>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</si>
  <si>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</si>
  <si>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</si>
  <si>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</si>
  <si>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</si>
  <si>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</si>
  <si>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</si>
  <si>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</si>
  <si>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</si>
  <si>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</si>
  <si>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</si>
  <si>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</si>
  <si>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</si>
  <si>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</si>
  <si>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</si>
  <si>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</si>
  <si>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</si>
  <si>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</si>
  <si>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</si>
  <si>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</si>
  <si>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</si>
  <si>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</si>
  <si>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</si>
  <si>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</si>
  <si>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</si>
  <si>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</si>
  <si>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</si>
  <si>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</si>
  <si>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</si>
  <si>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</si>
  <si>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</si>
  <si>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</si>
  <si>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</si>
  <si>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</si>
  <si>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</si>
  <si>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</si>
  <si>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</si>
  <si>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</si>
  <si>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</si>
  <si>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</si>
  <si>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</si>
  <si>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</si>
  <si>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</si>
  <si>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</si>
  <si>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</si>
  <si>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</si>
  <si>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</si>
  <si>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</si>
  <si>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</si>
  <si>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</si>
  <si>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</si>
  <si>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แซนวิชปูอัดไข่กุ้ง 120 กรัม</t>
  </si>
  <si>
    <t>มินิบันไก่หยอง 6 ลูก</t>
  </si>
  <si>
    <t>มินิบันฝอยทองน้ำสลัด 75 กรัม</t>
  </si>
  <si>
    <t>ระบาย</t>
  </si>
  <si>
    <t>หมี่กรอบโบราณ</t>
  </si>
  <si>
    <t>บูธ  แก้วมณีกาญจน์ วันที่ 1-30  กันยายน  2568</t>
  </si>
  <si>
    <t>สรุปยอดขาย แก้วมณีกาญจน์ วันที่ 1-30  กันยายน  2568</t>
  </si>
  <si>
    <t>บูธ แก้วมณีกาญจน์ วันที่ 1-30  กันยายน  2568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</si>
  <si>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</si>
  <si>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</si>
  <si>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</si>
  <si>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แถม</t>
  </si>
  <si>
    <t>ทาร์ตไข่คาราเมล  50 กรัม</t>
  </si>
  <si>
    <t>ขนมปังไส้กรอกแลบลิ้น 90 กรัม</t>
  </si>
  <si>
    <t>หมดอายุ</t>
  </si>
  <si>
    <t xml:space="preserve">ยาฉีดมด </t>
  </si>
  <si>
    <t>ปังสังขยาลาวาครีมกะทิ 135 กรัม</t>
  </si>
  <si>
    <t>ปังกระทียมครีมชีส 70 กรัม</t>
  </si>
  <si>
    <t xml:space="preserve">ปังไก่หยองมายองเนสสาหร่าย 85 กรัม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</si>
</sst>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36"/>
      <color theme="1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49" fontId="22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/>
    </xf>
    <xf numFmtId="43" fontId="4" fillId="11" borderId="1" xfId="1" applyFont="1" applyFill="1" applyBorder="1" applyAlignment="1">
      <alignment horizontal="center"/>
    </xf>
    <xf numFmtId="43" fontId="3" fillId="0" borderId="0" xfId="0" applyNumberFormat="1" applyFont="1" applyAlignment="1">
      <alignment horizontal="center"/>
    </xf>
    <xf numFmtId="43" fontId="3" fillId="5" borderId="0" xfId="0" applyNumberFormat="1" applyFont="1" applyFill="1" applyAlignment="1">
      <alignment horizontal="center"/>
    </xf>
    <xf numFmtId="2" fontId="2" fillId="5" borderId="19" xfId="0" applyNumberFormat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8B4B4"/>
      <color rgb="FFFFFFCC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H252" sqref="H252"/>
      <selection pane="bottomLeft" activeCell="H252" sqref="H252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1416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H252" sqref="H252"/>
      <selection pane="topRight" activeCell="H252" sqref="H252"/>
      <selection pane="bottomLeft" activeCell="H252" sqref="H252"/>
      <selection pane="bottomRight" activeCell="H252" sqref="H25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1416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4"/>
  <sheetViews>
    <sheetView tabSelected="1" zoomScale="80" zoomScaleNormal="80" workbookViewId="0">
      <pane xSplit="10" ySplit="4" topLeftCell="K245" activePane="bottomRight" state="frozen"/>
      <selection activeCell="H252" sqref="H252"/>
      <selection pane="topRight" activeCell="H252" sqref="H252"/>
      <selection pane="bottomLeft" activeCell="H252" sqref="H252"/>
      <selection pane="bottomRight" activeCell="R258" sqref="R258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2" style="2" customWidth="1"/>
    <col min="10" max="10" width="15.75" style="2" customWidth="1"/>
    <col min="11" max="11" width="13.625" style="2" customWidth="1"/>
    <col min="12" max="12" width="8.5" style="5" customWidth="1"/>
    <col min="13" max="13" width="16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625" style="1" bestFit="1" customWidth="1"/>
    <col min="19" max="19" width="11.62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375" style="2" bestFit="1" customWidth="1"/>
    <col min="27" max="27" width="16.25" style="2" customWidth="1"/>
    <col min="28" max="28" width="17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51.75" x14ac:dyDescent="1.05">
      <c r="A2" s="168" t="s">
        <v>1430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91"/>
      <c r="P2" s="67"/>
      <c r="Q2" s="168" t="s">
        <v>1431</v>
      </c>
      <c r="R2" s="168"/>
      <c r="S2" s="168"/>
      <c r="T2" s="168"/>
      <c r="U2" s="168"/>
      <c r="V2" s="168"/>
      <c r="W2" s="168"/>
      <c r="X2" s="168"/>
      <c r="Y2" s="168"/>
      <c r="Z2" s="168"/>
      <c r="AA2" s="93"/>
      <c r="AB2" s="122" t="str">
        <f>R39</f>
        <v>08</v>
      </c>
    </row>
    <row r="3" spans="1:29" s="5" customFormat="1" ht="24.6" customHeight="1" x14ac:dyDescent="0.55000000000000004">
      <c r="A3" s="132" t="s">
        <v>1</v>
      </c>
      <c r="B3" s="132" t="s">
        <v>1353</v>
      </c>
      <c r="C3" s="132" t="s">
        <v>2</v>
      </c>
      <c r="D3" s="132" t="s">
        <v>1354</v>
      </c>
      <c r="E3" s="132" t="s">
        <v>3</v>
      </c>
      <c r="F3" s="132" t="s">
        <v>4</v>
      </c>
      <c r="G3" s="132" t="s">
        <v>5</v>
      </c>
      <c r="H3" s="76" t="s">
        <v>6</v>
      </c>
      <c r="I3" s="169" t="s">
        <v>272</v>
      </c>
      <c r="J3" s="132" t="s">
        <v>7</v>
      </c>
      <c r="K3" s="133" t="s">
        <v>8</v>
      </c>
      <c r="L3" s="133"/>
      <c r="M3" s="133"/>
      <c r="N3" s="132" t="s">
        <v>9</v>
      </c>
      <c r="O3" s="134" t="s">
        <v>273</v>
      </c>
      <c r="P3" s="136" t="s">
        <v>274</v>
      </c>
      <c r="Q3" s="173" t="s">
        <v>214</v>
      </c>
      <c r="R3" s="173" t="s">
        <v>215</v>
      </c>
      <c r="S3" s="173" t="s">
        <v>10</v>
      </c>
      <c r="T3" s="173" t="s">
        <v>216</v>
      </c>
      <c r="U3" s="173" t="s">
        <v>217</v>
      </c>
      <c r="V3" s="171" t="s">
        <v>218</v>
      </c>
      <c r="W3" s="171" t="s">
        <v>219</v>
      </c>
      <c r="X3" s="171" t="s">
        <v>220</v>
      </c>
      <c r="Y3" s="173" t="s">
        <v>221</v>
      </c>
      <c r="Z3" s="174" t="s">
        <v>222</v>
      </c>
      <c r="AA3" s="128" t="s">
        <v>1360</v>
      </c>
      <c r="AB3" s="129" t="s">
        <v>1361</v>
      </c>
    </row>
    <row r="4" spans="1:29" s="5" customFormat="1" ht="24.6" customHeight="1" x14ac:dyDescent="0.55000000000000004">
      <c r="A4" s="132"/>
      <c r="B4" s="132"/>
      <c r="C4" s="132"/>
      <c r="D4" s="132"/>
      <c r="E4" s="132"/>
      <c r="F4" s="132"/>
      <c r="G4" s="132"/>
      <c r="H4" s="76" t="s">
        <v>11</v>
      </c>
      <c r="I4" s="170"/>
      <c r="J4" s="132"/>
      <c r="K4" s="62" t="s">
        <v>12</v>
      </c>
      <c r="L4" s="42" t="s">
        <v>13</v>
      </c>
      <c r="M4" s="62" t="s">
        <v>14</v>
      </c>
      <c r="N4" s="132"/>
      <c r="O4" s="135"/>
      <c r="P4" s="137"/>
      <c r="Q4" s="173"/>
      <c r="R4" s="173"/>
      <c r="S4" s="173"/>
      <c r="T4" s="173"/>
      <c r="U4" s="173"/>
      <c r="V4" s="172"/>
      <c r="W4" s="172"/>
      <c r="X4" s="172"/>
      <c r="Y4" s="173"/>
      <c r="Z4" s="175"/>
      <c r="AA4" s="128"/>
      <c r="AB4" s="130"/>
    </row>
    <row r="5" spans="1:29" ht="29.25" x14ac:dyDescent="0.6">
      <c r="A5" s="10">
        <v>1</v>
      </c>
      <c r="B5" s="10" t="s">
        <v>1050</v>
      </c>
      <c r="C5" s="19" t="s">
        <v>1051</v>
      </c>
      <c r="D5" s="10" t="s">
        <v>433</v>
      </c>
      <c r="E5" s="46">
        <f>ยกมา!E5</f>
        <v>73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55</v>
      </c>
      <c r="G5" s="43">
        <f t="shared" ref="G5:G85" si="0">+E5+F5</f>
        <v>128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61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67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3350</v>
      </c>
      <c r="N5" s="19"/>
      <c r="O5" s="120">
        <v>18.97</v>
      </c>
      <c r="P5" s="78">
        <f>+K5*O5</f>
        <v>1270.99</v>
      </c>
      <c r="Q5" s="45">
        <v>1</v>
      </c>
      <c r="R5" s="46">
        <f>+'1'!N256</f>
        <v>5655</v>
      </c>
      <c r="S5" s="46">
        <f>+'1'!N261</f>
        <v>1480</v>
      </c>
      <c r="T5" s="46">
        <f>+'1'!N259</f>
        <v>0</v>
      </c>
      <c r="U5" s="66">
        <f>+'1'!N257</f>
        <v>0</v>
      </c>
      <c r="V5" s="46">
        <f>+'1'!N260</f>
        <v>0</v>
      </c>
      <c r="W5" s="46">
        <f>+'1'!N258</f>
        <v>1250</v>
      </c>
      <c r="X5" s="46">
        <f>+R5-S5-T5-U5-V5-W5</f>
        <v>2925</v>
      </c>
      <c r="Y5" s="46">
        <f>+'1'!N263</f>
        <v>2925</v>
      </c>
      <c r="Z5" s="47">
        <f>+Y5-X5</f>
        <v>0</v>
      </c>
      <c r="AA5" s="47" t="s">
        <v>1368</v>
      </c>
      <c r="AB5" s="47">
        <f>+W5+Y5</f>
        <v>4175</v>
      </c>
      <c r="AC5" s="125">
        <f>+W5+Y5+Z5</f>
        <v>4175</v>
      </c>
    </row>
    <row r="6" spans="1:29" ht="29.25" x14ac:dyDescent="0.6">
      <c r="A6" s="10">
        <v>2</v>
      </c>
      <c r="B6" s="10" t="s">
        <v>1048</v>
      </c>
      <c r="C6" s="19" t="s">
        <v>1049</v>
      </c>
      <c r="D6" s="10" t="s">
        <v>433</v>
      </c>
      <c r="E6" s="46">
        <f>ยกมา!E6</f>
        <v>175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105</v>
      </c>
      <c r="G6" s="43">
        <f t="shared" si="0"/>
        <v>280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168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112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11200</v>
      </c>
      <c r="N6" s="19"/>
      <c r="O6" s="120">
        <v>36.43</v>
      </c>
      <c r="P6" s="78">
        <f t="shared" ref="P6:P70" si="2">+K6*O6</f>
        <v>4080.16</v>
      </c>
      <c r="Q6" s="45">
        <v>2</v>
      </c>
      <c r="R6" s="46">
        <f>+'2'!N256</f>
        <v>3925</v>
      </c>
      <c r="S6" s="46">
        <f>+'2'!N261</f>
        <v>225</v>
      </c>
      <c r="T6" s="46">
        <f>+'2'!N259</f>
        <v>0</v>
      </c>
      <c r="U6" s="66">
        <f>+'2'!N257</f>
        <v>0</v>
      </c>
      <c r="V6" s="46">
        <f>+'2'!N260</f>
        <v>0</v>
      </c>
      <c r="W6" s="46">
        <f>+'2'!N258</f>
        <v>195</v>
      </c>
      <c r="X6" s="46">
        <f>+R6-S6-T6-U6-V6-W6</f>
        <v>3505</v>
      </c>
      <c r="Y6" s="46">
        <f>+'2'!N263</f>
        <v>3505</v>
      </c>
      <c r="Z6" s="47">
        <f t="shared" ref="Z6:Z35" si="3">+Y6-X6</f>
        <v>0</v>
      </c>
      <c r="AA6" s="47" t="s">
        <v>1362</v>
      </c>
      <c r="AB6" s="47">
        <f t="shared" ref="AB6:AB35" si="4">+W6+Y6</f>
        <v>3700</v>
      </c>
      <c r="AC6" s="125">
        <f t="shared" ref="AC6:AC35" si="5">+W6+Y6+Z6</f>
        <v>3700</v>
      </c>
    </row>
    <row r="7" spans="1:29" ht="29.25" x14ac:dyDescent="0.6">
      <c r="A7" s="10">
        <v>3</v>
      </c>
      <c r="B7" s="10" t="s">
        <v>1306</v>
      </c>
      <c r="C7" s="19" t="s">
        <v>299</v>
      </c>
      <c r="D7" s="10" t="s">
        <v>563</v>
      </c>
      <c r="E7" s="46">
        <f>ยกมา!E7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+'3'!N256</f>
        <v>1870</v>
      </c>
      <c r="S7" s="46">
        <f>+'3'!N261</f>
        <v>130</v>
      </c>
      <c r="T7" s="46">
        <f>+'3'!N259</f>
        <v>0</v>
      </c>
      <c r="U7" s="46">
        <f>+'3'!N257</f>
        <v>0</v>
      </c>
      <c r="V7" s="46">
        <f>+'3'!N260</f>
        <v>0</v>
      </c>
      <c r="W7" s="46">
        <f>+'3'!N258</f>
        <v>970</v>
      </c>
      <c r="X7" s="46">
        <f>+R7-S7-T7-U7-V7-W7</f>
        <v>770</v>
      </c>
      <c r="Y7" s="46">
        <f>+'3'!N263</f>
        <v>770</v>
      </c>
      <c r="Z7" s="47">
        <f>+Y7-X7</f>
        <v>0</v>
      </c>
      <c r="AA7" s="47" t="s">
        <v>1363</v>
      </c>
      <c r="AB7" s="47">
        <f>+W7+Y7</f>
        <v>1740</v>
      </c>
      <c r="AC7" s="125">
        <f t="shared" si="5"/>
        <v>1740</v>
      </c>
    </row>
    <row r="8" spans="1:29" ht="29.25" x14ac:dyDescent="0.6">
      <c r="A8" s="10">
        <v>4</v>
      </c>
      <c r="B8" s="10" t="s">
        <v>1303</v>
      </c>
      <c r="C8" s="19" t="s">
        <v>298</v>
      </c>
      <c r="D8" s="10" t="s">
        <v>433</v>
      </c>
      <c r="E8" s="46">
        <f>ยกมา!E8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+'4'!N256</f>
        <v>3562</v>
      </c>
      <c r="S8" s="46">
        <f>+'4'!N261</f>
        <v>550</v>
      </c>
      <c r="T8" s="46">
        <f>+'4'!N259</f>
        <v>0</v>
      </c>
      <c r="U8" s="46">
        <f>+'4'!N257</f>
        <v>0</v>
      </c>
      <c r="V8" s="46">
        <f>+'4'!N260</f>
        <v>0</v>
      </c>
      <c r="W8" s="46">
        <f>+'4'!N258</f>
        <v>622</v>
      </c>
      <c r="X8" s="46">
        <f t="shared" ref="X8" si="6">+R8-S8-T8-U8-V8-W8</f>
        <v>2390</v>
      </c>
      <c r="Y8" s="46">
        <f>+'4'!N263</f>
        <v>2390</v>
      </c>
      <c r="Z8" s="47">
        <f t="shared" si="3"/>
        <v>0</v>
      </c>
      <c r="AA8" s="47" t="s">
        <v>1364</v>
      </c>
      <c r="AB8" s="47">
        <f t="shared" si="4"/>
        <v>3012</v>
      </c>
      <c r="AC8" s="125">
        <f t="shared" si="5"/>
        <v>3012</v>
      </c>
    </row>
    <row r="9" spans="1:29" ht="29.25" x14ac:dyDescent="0.6">
      <c r="A9" s="10">
        <v>5</v>
      </c>
      <c r="B9" s="10" t="s">
        <v>1130</v>
      </c>
      <c r="C9" s="19" t="s">
        <v>20</v>
      </c>
      <c r="D9" s="10" t="s">
        <v>563</v>
      </c>
      <c r="E9" s="46">
        <f>ยกมา!E9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+'5'!N256</f>
        <v>3749</v>
      </c>
      <c r="S9" s="46">
        <f>+'5'!N261</f>
        <v>779</v>
      </c>
      <c r="T9" s="46">
        <f>+'5'!N259</f>
        <v>0</v>
      </c>
      <c r="U9" s="46">
        <f>+'5'!N257</f>
        <v>0</v>
      </c>
      <c r="V9" s="46">
        <f>+'5'!N260</f>
        <v>0</v>
      </c>
      <c r="W9" s="46">
        <f>+'5'!N258</f>
        <v>500</v>
      </c>
      <c r="X9" s="46">
        <f t="shared" ref="X9:X34" si="7">+R9-S9-T9-U9-V9-W9</f>
        <v>2470</v>
      </c>
      <c r="Y9" s="46">
        <f>+'5'!N263</f>
        <v>2470</v>
      </c>
      <c r="Z9" s="47">
        <f t="shared" si="3"/>
        <v>0</v>
      </c>
      <c r="AA9" s="47" t="s">
        <v>1365</v>
      </c>
      <c r="AB9" s="47">
        <f t="shared" si="4"/>
        <v>2970</v>
      </c>
      <c r="AC9" s="125">
        <f t="shared" si="5"/>
        <v>2970</v>
      </c>
    </row>
    <row r="10" spans="1:29" ht="29.25" x14ac:dyDescent="0.6">
      <c r="A10" s="10">
        <v>6</v>
      </c>
      <c r="B10" s="10" t="s">
        <v>1131</v>
      </c>
      <c r="C10" s="19" t="s">
        <v>21</v>
      </c>
      <c r="D10" s="10" t="s">
        <v>563</v>
      </c>
      <c r="E10" s="46">
        <f>ยกมา!E10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+'6'!N256</f>
        <v>6025</v>
      </c>
      <c r="S10" s="46">
        <f>+'6'!N261</f>
        <v>1230</v>
      </c>
      <c r="T10" s="46">
        <f>+'6'!N259</f>
        <v>0</v>
      </c>
      <c r="U10" s="46">
        <f>+'6'!N257</f>
        <v>0</v>
      </c>
      <c r="V10" s="46">
        <f>+'6'!N260</f>
        <v>0</v>
      </c>
      <c r="W10" s="46">
        <f>+'6'!N258</f>
        <v>1605</v>
      </c>
      <c r="X10" s="46">
        <f t="shared" si="7"/>
        <v>3190</v>
      </c>
      <c r="Y10" s="46">
        <f>+'6'!N263</f>
        <v>3190</v>
      </c>
      <c r="Z10" s="47">
        <f t="shared" si="3"/>
        <v>0</v>
      </c>
      <c r="AA10" s="97" t="s">
        <v>1366</v>
      </c>
      <c r="AB10" s="47">
        <f t="shared" si="4"/>
        <v>4795</v>
      </c>
      <c r="AC10" s="125">
        <f t="shared" si="5"/>
        <v>4795</v>
      </c>
    </row>
    <row r="11" spans="1:29" ht="29.25" x14ac:dyDescent="0.6">
      <c r="A11" s="10">
        <v>7</v>
      </c>
      <c r="B11" s="10" t="s">
        <v>1082</v>
      </c>
      <c r="C11" s="19" t="s">
        <v>295</v>
      </c>
      <c r="D11" s="10" t="s">
        <v>433</v>
      </c>
      <c r="E11" s="46">
        <f>ยกมา!E11</f>
        <v>23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45</v>
      </c>
      <c r="G11" s="43">
        <f t="shared" si="0"/>
        <v>68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26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2100</v>
      </c>
      <c r="N11" s="19"/>
      <c r="O11" s="120">
        <v>19.36</v>
      </c>
      <c r="P11" s="78">
        <f t="shared" si="2"/>
        <v>813.12</v>
      </c>
      <c r="Q11" s="45">
        <v>7</v>
      </c>
      <c r="R11" s="46">
        <f>+'7'!N256</f>
        <v>8575</v>
      </c>
      <c r="S11" s="46">
        <f>+'7'!N261</f>
        <v>960</v>
      </c>
      <c r="T11" s="46">
        <f>+'7'!N259</f>
        <v>0</v>
      </c>
      <c r="U11" s="46">
        <f>+'7'!N257</f>
        <v>0</v>
      </c>
      <c r="V11" s="46">
        <f>+'7'!N260</f>
        <v>0</v>
      </c>
      <c r="W11" s="46">
        <f>+'7'!N258</f>
        <v>3425</v>
      </c>
      <c r="X11" s="46">
        <f t="shared" si="7"/>
        <v>4190</v>
      </c>
      <c r="Y11" s="46">
        <f>+'7'!N263</f>
        <v>4190</v>
      </c>
      <c r="Z11" s="47">
        <f t="shared" si="3"/>
        <v>0</v>
      </c>
      <c r="AA11" s="97" t="s">
        <v>1367</v>
      </c>
      <c r="AB11" s="47">
        <f t="shared" si="4"/>
        <v>7615</v>
      </c>
      <c r="AC11" s="126">
        <f t="shared" si="5"/>
        <v>7615</v>
      </c>
    </row>
    <row r="12" spans="1:29" ht="29.25" x14ac:dyDescent="0.6">
      <c r="A12" s="10">
        <v>8</v>
      </c>
      <c r="B12" s="10" t="s">
        <v>590</v>
      </c>
      <c r="C12" s="19" t="s">
        <v>300</v>
      </c>
      <c r="D12" s="10" t="s">
        <v>433</v>
      </c>
      <c r="E12" s="46">
        <f>ยกมา!E12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+'8'!N256</f>
        <v>4360</v>
      </c>
      <c r="S12" s="46">
        <f>+'8'!N261</f>
        <v>565</v>
      </c>
      <c r="T12" s="46">
        <f>+'8'!N259</f>
        <v>0</v>
      </c>
      <c r="U12" s="46">
        <f>+'8'!N257</f>
        <v>0</v>
      </c>
      <c r="V12" s="46">
        <f>+'8'!N260</f>
        <v>0</v>
      </c>
      <c r="W12" s="46">
        <f>+'8'!N258</f>
        <v>1615</v>
      </c>
      <c r="X12" s="46">
        <f t="shared" si="7"/>
        <v>2180</v>
      </c>
      <c r="Y12" s="46">
        <f>+'8'!N263</f>
        <v>2180</v>
      </c>
      <c r="Z12" s="47">
        <f t="shared" si="3"/>
        <v>0</v>
      </c>
      <c r="AA12" s="47" t="s">
        <v>1368</v>
      </c>
      <c r="AB12" s="47">
        <f t="shared" si="4"/>
        <v>3795</v>
      </c>
      <c r="AC12" s="125">
        <f t="shared" si="5"/>
        <v>3795</v>
      </c>
    </row>
    <row r="13" spans="1:29" ht="29.25" x14ac:dyDescent="0.6">
      <c r="A13" s="10">
        <v>9</v>
      </c>
      <c r="B13" s="10" t="s">
        <v>936</v>
      </c>
      <c r="C13" s="19" t="s">
        <v>287</v>
      </c>
      <c r="D13" s="10" t="s">
        <v>433</v>
      </c>
      <c r="E13" s="46">
        <f>ยกมา!E13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7">
        <v>19.82</v>
      </c>
      <c r="P13" s="78">
        <f t="shared" si="2"/>
        <v>0</v>
      </c>
      <c r="Q13" s="45">
        <v>9</v>
      </c>
      <c r="R13" s="46">
        <f>+'9'!N256</f>
        <v>3980</v>
      </c>
      <c r="S13" s="46">
        <f>+'9'!N261</f>
        <v>440</v>
      </c>
      <c r="T13" s="46">
        <f>+'9'!N259</f>
        <v>0</v>
      </c>
      <c r="U13" s="46">
        <f>+'9'!N257</f>
        <v>0</v>
      </c>
      <c r="V13" s="46">
        <f>+'9'!N260</f>
        <v>0</v>
      </c>
      <c r="W13" s="46">
        <f>+'9'!N258</f>
        <v>2815</v>
      </c>
      <c r="X13" s="46">
        <f>+R13-S13-T13-U13-V13-W13</f>
        <v>725</v>
      </c>
      <c r="Y13" s="46">
        <f>+'9'!N263</f>
        <v>725</v>
      </c>
      <c r="Z13" s="47">
        <f t="shared" si="3"/>
        <v>0</v>
      </c>
      <c r="AA13" s="47" t="s">
        <v>1362</v>
      </c>
      <c r="AB13" s="47">
        <f t="shared" si="4"/>
        <v>3540</v>
      </c>
      <c r="AC13" s="125">
        <f t="shared" si="5"/>
        <v>3540</v>
      </c>
    </row>
    <row r="14" spans="1:29" ht="29.25" x14ac:dyDescent="0.6">
      <c r="A14" s="10">
        <v>10</v>
      </c>
      <c r="B14" s="10" t="s">
        <v>1012</v>
      </c>
      <c r="C14" s="19" t="s">
        <v>301</v>
      </c>
      <c r="D14" s="10" t="s">
        <v>433</v>
      </c>
      <c r="E14" s="46">
        <f>ยกมา!E14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7">
        <v>19.41</v>
      </c>
      <c r="P14" s="78">
        <f t="shared" si="2"/>
        <v>0</v>
      </c>
      <c r="Q14" s="45">
        <v>10</v>
      </c>
      <c r="R14" s="46">
        <f>+'10'!N256</f>
        <v>2105</v>
      </c>
      <c r="S14" s="46">
        <f>+'10'!N261</f>
        <v>300</v>
      </c>
      <c r="T14" s="46">
        <f>+'10'!N259</f>
        <v>0</v>
      </c>
      <c r="U14" s="46">
        <f>+'10'!N257</f>
        <v>0</v>
      </c>
      <c r="V14" s="46">
        <f>+'10'!N260</f>
        <v>0</v>
      </c>
      <c r="W14" s="46">
        <f>+'10'!N258</f>
        <v>665</v>
      </c>
      <c r="X14" s="46">
        <f t="shared" si="7"/>
        <v>1140</v>
      </c>
      <c r="Y14" s="46">
        <f>+'10'!N263</f>
        <v>1140</v>
      </c>
      <c r="Z14" s="47">
        <f t="shared" si="3"/>
        <v>0</v>
      </c>
      <c r="AA14" s="47" t="s">
        <v>1363</v>
      </c>
      <c r="AB14" s="47">
        <f t="shared" si="4"/>
        <v>1805</v>
      </c>
      <c r="AC14" s="125">
        <f t="shared" si="5"/>
        <v>1805</v>
      </c>
    </row>
    <row r="15" spans="1:29" ht="29.25" x14ac:dyDescent="0.6">
      <c r="A15" s="10">
        <v>11</v>
      </c>
      <c r="B15" s="10" t="s">
        <v>952</v>
      </c>
      <c r="C15" s="19" t="s">
        <v>285</v>
      </c>
      <c r="D15" s="10" t="s">
        <v>433</v>
      </c>
      <c r="E15" s="46">
        <f>ยกมา!E15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7">
        <v>22.41</v>
      </c>
      <c r="P15" s="78">
        <f t="shared" si="2"/>
        <v>0</v>
      </c>
      <c r="Q15" s="45">
        <v>11</v>
      </c>
      <c r="R15" s="46">
        <f>+'11'!N256</f>
        <v>2150</v>
      </c>
      <c r="S15" s="46">
        <f>+'11'!N261</f>
        <v>290</v>
      </c>
      <c r="T15" s="46">
        <f>+'11'!N259</f>
        <v>0</v>
      </c>
      <c r="U15" s="46">
        <f>+'11'!N257</f>
        <v>0</v>
      </c>
      <c r="V15" s="46">
        <f>+'11'!N260</f>
        <v>0</v>
      </c>
      <c r="W15" s="46">
        <f>+'11'!N258</f>
        <v>435</v>
      </c>
      <c r="X15" s="46">
        <f t="shared" si="7"/>
        <v>1425</v>
      </c>
      <c r="Y15" s="46">
        <f>+'11'!N263</f>
        <v>1425</v>
      </c>
      <c r="Z15" s="47">
        <f t="shared" si="3"/>
        <v>0</v>
      </c>
      <c r="AA15" s="47" t="s">
        <v>1364</v>
      </c>
      <c r="AB15" s="47">
        <f t="shared" si="4"/>
        <v>1860</v>
      </c>
      <c r="AC15" s="125">
        <f t="shared" si="5"/>
        <v>1860</v>
      </c>
    </row>
    <row r="16" spans="1:29" ht="29.25" x14ac:dyDescent="0.6">
      <c r="A16" s="10">
        <v>12</v>
      </c>
      <c r="B16" s="10"/>
      <c r="C16" s="19" t="s">
        <v>303</v>
      </c>
      <c r="D16" s="10" t="s">
        <v>433</v>
      </c>
      <c r="E16" s="46">
        <f>ยกมา!E16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27"/>
      <c r="P16" s="78">
        <f t="shared" si="2"/>
        <v>0</v>
      </c>
      <c r="Q16" s="45">
        <v>12</v>
      </c>
      <c r="R16" s="46">
        <f>+'12'!N256</f>
        <v>2685</v>
      </c>
      <c r="S16" s="46">
        <f>+'12'!N261</f>
        <v>460</v>
      </c>
      <c r="T16" s="46">
        <f>+'12'!N259</f>
        <v>0</v>
      </c>
      <c r="U16" s="66">
        <f>+'12'!N257</f>
        <v>0</v>
      </c>
      <c r="V16" s="46">
        <f>+'12'!N260</f>
        <v>0</v>
      </c>
      <c r="W16" s="46">
        <f>+'12'!N258</f>
        <v>630</v>
      </c>
      <c r="X16" s="46">
        <f t="shared" si="7"/>
        <v>1595</v>
      </c>
      <c r="Y16" s="46">
        <f>+'12'!N263</f>
        <v>1595</v>
      </c>
      <c r="Z16" s="47">
        <f t="shared" si="3"/>
        <v>0</v>
      </c>
      <c r="AA16" s="47" t="s">
        <v>1365</v>
      </c>
      <c r="AB16" s="47">
        <f t="shared" si="4"/>
        <v>2225</v>
      </c>
      <c r="AC16" s="125">
        <f t="shared" si="5"/>
        <v>2225</v>
      </c>
    </row>
    <row r="17" spans="1:29" ht="29.25" x14ac:dyDescent="0.6">
      <c r="A17" s="10">
        <v>13</v>
      </c>
      <c r="B17" s="10" t="s">
        <v>932</v>
      </c>
      <c r="C17" s="19" t="s">
        <v>289</v>
      </c>
      <c r="D17" s="10" t="s">
        <v>433</v>
      </c>
      <c r="E17" s="46">
        <f>ยกมา!E17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7">
        <v>4</v>
      </c>
      <c r="P17" s="78">
        <f t="shared" si="2"/>
        <v>0</v>
      </c>
      <c r="Q17" s="45">
        <v>13</v>
      </c>
      <c r="R17" s="46">
        <f>+'13'!N256</f>
        <v>3500</v>
      </c>
      <c r="S17" s="46">
        <f>+'13'!N261</f>
        <v>275</v>
      </c>
      <c r="T17" s="46">
        <f>+'13'!N259</f>
        <v>0</v>
      </c>
      <c r="U17" s="66">
        <f>+'13'!N257</f>
        <v>0</v>
      </c>
      <c r="V17" s="46">
        <f>+'13'!N260</f>
        <v>95</v>
      </c>
      <c r="W17" s="46">
        <f>+'13'!N258</f>
        <v>1290</v>
      </c>
      <c r="X17" s="46">
        <f>+R17-S17-T17-U17-V17-W17</f>
        <v>1840</v>
      </c>
      <c r="Y17" s="46">
        <f>+'13'!N263</f>
        <v>1840</v>
      </c>
      <c r="Z17" s="47">
        <f t="shared" si="3"/>
        <v>0</v>
      </c>
      <c r="AA17" s="97" t="s">
        <v>1366</v>
      </c>
      <c r="AB17" s="47">
        <f t="shared" si="4"/>
        <v>3130</v>
      </c>
      <c r="AC17" s="125">
        <f t="shared" si="5"/>
        <v>3130</v>
      </c>
    </row>
    <row r="18" spans="1:29" ht="29.25" x14ac:dyDescent="0.6">
      <c r="A18" s="10">
        <v>14</v>
      </c>
      <c r="B18" s="10" t="s">
        <v>937</v>
      </c>
      <c r="C18" s="19" t="s">
        <v>312</v>
      </c>
      <c r="D18" s="10" t="s">
        <v>433</v>
      </c>
      <c r="E18" s="46">
        <f>ยกมา!E18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127">
        <v>19.12</v>
      </c>
      <c r="P18" s="78">
        <f t="shared" si="2"/>
        <v>0</v>
      </c>
      <c r="Q18" s="45">
        <v>14</v>
      </c>
      <c r="R18" s="46">
        <f>+'14'!N256</f>
        <v>3220</v>
      </c>
      <c r="S18" s="46">
        <f>+'14'!N261</f>
        <v>410</v>
      </c>
      <c r="T18" s="46">
        <f>+'14'!N259</f>
        <v>0</v>
      </c>
      <c r="U18" s="66">
        <f>+'14'!N257</f>
        <v>0</v>
      </c>
      <c r="V18" s="46">
        <f>+'14'!N260</f>
        <v>0</v>
      </c>
      <c r="W18" s="46">
        <f>+'14'!N258</f>
        <v>935</v>
      </c>
      <c r="X18" s="46">
        <f t="shared" si="7"/>
        <v>1875</v>
      </c>
      <c r="Y18" s="46">
        <f>+'14'!N263</f>
        <v>1875</v>
      </c>
      <c r="Z18" s="47">
        <f t="shared" si="3"/>
        <v>0</v>
      </c>
      <c r="AA18" s="97" t="s">
        <v>1367</v>
      </c>
      <c r="AB18" s="98">
        <f t="shared" si="4"/>
        <v>2810</v>
      </c>
      <c r="AC18" s="125">
        <f t="shared" si="5"/>
        <v>2810</v>
      </c>
    </row>
    <row r="19" spans="1:29" ht="29.25" x14ac:dyDescent="0.6">
      <c r="A19" s="10">
        <v>15</v>
      </c>
      <c r="B19" s="10" t="s">
        <v>951</v>
      </c>
      <c r="C19" s="19" t="s">
        <v>292</v>
      </c>
      <c r="D19" s="10" t="s">
        <v>433</v>
      </c>
      <c r="E19" s="46">
        <f>ยกมา!E19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7">
        <v>20.37</v>
      </c>
      <c r="P19" s="78">
        <f t="shared" si="2"/>
        <v>0</v>
      </c>
      <c r="Q19" s="45">
        <v>15</v>
      </c>
      <c r="R19" s="46">
        <f>+'15'!N256</f>
        <v>2290</v>
      </c>
      <c r="S19" s="46">
        <f>+'15'!N261</f>
        <v>170</v>
      </c>
      <c r="T19" s="46">
        <f>+'15'!N259</f>
        <v>0</v>
      </c>
      <c r="U19" s="66">
        <f>+'15'!N257</f>
        <v>0</v>
      </c>
      <c r="V19" s="46">
        <f>+'15'!N260</f>
        <v>0</v>
      </c>
      <c r="W19" s="46">
        <f>+'15'!N258</f>
        <v>680</v>
      </c>
      <c r="X19" s="46">
        <f t="shared" si="7"/>
        <v>1440</v>
      </c>
      <c r="Y19" s="46">
        <f>+'15'!N263</f>
        <v>1440</v>
      </c>
      <c r="Z19" s="47">
        <f t="shared" si="3"/>
        <v>0</v>
      </c>
      <c r="AA19" s="47" t="s">
        <v>1368</v>
      </c>
      <c r="AB19" s="47">
        <f t="shared" si="4"/>
        <v>2120</v>
      </c>
      <c r="AC19" s="125">
        <f t="shared" si="5"/>
        <v>2120</v>
      </c>
    </row>
    <row r="20" spans="1:29" ht="29.25" x14ac:dyDescent="0.6">
      <c r="A20" s="10">
        <v>16</v>
      </c>
      <c r="B20" s="10" t="s">
        <v>1081</v>
      </c>
      <c r="C20" s="19" t="s">
        <v>25</v>
      </c>
      <c r="D20" s="10" t="s">
        <v>433</v>
      </c>
      <c r="E20" s="46">
        <f>ยกมา!E20</f>
        <v>4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22</v>
      </c>
      <c r="G20" s="43">
        <f t="shared" si="0"/>
        <v>26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6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20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1300</v>
      </c>
      <c r="N20" s="19"/>
      <c r="O20" s="120">
        <v>22.25</v>
      </c>
      <c r="P20" s="78">
        <f t="shared" si="2"/>
        <v>445</v>
      </c>
      <c r="Q20" s="45">
        <v>16</v>
      </c>
      <c r="R20" s="46">
        <f>+'16'!N256</f>
        <v>2160</v>
      </c>
      <c r="S20" s="46">
        <f>+'16'!N261</f>
        <v>615</v>
      </c>
      <c r="T20" s="46">
        <f>+'16'!N259</f>
        <v>0</v>
      </c>
      <c r="U20" s="66">
        <f>+'16'!N257</f>
        <v>0</v>
      </c>
      <c r="V20" s="46">
        <f>+'16'!N260</f>
        <v>0</v>
      </c>
      <c r="W20" s="46">
        <f>+'16'!N258</f>
        <v>590</v>
      </c>
      <c r="X20" s="46">
        <f t="shared" si="7"/>
        <v>955</v>
      </c>
      <c r="Y20" s="46">
        <f>+'16'!N263</f>
        <v>955</v>
      </c>
      <c r="Z20" s="47">
        <f t="shared" si="3"/>
        <v>0</v>
      </c>
      <c r="AA20" s="47" t="s">
        <v>1362</v>
      </c>
      <c r="AB20" s="47">
        <f t="shared" si="4"/>
        <v>1545</v>
      </c>
      <c r="AC20" s="125">
        <f t="shared" si="5"/>
        <v>1545</v>
      </c>
    </row>
    <row r="21" spans="1:29" ht="29.25" x14ac:dyDescent="0.6">
      <c r="A21" s="10">
        <v>17</v>
      </c>
      <c r="B21" s="10" t="s">
        <v>1015</v>
      </c>
      <c r="C21" s="19" t="s">
        <v>304</v>
      </c>
      <c r="D21" s="10" t="s">
        <v>433</v>
      </c>
      <c r="E21" s="46">
        <f>ยกมา!E21</f>
        <v>5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22</v>
      </c>
      <c r="G21" s="43">
        <f t="shared" si="0"/>
        <v>27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22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1870</v>
      </c>
      <c r="N21" s="19"/>
      <c r="O21" s="120">
        <v>22.85</v>
      </c>
      <c r="P21" s="78">
        <f t="shared" si="2"/>
        <v>502.70000000000005</v>
      </c>
      <c r="Q21" s="45">
        <v>17</v>
      </c>
      <c r="R21" s="46">
        <f>+'17'!N256</f>
        <v>1635</v>
      </c>
      <c r="S21" s="46">
        <f>+'17'!N261</f>
        <v>300</v>
      </c>
      <c r="T21" s="46">
        <f>+'17'!N259</f>
        <v>0</v>
      </c>
      <c r="U21" s="66">
        <f>+'17'!N257</f>
        <v>0</v>
      </c>
      <c r="V21" s="46">
        <f>+'17'!N260</f>
        <v>0</v>
      </c>
      <c r="W21" s="46">
        <f>+'17'!N258</f>
        <v>280</v>
      </c>
      <c r="X21" s="46">
        <f t="shared" si="7"/>
        <v>1055</v>
      </c>
      <c r="Y21" s="46">
        <f>+'17'!N263</f>
        <v>1055</v>
      </c>
      <c r="Z21" s="47">
        <f t="shared" si="3"/>
        <v>0</v>
      </c>
      <c r="AA21" s="47" t="s">
        <v>1363</v>
      </c>
      <c r="AB21" s="47">
        <f t="shared" si="4"/>
        <v>1335</v>
      </c>
      <c r="AC21" s="125">
        <f t="shared" si="5"/>
        <v>1335</v>
      </c>
    </row>
    <row r="22" spans="1:29" ht="29.25" x14ac:dyDescent="0.6">
      <c r="A22" s="10">
        <v>18</v>
      </c>
      <c r="B22" s="10" t="s">
        <v>1009</v>
      </c>
      <c r="C22" s="19" t="s">
        <v>296</v>
      </c>
      <c r="D22" s="10" t="s">
        <v>433</v>
      </c>
      <c r="E22" s="46">
        <f>ยกมา!E22</f>
        <v>86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100</v>
      </c>
      <c r="G22" s="43">
        <f t="shared" si="0"/>
        <v>186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88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98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9800</v>
      </c>
      <c r="N22" s="19"/>
      <c r="O22" s="120">
        <v>27.98</v>
      </c>
      <c r="P22" s="78">
        <f t="shared" si="2"/>
        <v>2742.04</v>
      </c>
      <c r="Q22" s="45">
        <v>18</v>
      </c>
      <c r="R22" s="46">
        <f>+'18'!N256</f>
        <v>2520</v>
      </c>
      <c r="S22" s="46">
        <f>+'18'!N261</f>
        <v>555</v>
      </c>
      <c r="T22" s="46">
        <f>+'18'!N259</f>
        <v>0</v>
      </c>
      <c r="U22" s="66">
        <f>+'18'!N257</f>
        <v>0</v>
      </c>
      <c r="V22" s="46">
        <f>+'18'!N260</f>
        <v>0</v>
      </c>
      <c r="W22" s="46">
        <f>+'18'!N258</f>
        <v>325</v>
      </c>
      <c r="X22" s="46">
        <f t="shared" si="7"/>
        <v>1640</v>
      </c>
      <c r="Y22" s="46">
        <f>+'18'!N263</f>
        <v>1640</v>
      </c>
      <c r="Z22" s="47">
        <f t="shared" si="3"/>
        <v>0</v>
      </c>
      <c r="AA22" s="47" t="s">
        <v>1364</v>
      </c>
      <c r="AB22" s="47">
        <f t="shared" si="4"/>
        <v>1965</v>
      </c>
      <c r="AC22" s="125">
        <f t="shared" si="5"/>
        <v>1965</v>
      </c>
    </row>
    <row r="23" spans="1:29" ht="29.25" x14ac:dyDescent="0.6">
      <c r="A23" s="10">
        <v>19</v>
      </c>
      <c r="B23" s="10" t="s">
        <v>1005</v>
      </c>
      <c r="C23" s="19" t="s">
        <v>302</v>
      </c>
      <c r="D23" s="10" t="s">
        <v>433</v>
      </c>
      <c r="E23" s="46">
        <f>ยกมา!E23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7">
        <v>29.74</v>
      </c>
      <c r="P23" s="78">
        <f t="shared" si="2"/>
        <v>0</v>
      </c>
      <c r="Q23" s="45">
        <v>19</v>
      </c>
      <c r="R23" s="46">
        <f>+'19'!N256</f>
        <v>5455</v>
      </c>
      <c r="S23" s="46">
        <f>+'19'!N261</f>
        <v>1717</v>
      </c>
      <c r="T23" s="46">
        <f>+'19'!N259</f>
        <v>0</v>
      </c>
      <c r="U23" s="66">
        <f>+'19'!N257</f>
        <v>0</v>
      </c>
      <c r="V23" s="46">
        <f>+'19'!N260</f>
        <v>0</v>
      </c>
      <c r="W23" s="46">
        <f>+'19'!N258</f>
        <v>995</v>
      </c>
      <c r="X23" s="46">
        <f t="shared" si="7"/>
        <v>2743</v>
      </c>
      <c r="Y23" s="46">
        <f>+'19'!N263</f>
        <v>2743</v>
      </c>
      <c r="Z23" s="47">
        <f t="shared" si="3"/>
        <v>0</v>
      </c>
      <c r="AA23" s="47" t="s">
        <v>1365</v>
      </c>
      <c r="AB23" s="47">
        <f t="shared" si="4"/>
        <v>3738</v>
      </c>
      <c r="AC23" s="125">
        <f t="shared" si="5"/>
        <v>3738</v>
      </c>
    </row>
    <row r="24" spans="1:29" ht="29.25" x14ac:dyDescent="0.6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ยกมา!E24</f>
        <v>41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40</v>
      </c>
      <c r="G24" s="43">
        <f t="shared" si="0"/>
        <v>81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39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42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4200</v>
      </c>
      <c r="N24" s="19"/>
      <c r="O24" s="120">
        <v>38.659999999999997</v>
      </c>
      <c r="P24" s="78">
        <f t="shared" si="2"/>
        <v>1623.7199999999998</v>
      </c>
      <c r="Q24" s="45">
        <v>20</v>
      </c>
      <c r="R24" s="46">
        <f>+'20'!N256</f>
        <v>7500</v>
      </c>
      <c r="S24" s="46">
        <f>+'20'!N261</f>
        <v>1360</v>
      </c>
      <c r="T24" s="46">
        <f>+'20'!N259</f>
        <v>0</v>
      </c>
      <c r="U24" s="66">
        <f>+'20'!N257</f>
        <v>0</v>
      </c>
      <c r="V24" s="46">
        <f>+'20'!N260</f>
        <v>0</v>
      </c>
      <c r="W24" s="46">
        <f>+'20'!N258</f>
        <v>3005</v>
      </c>
      <c r="X24" s="46">
        <f t="shared" si="7"/>
        <v>3135</v>
      </c>
      <c r="Y24" s="46">
        <f>+'20'!N263</f>
        <v>3135</v>
      </c>
      <c r="Z24" s="47">
        <f t="shared" si="3"/>
        <v>0</v>
      </c>
      <c r="AA24" s="97" t="s">
        <v>1366</v>
      </c>
      <c r="AB24" s="47">
        <f t="shared" si="4"/>
        <v>6140</v>
      </c>
      <c r="AC24" s="125">
        <f t="shared" si="5"/>
        <v>6140</v>
      </c>
    </row>
    <row r="25" spans="1:29" ht="29.25" x14ac:dyDescent="0.6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ยกมา!E25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127">
        <v>39.770000000000003</v>
      </c>
      <c r="P25" s="78">
        <f t="shared" si="2"/>
        <v>0</v>
      </c>
      <c r="Q25" s="45">
        <v>21</v>
      </c>
      <c r="R25" s="46">
        <f>+'21'!N256</f>
        <v>5890</v>
      </c>
      <c r="S25" s="46">
        <f>+'21'!N261</f>
        <v>762</v>
      </c>
      <c r="T25" s="46">
        <f>+'21'!N259</f>
        <v>0</v>
      </c>
      <c r="U25" s="66">
        <f>+'21'!N257</f>
        <v>0</v>
      </c>
      <c r="V25" s="46">
        <f>+'21'!N260</f>
        <v>0</v>
      </c>
      <c r="W25" s="46">
        <f>+'21'!N258</f>
        <v>1545</v>
      </c>
      <c r="X25" s="46">
        <f t="shared" si="7"/>
        <v>3583</v>
      </c>
      <c r="Y25" s="46">
        <f>+'21'!N263</f>
        <v>3583</v>
      </c>
      <c r="Z25" s="47">
        <f t="shared" si="3"/>
        <v>0</v>
      </c>
      <c r="AA25" s="97" t="s">
        <v>1367</v>
      </c>
      <c r="AB25" s="47">
        <f t="shared" si="4"/>
        <v>5128</v>
      </c>
      <c r="AC25" s="125">
        <f t="shared" si="5"/>
        <v>5128</v>
      </c>
    </row>
    <row r="26" spans="1:29" ht="29.25" x14ac:dyDescent="0.6">
      <c r="A26" s="10">
        <v>22</v>
      </c>
      <c r="B26" s="10" t="s">
        <v>1010</v>
      </c>
      <c r="C26" s="19" t="s">
        <v>293</v>
      </c>
      <c r="D26" s="10" t="s">
        <v>433</v>
      </c>
      <c r="E26" s="46">
        <f>ยกมา!E26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7">
        <v>32.97</v>
      </c>
      <c r="P26" s="78">
        <f t="shared" si="2"/>
        <v>0</v>
      </c>
      <c r="Q26" s="45">
        <v>22</v>
      </c>
      <c r="R26" s="46">
        <f>+'22'!N256</f>
        <v>3870</v>
      </c>
      <c r="S26" s="46">
        <f>+'22'!N261</f>
        <v>580</v>
      </c>
      <c r="T26" s="46">
        <f>+'22'!N259</f>
        <v>0</v>
      </c>
      <c r="U26" s="66">
        <f>+'22'!N257</f>
        <v>0</v>
      </c>
      <c r="V26" s="46">
        <f>+'22'!N260</f>
        <v>0</v>
      </c>
      <c r="W26" s="46">
        <f>+'22'!N258</f>
        <v>850</v>
      </c>
      <c r="X26" s="46">
        <f t="shared" si="7"/>
        <v>2440</v>
      </c>
      <c r="Y26" s="46">
        <f>+'22'!N263</f>
        <v>2440</v>
      </c>
      <c r="Z26" s="47">
        <f t="shared" si="3"/>
        <v>0</v>
      </c>
      <c r="AA26" s="47" t="s">
        <v>1368</v>
      </c>
      <c r="AB26" s="47">
        <f t="shared" si="4"/>
        <v>3290</v>
      </c>
      <c r="AC26" s="125">
        <f t="shared" si="5"/>
        <v>3290</v>
      </c>
    </row>
    <row r="27" spans="1:29" ht="29.25" x14ac:dyDescent="0.6">
      <c r="A27" s="10">
        <v>23</v>
      </c>
      <c r="B27" s="10" t="s">
        <v>1008</v>
      </c>
      <c r="C27" s="19" t="s">
        <v>288</v>
      </c>
      <c r="D27" s="10" t="s">
        <v>433</v>
      </c>
      <c r="E27" s="46">
        <f>ยกมา!E27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7">
        <v>30.83</v>
      </c>
      <c r="P27" s="78">
        <f t="shared" si="2"/>
        <v>0</v>
      </c>
      <c r="Q27" s="45">
        <v>23</v>
      </c>
      <c r="R27" s="46">
        <f>+'23'!N256</f>
        <v>840</v>
      </c>
      <c r="S27" s="46">
        <f>+'23'!N261</f>
        <v>125</v>
      </c>
      <c r="T27" s="46">
        <f>+'23'!N259</f>
        <v>0</v>
      </c>
      <c r="U27" s="66">
        <f>+'23'!N257</f>
        <v>0</v>
      </c>
      <c r="V27" s="46">
        <f>+'23'!N260</f>
        <v>0</v>
      </c>
      <c r="W27" s="46">
        <f>+'23'!N258</f>
        <v>50</v>
      </c>
      <c r="X27" s="46">
        <f>+R27-S27-T27-U27-V27-W27</f>
        <v>665</v>
      </c>
      <c r="Y27" s="46">
        <f>+'23'!N263</f>
        <v>665</v>
      </c>
      <c r="Z27" s="47">
        <f>+Y27-X27</f>
        <v>0</v>
      </c>
      <c r="AA27" s="47" t="s">
        <v>1362</v>
      </c>
      <c r="AB27" s="47">
        <f t="shared" si="4"/>
        <v>715</v>
      </c>
      <c r="AC27" s="125">
        <f t="shared" si="5"/>
        <v>715</v>
      </c>
    </row>
    <row r="28" spans="1:29" ht="29.25" x14ac:dyDescent="0.6">
      <c r="A28" s="10">
        <v>24</v>
      </c>
      <c r="B28" s="10" t="s">
        <v>1003</v>
      </c>
      <c r="C28" s="19" t="s">
        <v>313</v>
      </c>
      <c r="D28" s="10" t="s">
        <v>433</v>
      </c>
      <c r="E28" s="46">
        <f>ยกมา!E28</f>
        <v>22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40</v>
      </c>
      <c r="G28" s="43">
        <f t="shared" si="0"/>
        <v>62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29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33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3300</v>
      </c>
      <c r="N28" s="19"/>
      <c r="O28" s="120">
        <v>30.86</v>
      </c>
      <c r="P28" s="78">
        <f t="shared" si="2"/>
        <v>1018.38</v>
      </c>
      <c r="Q28" s="45">
        <v>24</v>
      </c>
      <c r="R28" s="46">
        <f>+'24'!N256</f>
        <v>1620</v>
      </c>
      <c r="S28" s="46">
        <f>+'24'!N261</f>
        <v>335</v>
      </c>
      <c r="T28" s="46">
        <f>+'24'!N259</f>
        <v>0</v>
      </c>
      <c r="U28" s="66">
        <f>+'24'!N257</f>
        <v>0</v>
      </c>
      <c r="V28" s="46">
        <f>+'24'!N260</f>
        <v>0</v>
      </c>
      <c r="W28" s="46">
        <f>+'24'!N258</f>
        <v>615</v>
      </c>
      <c r="X28" s="46">
        <f t="shared" si="7"/>
        <v>670</v>
      </c>
      <c r="Y28" s="46">
        <f>+'24'!N263</f>
        <v>670</v>
      </c>
      <c r="Z28" s="47">
        <f t="shared" si="3"/>
        <v>0</v>
      </c>
      <c r="AA28" s="47" t="s">
        <v>1363</v>
      </c>
      <c r="AB28" s="47">
        <f t="shared" si="4"/>
        <v>1285</v>
      </c>
      <c r="AC28" s="125">
        <f t="shared" si="5"/>
        <v>1285</v>
      </c>
    </row>
    <row r="29" spans="1:29" ht="29.25" x14ac:dyDescent="0.6">
      <c r="A29" s="10">
        <v>25</v>
      </c>
      <c r="B29" s="10" t="s">
        <v>1004</v>
      </c>
      <c r="C29" s="19" t="s">
        <v>290</v>
      </c>
      <c r="D29" s="10" t="s">
        <v>433</v>
      </c>
      <c r="E29" s="46">
        <f>ยกมา!E29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7">
        <v>27.24</v>
      </c>
      <c r="P29" s="78">
        <f t="shared" si="2"/>
        <v>0</v>
      </c>
      <c r="Q29" s="45">
        <v>25</v>
      </c>
      <c r="R29" s="46">
        <f>+'25'!N256</f>
        <v>2365</v>
      </c>
      <c r="S29" s="46">
        <f>+'25'!N261</f>
        <v>400</v>
      </c>
      <c r="T29" s="46">
        <f>+'25'!N259</f>
        <v>0</v>
      </c>
      <c r="U29" s="66">
        <f>+'25'!N257</f>
        <v>0</v>
      </c>
      <c r="V29" s="46">
        <f>+'25'!N260</f>
        <v>0</v>
      </c>
      <c r="W29" s="46">
        <f>+'25'!N258</f>
        <v>430</v>
      </c>
      <c r="X29" s="46">
        <f t="shared" si="7"/>
        <v>1535</v>
      </c>
      <c r="Y29" s="46">
        <f>+'25'!N263</f>
        <v>1535</v>
      </c>
      <c r="Z29" s="47">
        <f t="shared" si="3"/>
        <v>0</v>
      </c>
      <c r="AA29" s="47" t="s">
        <v>1364</v>
      </c>
      <c r="AB29" s="47">
        <f t="shared" si="4"/>
        <v>1965</v>
      </c>
      <c r="AC29" s="125">
        <f t="shared" si="5"/>
        <v>1965</v>
      </c>
    </row>
    <row r="30" spans="1:29" ht="29.25" x14ac:dyDescent="0.6">
      <c r="A30" s="10">
        <v>26</v>
      </c>
      <c r="B30" s="10" t="s">
        <v>1069</v>
      </c>
      <c r="C30" s="19" t="s">
        <v>294</v>
      </c>
      <c r="D30" s="10" t="s">
        <v>433</v>
      </c>
      <c r="E30" s="46">
        <f>ยกมา!E30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7">
        <v>32.47</v>
      </c>
      <c r="P30" s="78">
        <f t="shared" si="2"/>
        <v>0</v>
      </c>
      <c r="Q30" s="45">
        <v>26</v>
      </c>
      <c r="R30" s="46">
        <f>+'26'!N256</f>
        <v>3490</v>
      </c>
      <c r="S30" s="46">
        <f>+'26'!N261</f>
        <v>1354</v>
      </c>
      <c r="T30" s="46">
        <f>+'26'!N259</f>
        <v>0</v>
      </c>
      <c r="U30" s="66">
        <f>+'26'!N257</f>
        <v>0</v>
      </c>
      <c r="V30" s="46">
        <f>+'26'!N260</f>
        <v>0</v>
      </c>
      <c r="W30" s="46">
        <f>+'26'!N258</f>
        <v>533</v>
      </c>
      <c r="X30" s="46">
        <f t="shared" si="7"/>
        <v>1603</v>
      </c>
      <c r="Y30" s="46">
        <f>+'26'!N263</f>
        <v>1603</v>
      </c>
      <c r="Z30" s="47">
        <f t="shared" si="3"/>
        <v>0</v>
      </c>
      <c r="AA30" s="47" t="s">
        <v>1365</v>
      </c>
      <c r="AB30" s="47">
        <f t="shared" si="4"/>
        <v>2136</v>
      </c>
      <c r="AC30" s="125">
        <f t="shared" si="5"/>
        <v>2136</v>
      </c>
    </row>
    <row r="31" spans="1:29" ht="29.25" x14ac:dyDescent="0.6">
      <c r="A31" s="10">
        <v>27</v>
      </c>
      <c r="B31" s="10" t="s">
        <v>1118</v>
      </c>
      <c r="C31" s="19" t="s">
        <v>321</v>
      </c>
      <c r="D31" s="10" t="s">
        <v>433</v>
      </c>
      <c r="E31" s="46">
        <f>ยกมา!E31</f>
        <v>68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55</v>
      </c>
      <c r="G31" s="43">
        <f t="shared" si="0"/>
        <v>123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70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5300</v>
      </c>
      <c r="N31" s="19"/>
      <c r="O31" s="120">
        <v>34.64</v>
      </c>
      <c r="P31" s="78">
        <f t="shared" si="2"/>
        <v>1835.92</v>
      </c>
      <c r="Q31" s="45">
        <v>27</v>
      </c>
      <c r="R31" s="46">
        <f>+'27'!N256</f>
        <v>6045</v>
      </c>
      <c r="S31" s="46">
        <f>+'27'!N261</f>
        <v>1017</v>
      </c>
      <c r="T31" s="46">
        <f>+'27'!N259</f>
        <v>0</v>
      </c>
      <c r="U31" s="66">
        <f>+'27'!N257</f>
        <v>0</v>
      </c>
      <c r="V31" s="46">
        <f>+'27'!N260</f>
        <v>0</v>
      </c>
      <c r="W31" s="46">
        <f>+'27'!N258</f>
        <v>1930</v>
      </c>
      <c r="X31" s="46">
        <f t="shared" si="7"/>
        <v>3098</v>
      </c>
      <c r="Y31" s="46">
        <f>+'27'!N263</f>
        <v>3098</v>
      </c>
      <c r="Z31" s="47">
        <f t="shared" si="3"/>
        <v>0</v>
      </c>
      <c r="AA31" s="97" t="s">
        <v>1366</v>
      </c>
      <c r="AB31" s="47">
        <f t="shared" si="4"/>
        <v>5028</v>
      </c>
      <c r="AC31" s="125">
        <f t="shared" si="5"/>
        <v>5028</v>
      </c>
    </row>
    <row r="32" spans="1:29" ht="29.25" x14ac:dyDescent="0.6">
      <c r="A32" s="10">
        <v>28</v>
      </c>
      <c r="B32" s="10" t="s">
        <v>942</v>
      </c>
      <c r="C32" s="19" t="s">
        <v>297</v>
      </c>
      <c r="D32" s="10" t="s">
        <v>433</v>
      </c>
      <c r="E32" s="46">
        <f>ยกมา!E32</f>
        <v>7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28</v>
      </c>
      <c r="G32" s="43">
        <f t="shared" si="0"/>
        <v>35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4160</v>
      </c>
      <c r="N32" s="19"/>
      <c r="O32" s="120">
        <v>46.37</v>
      </c>
      <c r="P32" s="78">
        <f t="shared" si="2"/>
        <v>1483.84</v>
      </c>
      <c r="Q32" s="45">
        <v>28</v>
      </c>
      <c r="R32" s="46">
        <f>+'28'!N256</f>
        <v>2967</v>
      </c>
      <c r="S32" s="46">
        <f>+'28'!N261</f>
        <v>70</v>
      </c>
      <c r="T32" s="46">
        <f>+'28'!N259</f>
        <v>0</v>
      </c>
      <c r="U32" s="66">
        <f>+'28'!N257</f>
        <v>0</v>
      </c>
      <c r="V32" s="46">
        <f>+'28'!N260</f>
        <v>0</v>
      </c>
      <c r="W32" s="46">
        <f>+'28'!N258</f>
        <v>1904</v>
      </c>
      <c r="X32" s="46">
        <f t="shared" si="7"/>
        <v>993</v>
      </c>
      <c r="Y32" s="46">
        <f>+'28'!N263</f>
        <v>993</v>
      </c>
      <c r="Z32" s="47">
        <f t="shared" si="3"/>
        <v>0</v>
      </c>
      <c r="AA32" s="97" t="s">
        <v>1367</v>
      </c>
      <c r="AB32" s="47">
        <f t="shared" si="4"/>
        <v>2897</v>
      </c>
      <c r="AC32" s="125">
        <f t="shared" si="5"/>
        <v>2897</v>
      </c>
    </row>
    <row r="33" spans="1:29" ht="29.25" x14ac:dyDescent="0.6">
      <c r="A33" s="10">
        <v>29</v>
      </c>
      <c r="B33" s="10" t="s">
        <v>1295</v>
      </c>
      <c r="C33" s="19" t="s">
        <v>305</v>
      </c>
      <c r="D33" s="10" t="s">
        <v>433</v>
      </c>
      <c r="E33" s="46">
        <f>ยกมา!E33</f>
        <v>7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28</v>
      </c>
      <c r="G33" s="43">
        <f t="shared" si="0"/>
        <v>35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6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29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3770</v>
      </c>
      <c r="N33" s="19"/>
      <c r="O33" s="120">
        <v>38.9</v>
      </c>
      <c r="P33" s="78">
        <f t="shared" si="2"/>
        <v>1128.0999999999999</v>
      </c>
      <c r="Q33" s="45">
        <v>29</v>
      </c>
      <c r="R33" s="46">
        <f>+'29'!N256</f>
        <v>2865</v>
      </c>
      <c r="S33" s="46">
        <f>+'29'!N261</f>
        <v>320</v>
      </c>
      <c r="T33" s="46">
        <f>+'28'!N259</f>
        <v>0</v>
      </c>
      <c r="U33" s="66">
        <f>+'29'!N257</f>
        <v>0</v>
      </c>
      <c r="V33" s="46">
        <f>+'29'!N260</f>
        <v>0</v>
      </c>
      <c r="W33" s="46">
        <f>+'29'!N258</f>
        <v>720</v>
      </c>
      <c r="X33" s="46">
        <f t="shared" ref="X33" si="8">+R33-S33-T33-U33-V33-W33</f>
        <v>1825</v>
      </c>
      <c r="Y33" s="46">
        <f>+'29'!N263</f>
        <v>1825</v>
      </c>
      <c r="Z33" s="47">
        <f t="shared" ref="Z33" si="9">+Y33-X33</f>
        <v>0</v>
      </c>
      <c r="AA33" s="47" t="s">
        <v>1368</v>
      </c>
      <c r="AB33" s="47">
        <f t="shared" si="4"/>
        <v>2545</v>
      </c>
      <c r="AC33" s="125">
        <f t="shared" si="5"/>
        <v>2545</v>
      </c>
    </row>
    <row r="34" spans="1:29" ht="29.25" x14ac:dyDescent="0.6">
      <c r="A34" s="10">
        <v>30</v>
      </c>
      <c r="B34" s="10" t="s">
        <v>1057</v>
      </c>
      <c r="C34" s="19" t="s">
        <v>314</v>
      </c>
      <c r="D34" s="10" t="s">
        <v>433</v>
      </c>
      <c r="E34" s="46">
        <f>ยกมา!E34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+'30'!N256</f>
        <v>2610</v>
      </c>
      <c r="S34" s="46">
        <f>+'30'!N261</f>
        <v>775</v>
      </c>
      <c r="T34" s="46">
        <f>+'30'!N259</f>
        <v>0</v>
      </c>
      <c r="U34" s="66">
        <f>+'30'!N257</f>
        <v>0</v>
      </c>
      <c r="V34" s="46">
        <f>+'30'!N260</f>
        <v>0</v>
      </c>
      <c r="W34" s="46">
        <f>+'30'!N258</f>
        <v>805</v>
      </c>
      <c r="X34" s="46">
        <f t="shared" si="7"/>
        <v>1030</v>
      </c>
      <c r="Y34" s="46">
        <f>+'30'!N263</f>
        <v>1030</v>
      </c>
      <c r="Z34" s="47">
        <f t="shared" si="3"/>
        <v>0</v>
      </c>
      <c r="AA34" s="47" t="s">
        <v>1362</v>
      </c>
      <c r="AB34" s="47">
        <f t="shared" si="4"/>
        <v>1835</v>
      </c>
      <c r="AC34" s="125">
        <f t="shared" si="5"/>
        <v>1835</v>
      </c>
    </row>
    <row r="35" spans="1:29" ht="26.2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46">
        <f>ยกมา!E35</f>
        <v>5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20</v>
      </c>
      <c r="G35" s="43">
        <f t="shared" si="0"/>
        <v>25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3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22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2860</v>
      </c>
      <c r="N35" s="19"/>
      <c r="O35" s="120">
        <v>40.799999999999997</v>
      </c>
      <c r="P35" s="78">
        <f t="shared" si="2"/>
        <v>897.59999999999991</v>
      </c>
      <c r="Q35" s="45">
        <v>31</v>
      </c>
      <c r="R35" s="46">
        <f>+'31.'!N256</f>
        <v>0</v>
      </c>
      <c r="S35" s="46">
        <f>+'31.'!N261</f>
        <v>0</v>
      </c>
      <c r="T35" s="46">
        <f>+'31'!N231</f>
        <v>0</v>
      </c>
      <c r="U35" s="66">
        <f>+'31'!N229</f>
        <v>0</v>
      </c>
      <c r="V35" s="46">
        <f>+'31'!N232</f>
        <v>0</v>
      </c>
      <c r="W35" s="46">
        <f>+'31.'!N258</f>
        <v>0</v>
      </c>
      <c r="X35" s="46">
        <f>+R35-S35-T35-U35-V35-W35</f>
        <v>0</v>
      </c>
      <c r="Y35" s="46">
        <f>+'31.'!N263</f>
        <v>0</v>
      </c>
      <c r="Z35" s="47">
        <f t="shared" si="3"/>
        <v>0</v>
      </c>
      <c r="AA35" s="47"/>
      <c r="AB35" s="47">
        <f t="shared" si="4"/>
        <v>0</v>
      </c>
      <c r="AC35" s="123">
        <f t="shared" si="5"/>
        <v>0</v>
      </c>
    </row>
    <row r="36" spans="1:29" ht="29.25" x14ac:dyDescent="0.6">
      <c r="A36" s="10">
        <v>32</v>
      </c>
      <c r="B36" s="10" t="s">
        <v>896</v>
      </c>
      <c r="C36" s="19" t="s">
        <v>417</v>
      </c>
      <c r="D36" s="10" t="s">
        <v>563</v>
      </c>
      <c r="E36" s="46">
        <f>ยกมา!E36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24">
        <f t="shared" ref="R36:AA36" si="10">SUM(R5:R35)</f>
        <v>109483</v>
      </c>
      <c r="S36" s="124">
        <f t="shared" si="10"/>
        <v>18549</v>
      </c>
      <c r="T36" s="124">
        <f t="shared" si="10"/>
        <v>0</v>
      </c>
      <c r="U36" s="124">
        <f t="shared" si="10"/>
        <v>0</v>
      </c>
      <c r="V36" s="124">
        <f t="shared" si="10"/>
        <v>95</v>
      </c>
      <c r="W36" s="124">
        <f t="shared" si="10"/>
        <v>32209</v>
      </c>
      <c r="X36" s="124">
        <f t="shared" si="10"/>
        <v>58630</v>
      </c>
      <c r="Y36" s="124">
        <f t="shared" si="10"/>
        <v>58630</v>
      </c>
      <c r="Z36" s="124">
        <f t="shared" si="10"/>
        <v>0</v>
      </c>
      <c r="AA36" s="124">
        <f t="shared" si="10"/>
        <v>0</v>
      </c>
      <c r="AB36" s="124">
        <f>SUM(AB5:AB35)</f>
        <v>90839</v>
      </c>
      <c r="AC36" s="5"/>
    </row>
    <row r="37" spans="1:29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46">
        <f>ยกมา!E37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46">
        <f>ยกมา!E38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ยกมา!E39</f>
        <v>13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40</v>
      </c>
      <c r="G39" s="43">
        <f t="shared" si="0"/>
        <v>53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2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9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42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2100</v>
      </c>
      <c r="N39" s="19"/>
      <c r="O39" s="120">
        <v>27.84</v>
      </c>
      <c r="P39" s="78">
        <f t="shared" si="2"/>
        <v>1169.28</v>
      </c>
      <c r="Q39" s="5"/>
      <c r="R39" s="131" t="s">
        <v>1417</v>
      </c>
      <c r="S39" s="5" t="s">
        <v>1357</v>
      </c>
      <c r="T39" s="95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ยกมา!E40</f>
        <v>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20</v>
      </c>
      <c r="G40" s="43">
        <f t="shared" si="0"/>
        <v>23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900</v>
      </c>
      <c r="N40" s="19"/>
      <c r="O40" s="120">
        <v>27.12</v>
      </c>
      <c r="P40" s="78">
        <f t="shared" si="2"/>
        <v>488.16</v>
      </c>
      <c r="Q40" s="5"/>
      <c r="R40" s="131"/>
      <c r="S40" s="5"/>
      <c r="T40" s="95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ยกมา!E41</f>
        <v>4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20</v>
      </c>
      <c r="G41" s="43">
        <f t="shared" si="0"/>
        <v>24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1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4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19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950</v>
      </c>
      <c r="N41" s="19"/>
      <c r="O41" s="120">
        <v>15.42</v>
      </c>
      <c r="P41" s="78">
        <f t="shared" si="2"/>
        <v>292.98</v>
      </c>
      <c r="Q41" s="5"/>
      <c r="R41" s="5"/>
      <c r="S41" s="5"/>
      <c r="T41" s="95" t="s">
        <v>1359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46">
        <f>ยกมา!E42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46">
        <f>ยกมา!E43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46">
        <f>ยกมา!E44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46">
        <f>ยกมา!E45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46">
        <f>ยกมา!E46</f>
        <v>17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14</v>
      </c>
      <c r="G46" s="43">
        <f t="shared" si="0"/>
        <v>31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14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850</v>
      </c>
      <c r="N46" s="19"/>
      <c r="O46" s="120">
        <v>17.78</v>
      </c>
      <c r="P46" s="78">
        <f t="shared" si="2"/>
        <v>302.26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46">
        <f>ยกมา!E47</f>
        <v>4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12</v>
      </c>
      <c r="G47" s="43">
        <f t="shared" si="0"/>
        <v>16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12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600</v>
      </c>
      <c r="N47" s="19"/>
      <c r="O47" s="120">
        <v>17.989999999999998</v>
      </c>
      <c r="P47" s="78">
        <f t="shared" si="2"/>
        <v>215.88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46">
        <f>ยกมา!E48</f>
        <v>8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16</v>
      </c>
      <c r="G48" s="43">
        <f t="shared" si="0"/>
        <v>24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8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16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800</v>
      </c>
      <c r="N48" s="19"/>
      <c r="O48" s="120">
        <v>18.32</v>
      </c>
      <c r="P48" s="78">
        <f t="shared" si="2"/>
        <v>293.12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46">
        <f>ยกมา!E49</f>
        <v>14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12</v>
      </c>
      <c r="G49" s="43">
        <f t="shared" si="0"/>
        <v>26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8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18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900</v>
      </c>
      <c r="N49" s="19"/>
      <c r="O49" s="120">
        <v>20.059999999999999</v>
      </c>
      <c r="P49" s="78">
        <f t="shared" si="2"/>
        <v>361.08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46">
        <f>ยกมา!E50</f>
        <v>12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12</v>
      </c>
      <c r="G50" s="43">
        <f t="shared" si="0"/>
        <v>24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12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12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600</v>
      </c>
      <c r="N50" s="19"/>
      <c r="O50" s="120">
        <v>20.32</v>
      </c>
      <c r="P50" s="78">
        <f t="shared" si="2"/>
        <v>243.84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46">
        <f>ยกมา!E51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7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46">
        <f>ยกมา!E52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7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46">
        <f>ยกมา!E53</f>
        <v>18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20</v>
      </c>
      <c r="G53" s="43">
        <f t="shared" si="0"/>
        <v>38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1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17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1000</v>
      </c>
      <c r="N53" s="19"/>
      <c r="O53" s="120">
        <v>16.37</v>
      </c>
      <c r="P53" s="78">
        <f t="shared" si="2"/>
        <v>327.40000000000003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46">
        <f>ยกมา!E54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0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46">
        <f>ยกมา!E55</f>
        <v>23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25</v>
      </c>
      <c r="G55" s="43">
        <f t="shared" si="0"/>
        <v>48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25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2760</v>
      </c>
      <c r="N55" s="19"/>
      <c r="O55" s="120">
        <v>25.99</v>
      </c>
      <c r="P55" s="78">
        <f t="shared" si="2"/>
        <v>597.77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46">
        <f>ยกมา!E56</f>
        <v>12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8</v>
      </c>
      <c r="G56" s="43">
        <f t="shared" si="0"/>
        <v>20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11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9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1080</v>
      </c>
      <c r="N56" s="19"/>
      <c r="O56" s="120">
        <v>28.31</v>
      </c>
      <c r="P56" s="78">
        <f t="shared" si="2"/>
        <v>254.79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46">
        <f>ยกมา!E57</f>
        <v>22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25</v>
      </c>
      <c r="G57" s="43">
        <f t="shared" si="0"/>
        <v>47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22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25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3000</v>
      </c>
      <c r="N57" s="19"/>
      <c r="O57" s="120">
        <v>31.29</v>
      </c>
      <c r="P57" s="78">
        <f t="shared" si="2"/>
        <v>782.25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46">
        <f>ยกมา!E58</f>
        <v>12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12</v>
      </c>
      <c r="G58" s="43">
        <f t="shared" si="0"/>
        <v>24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12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1440</v>
      </c>
      <c r="N58" s="19"/>
      <c r="O58" s="120">
        <v>31.07</v>
      </c>
      <c r="P58" s="78">
        <f t="shared" si="2"/>
        <v>372.84000000000003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46">
        <f>ยกมา!E59</f>
        <v>22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12</v>
      </c>
      <c r="G59" s="43">
        <f t="shared" si="0"/>
        <v>34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1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15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18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2160</v>
      </c>
      <c r="N59" s="19"/>
      <c r="O59" s="120">
        <v>29.83</v>
      </c>
      <c r="P59" s="78">
        <f t="shared" si="2"/>
        <v>536.93999999999994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46">
        <f>ยกมา!E60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0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46">
        <f>ยกมา!E61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7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46">
        <f>ยกมา!E62</f>
        <v>24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25</v>
      </c>
      <c r="G62" s="43">
        <f t="shared" si="0"/>
        <v>49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15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34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4080</v>
      </c>
      <c r="N62" s="19"/>
      <c r="O62" s="120">
        <v>26.69</v>
      </c>
      <c r="P62" s="78">
        <f t="shared" si="2"/>
        <v>907.46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ยกมา!E63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7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46">
        <f>ยกมา!E64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23.69</v>
      </c>
      <c r="P64" s="78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46">
        <f>ยกมา!E65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89">
        <v>22.49</v>
      </c>
      <c r="P65" s="78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46">
        <f>ยกมา!E66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>
        <v>23.12</v>
      </c>
      <c r="P66" s="78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46">
        <f>ยกมา!E67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46">
        <f>ยกมา!E68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46">
        <f>ยกมา!E69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46">
        <f>ยกมา!E70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46">
        <f>ยกมา!E71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46">
        <f>ยกมา!E72</f>
        <v>6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16</v>
      </c>
      <c r="G72" s="43">
        <f t="shared" si="0"/>
        <v>22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1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2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19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950</v>
      </c>
      <c r="N72" s="19"/>
      <c r="O72" s="120">
        <v>16</v>
      </c>
      <c r="P72" s="78">
        <f t="shared" si="12"/>
        <v>304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46">
        <f>ยกมา!E73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46">
        <f>ยกมา!E74</f>
        <v>6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16</v>
      </c>
      <c r="G74" s="43">
        <f t="shared" si="0"/>
        <v>22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21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1050</v>
      </c>
      <c r="N74" s="19"/>
      <c r="O74" s="120">
        <v>17.09</v>
      </c>
      <c r="P74" s="78">
        <f t="shared" si="12"/>
        <v>358.89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46">
        <f>ยกมา!E75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46">
        <f>ยกมา!E76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46">
        <f>ยกมา!E77</f>
        <v>9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40</v>
      </c>
      <c r="G77" s="43">
        <f t="shared" si="0"/>
        <v>49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3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8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38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1900</v>
      </c>
      <c r="N77" s="19"/>
      <c r="O77" s="120">
        <v>25.15</v>
      </c>
      <c r="P77" s="78">
        <f t="shared" si="12"/>
        <v>955.69999999999993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46">
        <f>ยกมา!E78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46">
        <f>ยกมา!E79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46">
        <f>ยกมา!E80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89">
        <v>14.35</v>
      </c>
      <c r="P80" s="78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46">
        <f>ยกมา!E81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89">
        <v>11.58</v>
      </c>
      <c r="P81" s="78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46">
        <f>ยกมา!E82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ยกมา!E83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ยกมา!E84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46">
        <f>ยกมา!E85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46">
        <f>ยกมา!E86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7"/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ยกมา!E87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ยกมา!E88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ยกมา!E89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46">
        <f>ยกมา!E90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46">
        <f>ยกมา!E91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46">
        <f>ยกมา!E92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46">
        <f>ยกมา!E93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46">
        <f>ยกมา!E94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46">
        <f>ยกมา!E95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46">
        <f>ยกมา!E96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46">
        <f>ยกมา!E97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46">
        <f>ยกมา!E98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46">
        <f>ยกมา!E99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46">
        <f>ยกมา!E100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46">
        <f>ยกมา!E101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ยกมา!E102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46">
        <f>ยกมา!E103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46">
        <f>ยกมา!E104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46">
        <f>ยกมา!E105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46">
        <f>ยกมา!E106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46">
        <f>ยกมา!E107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46">
        <f>ยกมา!E108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46">
        <f>ยกมา!E109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46">
        <f>ยกมา!E110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46">
        <f>ยกมา!E111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ยกมา!E112</f>
        <v>17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</v>
      </c>
      <c r="G112" s="43">
        <f t="shared" si="13"/>
        <v>22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19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300</v>
      </c>
      <c r="N112" s="19"/>
      <c r="O112" s="120">
        <v>34.25</v>
      </c>
      <c r="P112" s="78">
        <f t="shared" si="12"/>
        <v>102.75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ยกมา!E113</f>
        <v>13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13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9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4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220</v>
      </c>
      <c r="N113" s="19"/>
      <c r="O113" s="120">
        <v>22.55</v>
      </c>
      <c r="P113" s="78">
        <f t="shared" si="12"/>
        <v>90.2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46">
        <f>ยกมา!E114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7">
        <v>96.46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46">
        <f>ยกมา!E115</f>
        <v>23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13"/>
        <v>43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17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1560</v>
      </c>
      <c r="N115" s="19"/>
      <c r="O115" s="120">
        <v>23.61</v>
      </c>
      <c r="P115" s="78">
        <f t="shared" si="12"/>
        <v>613.86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46">
        <f>ยกมา!E116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3"/>
        <v>0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89">
        <v>13.03</v>
      </c>
      <c r="P116" s="78">
        <f t="shared" si="12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46">
        <f>ยกมา!E117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11.91</v>
      </c>
      <c r="P117" s="78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46">
        <f>ยกมา!E118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46">
        <f>ยกมา!E119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46">
        <f>ยกมา!E120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46">
        <f>ยกมา!E121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ยกมา!E122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46">
        <f>ยกมา!E123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ยกมา!E124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46">
        <f>ยกมา!E125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33</v>
      </c>
      <c r="P125" s="78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46">
        <f>ยกมา!E126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46">
        <f>ยกมา!E127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46">
        <f>ยกมา!E128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46">
        <f>ยกมา!E129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46">
        <f>ยกมา!E130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46">
        <f>ยกมา!E131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3"/>
        <v>0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89">
        <v>9.91</v>
      </c>
      <c r="P131" s="78">
        <f t="shared" si="12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46">
        <f>ยกมา!E132</f>
        <v>12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40</v>
      </c>
      <c r="G132" s="43">
        <f t="shared" si="13"/>
        <v>52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7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45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2700</v>
      </c>
      <c r="N132" s="19"/>
      <c r="O132" s="120">
        <v>16.690000000000001</v>
      </c>
      <c r="P132" s="78">
        <f t="shared" si="12"/>
        <v>751.05000000000007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ยกมา!E133</f>
        <v>10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40</v>
      </c>
      <c r="G133" s="43">
        <f t="shared" si="13"/>
        <v>50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5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6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39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1950</v>
      </c>
      <c r="N133" s="19"/>
      <c r="O133" s="120">
        <v>24.21</v>
      </c>
      <c r="P133" s="78">
        <f t="shared" si="12"/>
        <v>944.19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46">
        <f>ยกมา!E134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46">
        <f>ยกมา!E135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46">
        <f>ยกมา!E136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ยกมา!E137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46">
        <f>ยกมา!E138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ยกมา!E139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46">
        <f>ยกมา!E140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46">
        <f>ยกมา!E141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46">
        <f>ยกมา!E142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46">
        <f>ยกมา!E143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46">
        <f>ยกมา!E144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46">
        <f>ยกมา!E145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46">
        <f>ยกมา!E146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ยกมา!E147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ยกมา!E148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ยกมา!E149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ยกมา!E150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ยกมา!E151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ยกมา!E152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46">
        <f>ยกมา!E153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46">
        <f>ยกมา!E154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46">
        <f>ยกมา!E155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46">
        <f>ยกมา!E156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50</v>
      </c>
      <c r="G156" s="43">
        <f t="shared" si="18"/>
        <v>50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1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49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735</v>
      </c>
      <c r="N156" s="17" t="s">
        <v>1428</v>
      </c>
      <c r="O156" s="120">
        <v>11.39</v>
      </c>
      <c r="P156" s="78">
        <f t="shared" si="19"/>
        <v>558.11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46">
        <f>ยกมา!E157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15.6</v>
      </c>
      <c r="P157" s="78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46">
        <f>ยกมา!E158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46">
        <f>ยกมา!E159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46">
        <f>ยกมา!E160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46">
        <f>ยกมา!E161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46">
        <f>ยกมา!E162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46">
        <f>ยกมา!E163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0">
        <v>12.14</v>
      </c>
      <c r="P163" s="78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46">
        <f>ยกมา!E164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46">
        <f>ยกมา!E165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ยกมา!E166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ยกมา!E167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ยกมา!E168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46">
        <f>ยกมา!E169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46">
        <f>ยกมา!E170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46">
        <f>ยกมา!E171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ยกมา!E172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46">
        <f>ยกมา!E173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ยกมา!E174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46">
        <f>ยกมา!E175</f>
        <v>7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5</v>
      </c>
      <c r="G175" s="43">
        <f t="shared" si="18"/>
        <v>12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7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5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250</v>
      </c>
      <c r="N175" s="19"/>
      <c r="O175" s="120">
        <v>23.02</v>
      </c>
      <c r="P175" s="78">
        <f t="shared" si="19"/>
        <v>115.1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46">
        <f>ยกมา!E176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46">
        <f>ยกมา!E177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ยกมา!E178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89">
        <v>38</v>
      </c>
      <c r="P178" s="78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ยกมา!E179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ยกมา!E180</f>
        <v>14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10</v>
      </c>
      <c r="G180" s="43">
        <f t="shared" si="18"/>
        <v>24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1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12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11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385</v>
      </c>
      <c r="N180" s="19"/>
      <c r="O180" s="120">
        <v>11.81</v>
      </c>
      <c r="P180" s="78">
        <f t="shared" si="19"/>
        <v>129.91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ยกมา!E181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ยกมา!E182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46">
        <f>ยกมา!E183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46">
        <f>ยกมา!E184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46">
        <f>ยกมา!E185</f>
        <v>14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30</v>
      </c>
      <c r="G185" s="43">
        <f t="shared" si="18"/>
        <v>44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27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17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1360</v>
      </c>
      <c r="N185" s="19"/>
      <c r="O185" s="120">
        <v>63</v>
      </c>
      <c r="P185" s="78">
        <f t="shared" si="19"/>
        <v>1071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ยกมา!E186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46">
        <f>ยกมา!E187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46">
        <f>ยกมา!E188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150</v>
      </c>
      <c r="G188" s="43">
        <f t="shared" si="18"/>
        <v>150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109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41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615</v>
      </c>
      <c r="N188" s="19"/>
      <c r="O188" s="120">
        <v>3.5</v>
      </c>
      <c r="P188" s="78">
        <f>+K188*O188</f>
        <v>143.5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46">
        <f>ยกมา!E189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46">
        <f>ยกมา!E190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46">
        <f>ยกมา!E191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46">
        <f>ยกมา!E192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46">
        <f>ยกมา!E193</f>
        <v>34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30</v>
      </c>
      <c r="G193" s="43">
        <f t="shared" si="18"/>
        <v>64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28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36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2160</v>
      </c>
      <c r="N193" s="19"/>
      <c r="O193" s="120">
        <v>38</v>
      </c>
      <c r="P193" s="78">
        <f t="shared" si="19"/>
        <v>1368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46">
        <f>ยกมา!E194</f>
        <v>36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45</v>
      </c>
      <c r="G194" s="43">
        <f t="shared" si="18"/>
        <v>81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41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40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4800</v>
      </c>
      <c r="N194" s="19"/>
      <c r="O194" s="120">
        <v>73</v>
      </c>
      <c r="P194" s="78">
        <f t="shared" si="19"/>
        <v>2920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46">
        <f>ยกมา!E195</f>
        <v>11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30</v>
      </c>
      <c r="G195" s="43">
        <f t="shared" si="18"/>
        <v>41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7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34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2040</v>
      </c>
      <c r="N195" s="19"/>
      <c r="O195" s="120">
        <v>38</v>
      </c>
      <c r="P195" s="78">
        <f t="shared" si="19"/>
        <v>1292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46">
        <f>ยกมา!E196</f>
        <v>12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25</v>
      </c>
      <c r="G196" s="43">
        <f t="shared" si="18"/>
        <v>37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13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24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2880</v>
      </c>
      <c r="N196" s="19"/>
      <c r="O196" s="120">
        <v>73</v>
      </c>
      <c r="P196" s="78">
        <f t="shared" si="19"/>
        <v>1752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46">
        <f>ยกมา!E197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46">
        <f>ยกมา!E198</f>
        <v>26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10</v>
      </c>
      <c r="G198" s="43">
        <f t="shared" si="18"/>
        <v>36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3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2" si="23">E198+F198-H198-K198-I198</f>
        <v>23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1500</v>
      </c>
      <c r="N198" s="19"/>
      <c r="O198" s="120">
        <v>64.38</v>
      </c>
      <c r="P198" s="78">
        <f t="shared" si="19"/>
        <v>643.79999999999995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ยกมา!E199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ยกมา!E200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ยกมา!E201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ยกมา!E202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ยกมา!E203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ยกมา!E204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ยกมา!E205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0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89">
        <v>40</v>
      </c>
      <c r="P205" s="78">
        <f t="shared" si="19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ยกมา!E206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ยกมา!E207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ยกมา!E208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89">
        <v>33</v>
      </c>
      <c r="P208" s="78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ยกมา!E209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89">
        <v>83</v>
      </c>
      <c r="P209" s="78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46">
        <f>ยกมา!E210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ยกมา!E211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ยกมา!E212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ยกมา!E213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ยกมา!E214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2" si="25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ยกมา!E215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46">
        <f>ยกมา!E216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ยกมา!E217</f>
        <v>19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19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18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10</v>
      </c>
      <c r="N217" s="19"/>
      <c r="O217" s="120">
        <v>3.77</v>
      </c>
      <c r="P217" s="78">
        <f t="shared" si="19"/>
        <v>3.77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46">
        <f>ยกมา!E218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440</v>
      </c>
      <c r="E219" s="46">
        <f>ยกมา!E219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46">
        <f>ยกมา!E220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ยกมา!E221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46">
        <f>ยกมา!E222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ยกมา!E223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ยกมา!E224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46">
        <f>ยกมา!E225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2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46">
        <f>ยกมา!E226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46">
        <f>ยกมา!E227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46">
        <f>ยกมา!E228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46">
        <f>ยกมา!E229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46">
        <f>ยกมา!E230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39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1419</v>
      </c>
      <c r="D231" s="10" t="s">
        <v>433</v>
      </c>
      <c r="E231" s="46">
        <f>ยกมา!E231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433</v>
      </c>
      <c r="E232" s="46">
        <f>ยกมา!E232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433</v>
      </c>
      <c r="E233" s="46">
        <f>ยกมา!E233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/>
      <c r="C234" s="19" t="s">
        <v>1422</v>
      </c>
      <c r="D234" s="10" t="s">
        <v>563</v>
      </c>
      <c r="E234" s="46">
        <f>ยกมา!E234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/>
      <c r="C235" s="19" t="s">
        <v>192</v>
      </c>
      <c r="D235" s="10" t="s">
        <v>791</v>
      </c>
      <c r="E235" s="46">
        <f>ยกมา!E235</f>
        <v>11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11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6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5</v>
      </c>
      <c r="L235" s="20">
        <v>35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175</v>
      </c>
      <c r="N235" s="19"/>
      <c r="O235" s="120">
        <v>20</v>
      </c>
      <c r="P235" s="78">
        <f t="shared" ref="P235:P249" si="27">+K235*O235</f>
        <v>100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46">
        <f>ยกมา!E236</f>
        <v>5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20</v>
      </c>
      <c r="G236" s="43">
        <f t="shared" si="25"/>
        <v>25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3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3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19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950</v>
      </c>
      <c r="N236" s="19"/>
      <c r="O236" s="120">
        <v>17.760000000000002</v>
      </c>
      <c r="P236" s="78">
        <f t="shared" si="27"/>
        <v>337.44000000000005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46">
        <f>ยกมา!E237</f>
        <v>5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20</v>
      </c>
      <c r="G237" s="43">
        <f t="shared" si="25"/>
        <v>25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6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19</v>
      </c>
      <c r="L237" s="20">
        <v>50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950</v>
      </c>
      <c r="N237" s="19"/>
      <c r="O237" s="120">
        <v>16.28</v>
      </c>
      <c r="P237" s="78">
        <f t="shared" si="27"/>
        <v>309.32000000000005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46">
        <f>ยกมา!E238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89"/>
      <c r="P238" s="78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46">
        <f>ยกมา!E239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89"/>
      <c r="P239" s="78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46">
        <f>ยกมา!E240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3</v>
      </c>
      <c r="G240" s="43">
        <f t="shared" si="25"/>
        <v>3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3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105</v>
      </c>
      <c r="N240" s="19"/>
      <c r="O240" s="120">
        <v>30</v>
      </c>
      <c r="P240" s="78">
        <f t="shared" si="27"/>
        <v>90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46">
        <f>ยกมา!E241</f>
        <v>3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10</v>
      </c>
      <c r="G241" s="43">
        <f t="shared" si="25"/>
        <v>13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3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10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350</v>
      </c>
      <c r="N241" s="19"/>
      <c r="O241" s="120">
        <v>16.29</v>
      </c>
      <c r="P241" s="78">
        <f t="shared" si="27"/>
        <v>162.89999999999998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9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46">
        <f>ยกมา!E242</f>
        <v>3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14</v>
      </c>
      <c r="G242" s="43">
        <f t="shared" si="25"/>
        <v>17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4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13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455</v>
      </c>
      <c r="N242" s="19"/>
      <c r="O242" s="120">
        <v>12.41</v>
      </c>
      <c r="P242" s="78">
        <f t="shared" si="27"/>
        <v>161.33000000000001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9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46">
        <f>ยกมา!E243</f>
        <v>3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3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3</v>
      </c>
      <c r="L243" s="20">
        <v>22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66</v>
      </c>
      <c r="N243" s="19"/>
      <c r="O243" s="120">
        <v>6.86</v>
      </c>
      <c r="P243" s="78">
        <f t="shared" ref="P243:P246" si="28">+K243*O243</f>
        <v>20.580000000000002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9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46">
        <f>ยกมา!E244</f>
        <v>2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2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2</v>
      </c>
      <c r="L244" s="20">
        <v>35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70</v>
      </c>
      <c r="N244" s="17"/>
      <c r="O244" s="120">
        <v>11.86</v>
      </c>
      <c r="P244" s="78">
        <f t="shared" si="28"/>
        <v>23.72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9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46">
        <f>ยกมา!E245</f>
        <v>40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40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40</v>
      </c>
      <c r="L245" s="20">
        <v>29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1160</v>
      </c>
      <c r="N245" s="17" t="s">
        <v>1428</v>
      </c>
      <c r="O245" s="120">
        <v>8.1300000000000008</v>
      </c>
      <c r="P245" s="78">
        <f t="shared" si="28"/>
        <v>325.20000000000005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9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46">
        <f>ยกมา!E246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40</v>
      </c>
      <c r="G246" s="43">
        <f t="shared" si="25"/>
        <v>40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40</v>
      </c>
      <c r="L246" s="20">
        <v>20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1250</v>
      </c>
      <c r="N246" s="19"/>
      <c r="O246" s="89"/>
      <c r="P246" s="78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9" ht="24" customHeight="1" x14ac:dyDescent="0.55000000000000004">
      <c r="A247" s="10">
        <v>243</v>
      </c>
      <c r="B247" s="10">
        <v>20060434</v>
      </c>
      <c r="C247" s="19" t="s">
        <v>1441</v>
      </c>
      <c r="D247" s="10" t="s">
        <v>433</v>
      </c>
      <c r="E247" s="46">
        <f>ยกมา!E247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3</v>
      </c>
      <c r="G247" s="43">
        <f t="shared" si="25"/>
        <v>3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2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1</v>
      </c>
      <c r="L247" s="20">
        <v>35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35</v>
      </c>
      <c r="N247" s="19"/>
      <c r="O247" s="120">
        <v>11.03</v>
      </c>
      <c r="P247" s="78">
        <f t="shared" si="27"/>
        <v>11.03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9" ht="24" customHeight="1" x14ac:dyDescent="0.55000000000000004">
      <c r="A248" s="10"/>
      <c r="B248" s="10">
        <v>20060765</v>
      </c>
      <c r="C248" s="19" t="s">
        <v>1442</v>
      </c>
      <c r="D248" s="10" t="s">
        <v>433</v>
      </c>
      <c r="E248" s="46">
        <f>ยกมา!E248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3</v>
      </c>
      <c r="G248" s="43">
        <f t="shared" si="25"/>
        <v>3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2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35</v>
      </c>
      <c r="N248" s="19"/>
      <c r="O248" s="120">
        <v>9.94</v>
      </c>
      <c r="P248" s="78">
        <f t="shared" si="27"/>
        <v>9.94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9" ht="24" customHeight="1" x14ac:dyDescent="0.55000000000000004">
      <c r="A249" s="10"/>
      <c r="B249" s="10">
        <v>20060976</v>
      </c>
      <c r="C249" s="19" t="s">
        <v>1443</v>
      </c>
      <c r="D249" s="10" t="s">
        <v>433</v>
      </c>
      <c r="E249" s="46">
        <f>ยกมา!E249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3</v>
      </c>
      <c r="G249" s="43">
        <f t="shared" si="25"/>
        <v>3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3</v>
      </c>
      <c r="L249" s="20">
        <v>29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87</v>
      </c>
      <c r="N249" s="19"/>
      <c r="O249" s="120">
        <v>7.83</v>
      </c>
      <c r="P249" s="78">
        <f t="shared" si="27"/>
        <v>23.490000000000002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9" ht="24" customHeight="1" x14ac:dyDescent="0.55000000000000004">
      <c r="A250" s="10"/>
      <c r="B250" s="10"/>
      <c r="C250" s="19"/>
      <c r="D250" s="10"/>
      <c r="E250" s="46">
        <f>ยกมา!E250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89"/>
      <c r="P250" s="78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9" x14ac:dyDescent="0.55000000000000004">
      <c r="A251" s="10"/>
      <c r="B251" s="10"/>
      <c r="C251" s="19"/>
      <c r="D251" s="10"/>
      <c r="E251" s="46">
        <f>ยกมา!E251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89"/>
      <c r="P251" s="78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9" x14ac:dyDescent="0.55000000000000004">
      <c r="A252" s="10"/>
      <c r="B252" s="10"/>
      <c r="C252" s="19"/>
      <c r="D252" s="10"/>
      <c r="E252" s="46">
        <f>ยกมา!E252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9" x14ac:dyDescent="0.55000000000000004">
      <c r="A253" s="10"/>
      <c r="B253" s="10"/>
      <c r="C253" s="19"/>
      <c r="D253" s="10"/>
      <c r="E253" s="46">
        <f>ยกมา!E253</f>
        <v>0</v>
      </c>
      <c r="F253" s="44">
        <f>SUM(F5:F252)</f>
        <v>1511</v>
      </c>
      <c r="G253" s="43">
        <f t="shared" ref="G253" si="29">+E253+F253</f>
        <v>1511</v>
      </c>
      <c r="H253" s="77">
        <f>SUM(H5:H252)</f>
        <v>21</v>
      </c>
      <c r="I253" s="75">
        <f>SUM(I5:I252)</f>
        <v>0</v>
      </c>
      <c r="J253" s="43">
        <f>SUM(J5:J252)</f>
        <v>1066</v>
      </c>
      <c r="K253" s="44">
        <f>SUM(K5:K252)</f>
        <v>1489</v>
      </c>
      <c r="L253" s="20"/>
      <c r="M253" s="44"/>
      <c r="N253" s="19"/>
      <c r="O253" s="89"/>
      <c r="P253" s="78">
        <f>SUM(P5:P252)</f>
        <v>40680.399999999994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9" s="48" customFormat="1" ht="25.5" customHeight="1" x14ac:dyDescent="0.55000000000000004">
      <c r="A254" s="138" t="s">
        <v>223</v>
      </c>
      <c r="B254" s="139"/>
      <c r="C254" s="139"/>
      <c r="D254" s="140"/>
      <c r="E254" s="147" t="s">
        <v>239</v>
      </c>
      <c r="F254" s="148"/>
      <c r="G254" s="141" t="s">
        <v>224</v>
      </c>
      <c r="H254" s="142"/>
      <c r="I254" s="143"/>
      <c r="J254" s="149" t="s">
        <v>225</v>
      </c>
      <c r="K254" s="149"/>
      <c r="L254" s="149"/>
      <c r="M254" s="50">
        <f>SUM(M5:M253)</f>
        <v>109483</v>
      </c>
      <c r="N254" s="51" t="s">
        <v>219</v>
      </c>
      <c r="O254" s="2"/>
      <c r="P254" s="2"/>
      <c r="Q254" s="49"/>
      <c r="R254" s="57"/>
      <c r="S254" s="5"/>
      <c r="T254" s="5"/>
      <c r="U254" s="5"/>
      <c r="V254" s="5"/>
      <c r="W254" s="5"/>
      <c r="X254" s="5"/>
      <c r="Y254" s="5"/>
      <c r="Z254" s="2"/>
      <c r="AA254" s="2"/>
      <c r="AB254" s="2"/>
      <c r="AC254" s="49"/>
    </row>
    <row r="255" spans="1:29" s="49" customFormat="1" ht="24.75" customHeight="1" x14ac:dyDescent="0.55000000000000004">
      <c r="A255" s="150" t="s">
        <v>226</v>
      </c>
      <c r="B255" s="151"/>
      <c r="C255" s="156">
        <f>+M257</f>
        <v>109483</v>
      </c>
      <c r="D255" s="157"/>
      <c r="E255" s="52" t="s">
        <v>227</v>
      </c>
      <c r="F255" s="53">
        <f>+M254</f>
        <v>109483</v>
      </c>
      <c r="G255" s="54" t="s">
        <v>217</v>
      </c>
      <c r="H255" s="165">
        <f>SUM(U36)</f>
        <v>0</v>
      </c>
      <c r="I255" s="166"/>
      <c r="J255" s="161"/>
      <c r="K255" s="161"/>
      <c r="L255" s="161"/>
      <c r="M255" s="56"/>
      <c r="N255" s="56">
        <f>+W36</f>
        <v>32209</v>
      </c>
      <c r="O255" s="2"/>
      <c r="P255" s="2"/>
      <c r="Q255" s="2"/>
      <c r="R255" s="1"/>
      <c r="S255" s="1"/>
      <c r="T255" s="1"/>
      <c r="U255" s="1"/>
      <c r="V255" s="1"/>
      <c r="W255" s="1"/>
      <c r="X255" s="1"/>
      <c r="Y255" s="1"/>
      <c r="Z255" s="2"/>
      <c r="AA255" s="2"/>
      <c r="AB255" s="2"/>
    </row>
    <row r="256" spans="1:29" s="49" customFormat="1" ht="24.75" customHeight="1" x14ac:dyDescent="0.55000000000000004">
      <c r="A256" s="150"/>
      <c r="B256" s="151"/>
      <c r="C256" s="156"/>
      <c r="D256" s="157"/>
      <c r="E256" s="52" t="s">
        <v>228</v>
      </c>
      <c r="F256" s="53">
        <f>N257</f>
        <v>18549</v>
      </c>
      <c r="G256" s="54"/>
      <c r="H256" s="165">
        <v>0</v>
      </c>
      <c r="I256" s="166"/>
      <c r="J256" s="161" t="s">
        <v>229</v>
      </c>
      <c r="K256" s="161"/>
      <c r="L256" s="161"/>
      <c r="M256" s="56">
        <f>-T36</f>
        <v>0</v>
      </c>
      <c r="N256" s="56" t="s">
        <v>228</v>
      </c>
      <c r="O256" s="2"/>
      <c r="P256" s="2"/>
      <c r="Q256" s="2"/>
      <c r="R256" s="1"/>
      <c r="S256" s="1"/>
      <c r="T256" s="1"/>
      <c r="U256" s="1"/>
      <c r="V256" s="1"/>
      <c r="W256" s="1"/>
      <c r="X256" s="1"/>
      <c r="Y256" s="1"/>
      <c r="Z256" s="2"/>
      <c r="AA256" s="2"/>
      <c r="AB256" s="2"/>
    </row>
    <row r="257" spans="1:29" s="49" customFormat="1" ht="24.75" customHeight="1" x14ac:dyDescent="0.55000000000000004">
      <c r="A257" s="152" t="s">
        <v>10</v>
      </c>
      <c r="B257" s="153"/>
      <c r="C257" s="156">
        <f>+F256</f>
        <v>18549</v>
      </c>
      <c r="D257" s="157"/>
      <c r="E257" s="52"/>
      <c r="F257" s="53"/>
      <c r="G257" s="54" t="s">
        <v>230</v>
      </c>
      <c r="H257" s="165">
        <f>+V36</f>
        <v>95</v>
      </c>
      <c r="I257" s="166"/>
      <c r="J257" s="162" t="s">
        <v>231</v>
      </c>
      <c r="K257" s="163"/>
      <c r="L257" s="164"/>
      <c r="M257" s="56">
        <f>+M254-M255</f>
        <v>109483</v>
      </c>
      <c r="N257" s="58">
        <f>+S36</f>
        <v>18549</v>
      </c>
      <c r="O257" s="2"/>
      <c r="P257" s="2"/>
      <c r="Q257" s="2"/>
      <c r="R257" s="1"/>
      <c r="S257" s="1"/>
      <c r="T257" s="1"/>
      <c r="U257" s="1"/>
      <c r="V257" s="1"/>
      <c r="W257" s="1"/>
      <c r="X257" s="1"/>
      <c r="Y257" s="1"/>
      <c r="Z257" s="2"/>
      <c r="AA257" s="2"/>
      <c r="AB257" s="2"/>
    </row>
    <row r="258" spans="1:29" s="49" customFormat="1" ht="24.75" customHeight="1" x14ac:dyDescent="0.55000000000000004">
      <c r="A258" s="154" t="s">
        <v>232</v>
      </c>
      <c r="B258" s="155"/>
      <c r="C258" s="156">
        <f>+C255-C257</f>
        <v>90934</v>
      </c>
      <c r="D258" s="157"/>
      <c r="E258" s="52" t="s">
        <v>232</v>
      </c>
      <c r="F258" s="53">
        <f>+F255-F256</f>
        <v>90934</v>
      </c>
      <c r="G258" s="54" t="s">
        <v>233</v>
      </c>
      <c r="H258" s="165">
        <f>SUM(H255:H257)</f>
        <v>95</v>
      </c>
      <c r="I258" s="166"/>
      <c r="J258" s="161" t="s">
        <v>206</v>
      </c>
      <c r="K258" s="161"/>
      <c r="L258" s="161"/>
      <c r="M258" s="56">
        <f>H258</f>
        <v>95</v>
      </c>
      <c r="N258" s="55"/>
      <c r="O258" s="2"/>
      <c r="P258" s="2"/>
      <c r="Q258" s="2"/>
      <c r="R258" s="1"/>
      <c r="S258" s="1"/>
      <c r="T258" s="1"/>
      <c r="U258" s="1"/>
      <c r="V258" s="1"/>
      <c r="W258" s="1"/>
      <c r="X258" s="1"/>
      <c r="Y258" s="1"/>
      <c r="Z258" s="2"/>
      <c r="AA258" s="2"/>
      <c r="AB258" s="2"/>
    </row>
    <row r="259" spans="1:29" s="49" customFormat="1" ht="24.75" customHeight="1" x14ac:dyDescent="0.55000000000000004">
      <c r="A259" s="59"/>
      <c r="B259" s="116"/>
      <c r="C259" s="59"/>
      <c r="D259" s="59"/>
      <c r="E259" s="52" t="s">
        <v>234</v>
      </c>
      <c r="F259" s="53">
        <v>100000</v>
      </c>
      <c r="J259" s="144" t="s">
        <v>208</v>
      </c>
      <c r="K259" s="145"/>
      <c r="L259" s="146"/>
      <c r="M259" s="56">
        <f>M257-M258-N255-N257</f>
        <v>58630</v>
      </c>
      <c r="N259" s="55"/>
      <c r="O259" s="2"/>
      <c r="P259" s="2"/>
      <c r="Q259" s="2"/>
      <c r="R259" s="1"/>
      <c r="S259" s="1"/>
      <c r="T259" s="1"/>
      <c r="U259" s="1"/>
      <c r="V259" s="1"/>
      <c r="W259" s="1"/>
      <c r="X259" s="1"/>
      <c r="Y259" s="1"/>
      <c r="Z259" s="2"/>
      <c r="AA259" s="2"/>
      <c r="AB259" s="2"/>
    </row>
    <row r="260" spans="1:29" s="49" customFormat="1" ht="24.75" customHeight="1" x14ac:dyDescent="0.55000000000000004">
      <c r="A260" s="59"/>
      <c r="B260" s="116"/>
      <c r="C260" s="59"/>
      <c r="D260" s="59"/>
      <c r="E260" s="52" t="s">
        <v>235</v>
      </c>
      <c r="F260" s="53">
        <f>F258-F259</f>
        <v>-9066</v>
      </c>
      <c r="J260" s="144" t="s">
        <v>209</v>
      </c>
      <c r="K260" s="145"/>
      <c r="L260" s="146"/>
      <c r="M260" s="56">
        <f>+Y36</f>
        <v>58630</v>
      </c>
      <c r="N260" s="55"/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  <c r="AC260" s="2"/>
    </row>
    <row r="261" spans="1:29" s="49" customFormat="1" ht="24.75" customHeight="1" x14ac:dyDescent="0.55000000000000004">
      <c r="A261" s="59"/>
      <c r="B261" s="116"/>
      <c r="C261" s="59"/>
      <c r="D261" s="59"/>
      <c r="E261" s="52" t="s">
        <v>236</v>
      </c>
      <c r="F261" s="53">
        <v>0</v>
      </c>
      <c r="J261" s="144" t="s">
        <v>210</v>
      </c>
      <c r="K261" s="145"/>
      <c r="L261" s="146"/>
      <c r="M261" s="56">
        <v>0</v>
      </c>
      <c r="N261" s="55"/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  <c r="AC261" s="2"/>
    </row>
    <row r="262" spans="1:29" ht="24.75" customHeight="1" thickBot="1" x14ac:dyDescent="0.6">
      <c r="A262" s="59"/>
      <c r="B262" s="116"/>
      <c r="C262" s="59"/>
      <c r="D262" s="59"/>
      <c r="E262" s="99" t="s">
        <v>1369</v>
      </c>
      <c r="F262" s="100">
        <v>0</v>
      </c>
      <c r="J262" s="167" t="s">
        <v>211</v>
      </c>
      <c r="K262" s="167"/>
      <c r="L262" s="167"/>
      <c r="M262" s="60">
        <f>+M260-M259</f>
        <v>0</v>
      </c>
      <c r="N262" s="65"/>
    </row>
    <row r="263" spans="1:29" ht="24.75" customHeight="1" thickBot="1" x14ac:dyDescent="0.6">
      <c r="H263" s="158" t="s">
        <v>237</v>
      </c>
      <c r="I263" s="159"/>
      <c r="J263" s="159"/>
      <c r="K263" s="159"/>
      <c r="L263" s="159"/>
      <c r="M263" s="159"/>
      <c r="N263" s="160"/>
    </row>
    <row r="264" spans="1:29" x14ac:dyDescent="0.55000000000000004">
      <c r="F264" s="23"/>
    </row>
  </sheetData>
  <autoFilter ref="A4:AC263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3:N263"/>
    <mergeCell ref="J255:L255"/>
    <mergeCell ref="J256:L256"/>
    <mergeCell ref="J257:L257"/>
    <mergeCell ref="J258:L258"/>
    <mergeCell ref="J259:L259"/>
    <mergeCell ref="J260:L260"/>
    <mergeCell ref="H258:I258"/>
    <mergeCell ref="H255:I255"/>
    <mergeCell ref="H256:I256"/>
    <mergeCell ref="H257:I257"/>
    <mergeCell ref="J262:L262"/>
    <mergeCell ref="A254:D254"/>
    <mergeCell ref="G254:I254"/>
    <mergeCell ref="J261:L261"/>
    <mergeCell ref="E254:F254"/>
    <mergeCell ref="J254:L254"/>
    <mergeCell ref="A255:B255"/>
    <mergeCell ref="A257:B257"/>
    <mergeCell ref="A258:B258"/>
    <mergeCell ref="C255:D255"/>
    <mergeCell ref="C256:D256"/>
    <mergeCell ref="C257:D257"/>
    <mergeCell ref="C258:D258"/>
    <mergeCell ref="A256:B256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0"/>
  <sheetViews>
    <sheetView zoomScale="80" zoomScaleNormal="80" workbookViewId="0">
      <pane xSplit="10" ySplit="4" topLeftCell="K5" activePane="bottomRight" state="frozen"/>
      <selection activeCell="H252" sqref="H252"/>
      <selection pane="topRight" activeCell="H252" sqref="H252"/>
      <selection pane="bottomLeft" activeCell="H252" sqref="H252"/>
      <selection pane="bottomRight" activeCell="H252" sqref="H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73</v>
      </c>
      <c r="F5" s="70"/>
      <c r="G5" s="46">
        <f t="shared" ref="G5" si="0">E5+F5</f>
        <v>73</v>
      </c>
      <c r="H5" s="77">
        <v>0</v>
      </c>
      <c r="I5" s="75">
        <v>0</v>
      </c>
      <c r="J5" s="46">
        <f t="shared" ref="J5" si="1">+G5-H5-K5-I5</f>
        <v>73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175</v>
      </c>
      <c r="F6" s="70"/>
      <c r="G6" s="46">
        <f t="shared" ref="G6:G26" si="2">E6+F6</f>
        <v>175</v>
      </c>
      <c r="H6" s="77">
        <v>0</v>
      </c>
      <c r="I6" s="75">
        <v>0</v>
      </c>
      <c r="J6" s="46">
        <f t="shared" ref="J6:J26" si="3">+G6-H6-K6-I6</f>
        <v>175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0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23</v>
      </c>
      <c r="F11" s="70"/>
      <c r="G11" s="46">
        <f t="shared" si="2"/>
        <v>23</v>
      </c>
      <c r="H11" s="77">
        <v>0</v>
      </c>
      <c r="I11" s="75">
        <v>0</v>
      </c>
      <c r="J11" s="46">
        <f t="shared" si="3"/>
        <v>23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20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20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20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20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20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/>
      <c r="F18" s="70"/>
      <c r="G18" s="46">
        <f t="shared" si="2"/>
        <v>0</v>
      </c>
      <c r="H18" s="77">
        <v>0</v>
      </c>
      <c r="I18" s="75">
        <v>0</v>
      </c>
      <c r="J18" s="46">
        <f t="shared" si="3"/>
        <v>0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20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20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v>4</v>
      </c>
      <c r="F20" s="70"/>
      <c r="G20" s="46">
        <f t="shared" si="2"/>
        <v>4</v>
      </c>
      <c r="H20" s="77">
        <v>0</v>
      </c>
      <c r="I20" s="75">
        <v>0</v>
      </c>
      <c r="J20" s="46">
        <f t="shared" si="3"/>
        <v>4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v>5</v>
      </c>
      <c r="F21" s="70"/>
      <c r="G21" s="46">
        <f t="shared" si="2"/>
        <v>5</v>
      </c>
      <c r="H21" s="77">
        <v>0</v>
      </c>
      <c r="I21" s="75">
        <v>0</v>
      </c>
      <c r="J21" s="46">
        <f t="shared" si="3"/>
        <v>5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86</v>
      </c>
      <c r="F22" s="70"/>
      <c r="G22" s="46">
        <f t="shared" si="2"/>
        <v>86</v>
      </c>
      <c r="H22" s="77">
        <v>0</v>
      </c>
      <c r="I22" s="75">
        <v>0</v>
      </c>
      <c r="J22" s="46">
        <f t="shared" si="3"/>
        <v>86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20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v>41</v>
      </c>
      <c r="F24" s="70"/>
      <c r="G24" s="46">
        <f t="shared" si="2"/>
        <v>41</v>
      </c>
      <c r="H24" s="77">
        <v>0</v>
      </c>
      <c r="I24" s="75">
        <v>0</v>
      </c>
      <c r="J24" s="46">
        <f t="shared" si="3"/>
        <v>41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20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22</v>
      </c>
      <c r="F28" s="70"/>
      <c r="G28" s="46">
        <f t="shared" si="7"/>
        <v>22</v>
      </c>
      <c r="H28" s="77">
        <v>0</v>
      </c>
      <c r="I28" s="75">
        <v>0</v>
      </c>
      <c r="J28" s="46">
        <f t="shared" si="8"/>
        <v>22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68</v>
      </c>
      <c r="F31" s="70"/>
      <c r="G31" s="46">
        <f t="shared" si="7"/>
        <v>68</v>
      </c>
      <c r="H31" s="77">
        <v>0</v>
      </c>
      <c r="I31" s="75">
        <v>0</v>
      </c>
      <c r="J31" s="46">
        <f t="shared" si="8"/>
        <v>68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v>7</v>
      </c>
      <c r="F32" s="70"/>
      <c r="G32" s="46">
        <f t="shared" si="7"/>
        <v>7</v>
      </c>
      <c r="H32" s="77">
        <v>0</v>
      </c>
      <c r="I32" s="75">
        <v>0</v>
      </c>
      <c r="J32" s="46">
        <f t="shared" si="8"/>
        <v>7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v>7</v>
      </c>
      <c r="F33" s="70"/>
      <c r="G33" s="46">
        <f t="shared" si="7"/>
        <v>7</v>
      </c>
      <c r="H33" s="77">
        <v>0</v>
      </c>
      <c r="I33" s="75">
        <v>0</v>
      </c>
      <c r="J33" s="46">
        <f t="shared" si="8"/>
        <v>7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v>5</v>
      </c>
      <c r="F35" s="70"/>
      <c r="G35" s="46">
        <f t="shared" si="7"/>
        <v>5</v>
      </c>
      <c r="H35" s="77">
        <v>0</v>
      </c>
      <c r="I35" s="75">
        <v>0</v>
      </c>
      <c r="J35" s="46">
        <f t="shared" si="8"/>
        <v>5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v>13</v>
      </c>
      <c r="F39" s="70"/>
      <c r="G39" s="46">
        <f t="shared" si="7"/>
        <v>13</v>
      </c>
      <c r="H39" s="77">
        <v>0</v>
      </c>
      <c r="I39" s="75">
        <v>0</v>
      </c>
      <c r="J39" s="46">
        <f t="shared" si="8"/>
        <v>13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v>3</v>
      </c>
      <c r="F40" s="70"/>
      <c r="G40" s="46">
        <f t="shared" si="7"/>
        <v>3</v>
      </c>
      <c r="H40" s="77">
        <v>0</v>
      </c>
      <c r="I40" s="75">
        <v>0</v>
      </c>
      <c r="J40" s="46">
        <f t="shared" si="8"/>
        <v>3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v>4</v>
      </c>
      <c r="F41" s="70"/>
      <c r="G41" s="46">
        <f t="shared" si="7"/>
        <v>4</v>
      </c>
      <c r="H41" s="77">
        <v>0</v>
      </c>
      <c r="I41" s="75">
        <v>0</v>
      </c>
      <c r="J41" s="46">
        <f t="shared" si="8"/>
        <v>4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v>17</v>
      </c>
      <c r="F46" s="70"/>
      <c r="G46" s="46">
        <f t="shared" si="7"/>
        <v>17</v>
      </c>
      <c r="H46" s="77">
        <v>0</v>
      </c>
      <c r="I46" s="75">
        <v>0</v>
      </c>
      <c r="J46" s="46">
        <f t="shared" si="8"/>
        <v>17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v>4</v>
      </c>
      <c r="F47" s="70"/>
      <c r="G47" s="46">
        <f t="shared" si="7"/>
        <v>4</v>
      </c>
      <c r="H47" s="77">
        <v>0</v>
      </c>
      <c r="I47" s="75">
        <v>0</v>
      </c>
      <c r="J47" s="46">
        <f t="shared" si="8"/>
        <v>4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v>8</v>
      </c>
      <c r="F48" s="70"/>
      <c r="G48" s="46">
        <f t="shared" si="7"/>
        <v>8</v>
      </c>
      <c r="H48" s="77">
        <v>0</v>
      </c>
      <c r="I48" s="75">
        <v>0</v>
      </c>
      <c r="J48" s="46">
        <f t="shared" si="8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v>14</v>
      </c>
      <c r="F49" s="70"/>
      <c r="G49" s="46">
        <f t="shared" si="7"/>
        <v>14</v>
      </c>
      <c r="H49" s="77">
        <v>0</v>
      </c>
      <c r="I49" s="75">
        <v>0</v>
      </c>
      <c r="J49" s="46">
        <f t="shared" si="8"/>
        <v>14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v>12</v>
      </c>
      <c r="F50" s="70"/>
      <c r="G50" s="46">
        <f t="shared" si="7"/>
        <v>12</v>
      </c>
      <c r="H50" s="77">
        <v>0</v>
      </c>
      <c r="I50" s="75">
        <v>0</v>
      </c>
      <c r="J50" s="46">
        <f t="shared" si="8"/>
        <v>12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v>18</v>
      </c>
      <c r="F53" s="70"/>
      <c r="G53" s="46">
        <f t="shared" si="7"/>
        <v>18</v>
      </c>
      <c r="H53" s="77">
        <v>0</v>
      </c>
      <c r="I53" s="75">
        <v>0</v>
      </c>
      <c r="J53" s="46">
        <f t="shared" si="8"/>
        <v>18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v>23</v>
      </c>
      <c r="F55" s="70"/>
      <c r="G55" s="46">
        <f t="shared" si="7"/>
        <v>23</v>
      </c>
      <c r="H55" s="77">
        <v>0</v>
      </c>
      <c r="I55" s="75">
        <v>0</v>
      </c>
      <c r="J55" s="46">
        <f t="shared" si="8"/>
        <v>23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v>12</v>
      </c>
      <c r="F56" s="70"/>
      <c r="G56" s="46">
        <f t="shared" si="7"/>
        <v>12</v>
      </c>
      <c r="H56" s="77">
        <v>0</v>
      </c>
      <c r="I56" s="75">
        <v>0</v>
      </c>
      <c r="J56" s="46">
        <f t="shared" si="8"/>
        <v>12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v>22</v>
      </c>
      <c r="F57" s="70"/>
      <c r="G57" s="46">
        <f t="shared" si="7"/>
        <v>22</v>
      </c>
      <c r="H57" s="77">
        <v>0</v>
      </c>
      <c r="I57" s="75">
        <v>0</v>
      </c>
      <c r="J57" s="46">
        <f t="shared" si="8"/>
        <v>22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v>12</v>
      </c>
      <c r="F58" s="70"/>
      <c r="G58" s="46">
        <f t="shared" si="7"/>
        <v>12</v>
      </c>
      <c r="H58" s="77">
        <v>0</v>
      </c>
      <c r="I58" s="75">
        <v>0</v>
      </c>
      <c r="J58" s="46">
        <f t="shared" si="8"/>
        <v>12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v>22</v>
      </c>
      <c r="F59" s="70"/>
      <c r="G59" s="46">
        <f t="shared" si="7"/>
        <v>22</v>
      </c>
      <c r="H59" s="77">
        <v>0</v>
      </c>
      <c r="I59" s="75">
        <v>0</v>
      </c>
      <c r="J59" s="46">
        <f t="shared" si="8"/>
        <v>22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v>24</v>
      </c>
      <c r="F62" s="70"/>
      <c r="G62" s="46">
        <f t="shared" si="7"/>
        <v>24</v>
      </c>
      <c r="H62" s="77">
        <v>0</v>
      </c>
      <c r="I62" s="75">
        <v>0</v>
      </c>
      <c r="J62" s="46">
        <f t="shared" si="8"/>
        <v>24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/>
      <c r="F65" s="70"/>
      <c r="G65" s="46">
        <f t="shared" si="7"/>
        <v>0</v>
      </c>
      <c r="H65" s="77">
        <v>0</v>
      </c>
      <c r="I65" s="75"/>
      <c r="J65" s="46">
        <f t="shared" si="8"/>
        <v>0</v>
      </c>
      <c r="K65" s="71"/>
      <c r="L65" s="20">
        <v>50</v>
      </c>
      <c r="M65" s="64">
        <f t="shared" si="4"/>
        <v>0</v>
      </c>
      <c r="N65" s="17"/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v>6</v>
      </c>
      <c r="F72" s="70"/>
      <c r="G72" s="46">
        <f t="shared" si="7"/>
        <v>6</v>
      </c>
      <c r="H72" s="77">
        <v>0</v>
      </c>
      <c r="I72" s="75">
        <v>0</v>
      </c>
      <c r="J72" s="46">
        <f t="shared" si="8"/>
        <v>6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v>6</v>
      </c>
      <c r="F74" s="70"/>
      <c r="G74" s="46">
        <f t="shared" si="7"/>
        <v>6</v>
      </c>
      <c r="H74" s="77">
        <v>0</v>
      </c>
      <c r="I74" s="75">
        <v>0</v>
      </c>
      <c r="J74" s="46">
        <f t="shared" si="8"/>
        <v>6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v>9</v>
      </c>
      <c r="F77" s="70"/>
      <c r="G77" s="46">
        <f t="shared" si="7"/>
        <v>9</v>
      </c>
      <c r="H77" s="77">
        <v>0</v>
      </c>
      <c r="I77" s="75">
        <v>0</v>
      </c>
      <c r="J77" s="46">
        <f t="shared" si="8"/>
        <v>9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v>17</v>
      </c>
      <c r="F112" s="70"/>
      <c r="G112" s="46">
        <f t="shared" si="25"/>
        <v>17</v>
      </c>
      <c r="H112" s="77">
        <v>0</v>
      </c>
      <c r="I112" s="75">
        <v>0</v>
      </c>
      <c r="J112" s="46">
        <f t="shared" si="26"/>
        <v>17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v>13</v>
      </c>
      <c r="F113" s="70"/>
      <c r="G113" s="46">
        <f t="shared" si="25"/>
        <v>13</v>
      </c>
      <c r="H113" s="77">
        <v>0</v>
      </c>
      <c r="I113" s="75">
        <v>0</v>
      </c>
      <c r="J113" s="46">
        <f t="shared" si="26"/>
        <v>13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v>23</v>
      </c>
      <c r="F115" s="70"/>
      <c r="G115" s="46">
        <f t="shared" si="25"/>
        <v>23</v>
      </c>
      <c r="H115" s="77">
        <v>0</v>
      </c>
      <c r="I115" s="75">
        <v>0</v>
      </c>
      <c r="J115" s="46">
        <f t="shared" si="26"/>
        <v>23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/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v>12</v>
      </c>
      <c r="F132" s="70"/>
      <c r="G132" s="46">
        <f t="shared" si="25"/>
        <v>12</v>
      </c>
      <c r="H132" s="77">
        <v>0</v>
      </c>
      <c r="I132" s="75">
        <v>0</v>
      </c>
      <c r="J132" s="46">
        <f t="shared" si="26"/>
        <v>12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v>10</v>
      </c>
      <c r="F133" s="70"/>
      <c r="G133" s="46">
        <f t="shared" si="25"/>
        <v>10</v>
      </c>
      <c r="H133" s="77">
        <v>0</v>
      </c>
      <c r="I133" s="75">
        <v>0</v>
      </c>
      <c r="J133" s="46">
        <f t="shared" si="26"/>
        <v>10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28" si="32">E162+F162</f>
        <v>0</v>
      </c>
      <c r="H162" s="77">
        <v>0</v>
      </c>
      <c r="I162" s="75">
        <v>0</v>
      </c>
      <c r="J162" s="46">
        <f t="shared" ref="J162:J228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v>7</v>
      </c>
      <c r="F175" s="70"/>
      <c r="G175" s="46">
        <f t="shared" si="32"/>
        <v>7</v>
      </c>
      <c r="H175" s="77">
        <v>0</v>
      </c>
      <c r="I175" s="75">
        <v>0</v>
      </c>
      <c r="J175" s="46">
        <f t="shared" si="33"/>
        <v>7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2" si="36">+L177*K177</f>
        <v>0</v>
      </c>
      <c r="N177" s="17" t="s">
        <v>16</v>
      </c>
      <c r="O177" s="18"/>
      <c r="P177" s="23">
        <f t="shared" ref="P177:P253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v>14</v>
      </c>
      <c r="F180" s="70"/>
      <c r="G180" s="46">
        <f t="shared" si="32"/>
        <v>14</v>
      </c>
      <c r="H180" s="77">
        <v>0</v>
      </c>
      <c r="I180" s="75">
        <v>0</v>
      </c>
      <c r="J180" s="46">
        <f t="shared" si="33"/>
        <v>14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v>14</v>
      </c>
      <c r="F185" s="70"/>
      <c r="G185" s="46">
        <f t="shared" si="32"/>
        <v>14</v>
      </c>
      <c r="H185" s="77">
        <v>0</v>
      </c>
      <c r="I185" s="75">
        <v>0</v>
      </c>
      <c r="J185" s="46">
        <f t="shared" si="33"/>
        <v>14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v>34</v>
      </c>
      <c r="F193" s="70"/>
      <c r="G193" s="46">
        <f t="shared" si="32"/>
        <v>34</v>
      </c>
      <c r="H193" s="77">
        <v>0</v>
      </c>
      <c r="I193" s="75">
        <v>0</v>
      </c>
      <c r="J193" s="46">
        <f t="shared" si="33"/>
        <v>34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v>36</v>
      </c>
      <c r="F194" s="70"/>
      <c r="G194" s="46">
        <f t="shared" si="32"/>
        <v>36</v>
      </c>
      <c r="H194" s="77">
        <v>0</v>
      </c>
      <c r="I194" s="75">
        <v>0</v>
      </c>
      <c r="J194" s="46">
        <f t="shared" si="33"/>
        <v>36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v>11</v>
      </c>
      <c r="F195" s="70"/>
      <c r="G195" s="46">
        <f t="shared" si="32"/>
        <v>11</v>
      </c>
      <c r="H195" s="77">
        <v>0</v>
      </c>
      <c r="I195" s="75">
        <v>0</v>
      </c>
      <c r="J195" s="46">
        <f t="shared" si="33"/>
        <v>11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v>12</v>
      </c>
      <c r="F196" s="70"/>
      <c r="G196" s="46">
        <f t="shared" si="32"/>
        <v>12</v>
      </c>
      <c r="H196" s="77">
        <v>0</v>
      </c>
      <c r="I196" s="75">
        <v>0</v>
      </c>
      <c r="J196" s="46">
        <f t="shared" si="33"/>
        <v>12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v>26</v>
      </c>
      <c r="F198" s="70"/>
      <c r="G198" s="46">
        <f t="shared" si="32"/>
        <v>26</v>
      </c>
      <c r="H198" s="77">
        <v>0</v>
      </c>
      <c r="I198" s="75">
        <v>0</v>
      </c>
      <c r="J198" s="46">
        <f t="shared" si="33"/>
        <v>26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/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v>19</v>
      </c>
      <c r="F217" s="70"/>
      <c r="G217" s="46">
        <f t="shared" si="32"/>
        <v>19</v>
      </c>
      <c r="H217" s="77">
        <v>0</v>
      </c>
      <c r="I217" s="75">
        <v>0</v>
      </c>
      <c r="J217" s="46">
        <f t="shared" si="33"/>
        <v>19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/>
      <c r="F229" s="70"/>
      <c r="G229" s="46">
        <f t="shared" ref="G229:G252" si="48">E229+F229</f>
        <v>0</v>
      </c>
      <c r="H229" s="77">
        <v>0</v>
      </c>
      <c r="I229" s="75">
        <v>0</v>
      </c>
      <c r="J229" s="46">
        <f t="shared" ref="J229:J252" si="49">+G229-H229-K229-I229</f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/>
      <c r="F230" s="70"/>
      <c r="G230" s="46">
        <f t="shared" si="48"/>
        <v>0</v>
      </c>
      <c r="H230" s="77">
        <v>0</v>
      </c>
      <c r="I230" s="75">
        <v>0</v>
      </c>
      <c r="J230" s="46">
        <f t="shared" si="49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si="48"/>
        <v>0</v>
      </c>
      <c r="H231" s="77">
        <v>0</v>
      </c>
      <c r="I231" s="75">
        <v>0</v>
      </c>
      <c r="J231" s="46">
        <f t="shared" si="49"/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v>11</v>
      </c>
      <c r="F235" s="70"/>
      <c r="G235" s="46">
        <f t="shared" si="48"/>
        <v>11</v>
      </c>
      <c r="H235" s="77">
        <v>0</v>
      </c>
      <c r="I235" s="75">
        <v>0</v>
      </c>
      <c r="J235" s="46">
        <f t="shared" si="49"/>
        <v>11</v>
      </c>
      <c r="K235" s="71"/>
      <c r="L235" s="20">
        <v>35</v>
      </c>
      <c r="M235" s="64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v>5</v>
      </c>
      <c r="F236" s="70"/>
      <c r="G236" s="46">
        <f t="shared" si="48"/>
        <v>5</v>
      </c>
      <c r="H236" s="77">
        <v>0</v>
      </c>
      <c r="I236" s="75">
        <v>0</v>
      </c>
      <c r="J236" s="46">
        <f t="shared" si="49"/>
        <v>5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v>5</v>
      </c>
      <c r="F237" s="70"/>
      <c r="G237" s="46">
        <f t="shared" si="48"/>
        <v>5</v>
      </c>
      <c r="H237" s="77">
        <v>0</v>
      </c>
      <c r="I237" s="75">
        <v>0</v>
      </c>
      <c r="J237" s="46">
        <f t="shared" si="49"/>
        <v>5</v>
      </c>
      <c r="K237" s="71"/>
      <c r="L237" s="20">
        <v>50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/>
      <c r="F238" s="70"/>
      <c r="G238" s="46"/>
      <c r="H238" s="77"/>
      <c r="I238" s="75"/>
      <c r="J238" s="46"/>
      <c r="K238" s="71"/>
      <c r="L238" s="20">
        <v>15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/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15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/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v>3</v>
      </c>
      <c r="F241" s="70"/>
      <c r="G241" s="46">
        <f t="shared" si="48"/>
        <v>3</v>
      </c>
      <c r="H241" s="77">
        <v>0</v>
      </c>
      <c r="I241" s="75">
        <v>0</v>
      </c>
      <c r="J241" s="46">
        <f t="shared" si="49"/>
        <v>3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v>3</v>
      </c>
      <c r="F242" s="70"/>
      <c r="G242" s="46">
        <f t="shared" si="48"/>
        <v>3</v>
      </c>
      <c r="H242" s="77">
        <v>0</v>
      </c>
      <c r="I242" s="75">
        <v>0</v>
      </c>
      <c r="J242" s="46">
        <f t="shared" si="49"/>
        <v>3</v>
      </c>
      <c r="K242" s="71"/>
      <c r="L242" s="20">
        <v>35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v>3</v>
      </c>
      <c r="F243" s="70"/>
      <c r="G243" s="46">
        <f t="shared" si="48"/>
        <v>3</v>
      </c>
      <c r="H243" s="77">
        <v>0</v>
      </c>
      <c r="I243" s="75">
        <v>0</v>
      </c>
      <c r="J243" s="46">
        <f t="shared" si="49"/>
        <v>3</v>
      </c>
      <c r="K243" s="71"/>
      <c r="L243" s="20">
        <v>22</v>
      </c>
      <c r="M243" s="64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89"/>
      <c r="R243" s="43">
        <f t="shared" ref="R243:R246" si="55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v>2</v>
      </c>
      <c r="F244" s="70"/>
      <c r="G244" s="46">
        <f t="shared" si="48"/>
        <v>2</v>
      </c>
      <c r="H244" s="77">
        <v>0</v>
      </c>
      <c r="I244" s="75">
        <v>0</v>
      </c>
      <c r="J244" s="46">
        <f t="shared" si="49"/>
        <v>2</v>
      </c>
      <c r="K244" s="71"/>
      <c r="L244" s="20">
        <v>35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v>40</v>
      </c>
      <c r="F245" s="70"/>
      <c r="G245" s="46">
        <f t="shared" si="48"/>
        <v>40</v>
      </c>
      <c r="H245" s="77">
        <v>0</v>
      </c>
      <c r="I245" s="75">
        <v>0</v>
      </c>
      <c r="J245" s="46">
        <f t="shared" si="49"/>
        <v>40</v>
      </c>
      <c r="K245" s="71"/>
      <c r="L245" s="20">
        <v>15</v>
      </c>
      <c r="M245" s="64">
        <f t="shared" si="53"/>
        <v>0</v>
      </c>
      <c r="N245" s="17" t="s">
        <v>1428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/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/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/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/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/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/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/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/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/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ref="M253" si="56">+L253*K253</f>
        <v>0</v>
      </c>
      <c r="N253" s="17" t="s">
        <v>16</v>
      </c>
      <c r="O253" s="18"/>
      <c r="P253" s="23">
        <f t="shared" si="37"/>
        <v>0</v>
      </c>
      <c r="Q253" s="89"/>
      <c r="R253" s="43">
        <f t="shared" ref="R253" si="57">+K253*Q253</f>
        <v>0</v>
      </c>
    </row>
    <row r="254" spans="1:19" ht="25.5" x14ac:dyDescent="0.55000000000000004">
      <c r="A254" s="1"/>
      <c r="E254" s="24"/>
      <c r="F254" s="25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0</v>
      </c>
      <c r="S254" s="74"/>
    </row>
    <row r="255" spans="1:19" ht="25.5" customHeight="1" x14ac:dyDescent="0.5">
      <c r="A255" s="1"/>
      <c r="E255" s="24"/>
      <c r="F255" s="25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31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E257" s="31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E258" s="3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3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3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31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E262" s="31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E263" s="31"/>
      <c r="G263" s="31"/>
      <c r="J263" s="31"/>
      <c r="L263" s="34" t="s">
        <v>209</v>
      </c>
      <c r="M263" s="35"/>
      <c r="N263" s="37"/>
    </row>
    <row r="264" spans="1:14" ht="25.5" x14ac:dyDescent="0.55000000000000004">
      <c r="A264" s="1"/>
      <c r="E264" s="3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H252" sqref="H252"/>
      <selection pane="topRight" activeCell="H252" sqref="H252"/>
      <selection pane="bottomLeft" activeCell="H252" sqref="H252"/>
      <selection pane="bottomRight" activeCell="H252" sqref="H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73</v>
      </c>
      <c r="F5" s="70"/>
      <c r="G5" s="46">
        <f t="shared" ref="G5:G26" si="0">E5+F5</f>
        <v>73</v>
      </c>
      <c r="H5" s="77">
        <v>0</v>
      </c>
      <c r="I5" s="75">
        <v>0</v>
      </c>
      <c r="J5" s="46">
        <f t="shared" ref="J5:J26" si="1">+G5-H5-K5-I5</f>
        <v>72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175</v>
      </c>
      <c r="F6" s="70"/>
      <c r="G6" s="46">
        <f t="shared" si="0"/>
        <v>175</v>
      </c>
      <c r="H6" s="77">
        <v>0</v>
      </c>
      <c r="I6" s="75">
        <v>0</v>
      </c>
      <c r="J6" s="46">
        <f t="shared" si="1"/>
        <v>170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/>
      <c r="P6" s="121">
        <f>SUM(M6-O6)</f>
        <v>500</v>
      </c>
      <c r="Q6" s="120">
        <v>36.43</v>
      </c>
      <c r="R6" s="43">
        <f t="shared" ref="R6:R80" si="3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ref="P7:P80" si="4">SUM(M7-O7)</f>
        <v>0</v>
      </c>
      <c r="Q7" s="89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4"/>
        <v>0</v>
      </c>
      <c r="Q8" s="89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4"/>
        <v>0</v>
      </c>
      <c r="Q9" s="89"/>
      <c r="R9" s="43">
        <f t="shared" si="3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4"/>
        <v>0</v>
      </c>
      <c r="Q10" s="89"/>
      <c r="R10" s="43">
        <f t="shared" si="3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23</v>
      </c>
      <c r="F11" s="70"/>
      <c r="G11" s="46">
        <f t="shared" si="0"/>
        <v>23</v>
      </c>
      <c r="H11" s="77">
        <v>0</v>
      </c>
      <c r="I11" s="75">
        <v>0</v>
      </c>
      <c r="J11" s="46">
        <f t="shared" si="1"/>
        <v>22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4"/>
        <v>50</v>
      </c>
      <c r="Q11" s="120">
        <v>19.36</v>
      </c>
      <c r="R11" s="43">
        <f t="shared" si="3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4"/>
        <v>0</v>
      </c>
      <c r="Q12" s="89"/>
      <c r="R12" s="43">
        <f t="shared" si="3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4"/>
        <v>0</v>
      </c>
      <c r="Q13" s="120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4"/>
        <v>0</v>
      </c>
      <c r="Q14" s="120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4"/>
        <v>0</v>
      </c>
      <c r="Q15" s="120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4"/>
        <v>0</v>
      </c>
      <c r="Q16" s="89"/>
      <c r="R16" s="43">
        <f t="shared" si="3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4"/>
        <v>0</v>
      </c>
      <c r="Q17" s="120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4"/>
        <v>0</v>
      </c>
      <c r="Q18" s="120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4"/>
        <v>0</v>
      </c>
      <c r="Q19" s="120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4"/>
        <v>65</v>
      </c>
      <c r="Q20" s="89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4"/>
        <v>0</v>
      </c>
      <c r="Q21" s="89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86</v>
      </c>
      <c r="F22" s="70"/>
      <c r="G22" s="46">
        <f t="shared" si="0"/>
        <v>86</v>
      </c>
      <c r="H22" s="77">
        <v>0</v>
      </c>
      <c r="I22" s="75">
        <v>0</v>
      </c>
      <c r="J22" s="46">
        <f t="shared" si="1"/>
        <v>79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/>
      <c r="P22" s="121">
        <f t="shared" si="4"/>
        <v>700</v>
      </c>
      <c r="Q22" s="120">
        <v>27.98</v>
      </c>
      <c r="R22" s="43">
        <f t="shared" si="3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4"/>
        <v>0</v>
      </c>
      <c r="Q23" s="120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41</v>
      </c>
      <c r="F24" s="70"/>
      <c r="G24" s="46">
        <f t="shared" si="0"/>
        <v>41</v>
      </c>
      <c r="H24" s="77">
        <v>0</v>
      </c>
      <c r="I24" s="75">
        <v>0</v>
      </c>
      <c r="J24" s="46">
        <f t="shared" si="1"/>
        <v>39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1">
        <f t="shared" si="4"/>
        <v>200</v>
      </c>
      <c r="Q24" s="120">
        <v>38.659999999999997</v>
      </c>
      <c r="R24" s="43">
        <f t="shared" si="3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4"/>
        <v>0</v>
      </c>
      <c r="Q25" s="89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4"/>
        <v>0</v>
      </c>
      <c r="Q26" s="120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4"/>
        <v>0</v>
      </c>
      <c r="Q27" s="120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22</v>
      </c>
      <c r="F28" s="70"/>
      <c r="G28" s="46">
        <f t="shared" si="5"/>
        <v>22</v>
      </c>
      <c r="H28" s="77">
        <v>0</v>
      </c>
      <c r="I28" s="75">
        <v>0</v>
      </c>
      <c r="J28" s="46">
        <f t="shared" si="6"/>
        <v>22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4"/>
        <v>0</v>
      </c>
      <c r="Q28" s="120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4"/>
        <v>0</v>
      </c>
      <c r="Q29" s="120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4"/>
        <v>0</v>
      </c>
      <c r="Q30" s="120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68</v>
      </c>
      <c r="F31" s="70"/>
      <c r="G31" s="46">
        <f t="shared" si="5"/>
        <v>68</v>
      </c>
      <c r="H31" s="77">
        <v>0</v>
      </c>
      <c r="I31" s="75">
        <v>0</v>
      </c>
      <c r="J31" s="46">
        <f t="shared" si="6"/>
        <v>68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4"/>
        <v>0</v>
      </c>
      <c r="Q31" s="120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5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1">
        <f t="shared" si="4"/>
        <v>260</v>
      </c>
      <c r="Q32" s="89">
        <v>46.37</v>
      </c>
      <c r="R32" s="43">
        <f t="shared" si="3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6"/>
        <v>6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1">
        <f t="shared" si="4"/>
        <v>130</v>
      </c>
      <c r="Q33" s="89">
        <v>38.9</v>
      </c>
      <c r="R33" s="43">
        <f t="shared" si="3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4"/>
        <v>0</v>
      </c>
      <c r="Q34" s="89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4"/>
        <v>0</v>
      </c>
      <c r="Q35" s="89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4"/>
        <v>0</v>
      </c>
      <c r="Q36" s="89"/>
      <c r="R36" s="43">
        <f t="shared" si="3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4"/>
        <v>0</v>
      </c>
      <c r="Q37" s="89"/>
      <c r="R37" s="43">
        <f t="shared" si="3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+ยกมา!J39</f>
        <v>13</v>
      </c>
      <c r="F39" s="70"/>
      <c r="G39" s="46">
        <f t="shared" si="5"/>
        <v>13</v>
      </c>
      <c r="H39" s="77">
        <v>0</v>
      </c>
      <c r="I39" s="75">
        <v>0</v>
      </c>
      <c r="J39" s="46">
        <f t="shared" si="6"/>
        <v>10</v>
      </c>
      <c r="K39" s="71">
        <v>3</v>
      </c>
      <c r="L39" s="15">
        <v>50</v>
      </c>
      <c r="M39" s="64">
        <f t="shared" si="2"/>
        <v>150</v>
      </c>
      <c r="N39" s="17" t="s">
        <v>16</v>
      </c>
      <c r="O39" s="18">
        <v>75</v>
      </c>
      <c r="P39" s="121">
        <f t="shared" si="4"/>
        <v>75</v>
      </c>
      <c r="Q39" s="89">
        <v>27.84</v>
      </c>
      <c r="R39" s="43">
        <f t="shared" si="3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+ยกมา!J40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1">
        <f t="shared" si="4"/>
        <v>25</v>
      </c>
      <c r="Q40" s="89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+ยกมา!J41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4"/>
        <v>0</v>
      </c>
      <c r="Q41" s="89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4"/>
        <v>0</v>
      </c>
      <c r="Q42" s="89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4"/>
        <v>0</v>
      </c>
      <c r="Q44" s="89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4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+ยกมา!J46</f>
        <v>17</v>
      </c>
      <c r="F46" s="70"/>
      <c r="G46" s="46">
        <f t="shared" si="5"/>
        <v>17</v>
      </c>
      <c r="H46" s="77">
        <v>0</v>
      </c>
      <c r="I46" s="75">
        <v>0</v>
      </c>
      <c r="J46" s="46">
        <f t="shared" si="6"/>
        <v>15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>
        <v>50</v>
      </c>
      <c r="P46" s="121">
        <f t="shared" si="4"/>
        <v>50</v>
      </c>
      <c r="Q46" s="120">
        <v>17.78</v>
      </c>
      <c r="R46" s="43">
        <f t="shared" si="3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+ยกมา!J47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4"/>
        <v>0</v>
      </c>
      <c r="Q47" s="120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+ยกมา!J48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+ยกมา!J49</f>
        <v>14</v>
      </c>
      <c r="F49" s="70"/>
      <c r="G49" s="46">
        <f t="shared" si="5"/>
        <v>14</v>
      </c>
      <c r="H49" s="77">
        <v>0</v>
      </c>
      <c r="I49" s="75">
        <v>0</v>
      </c>
      <c r="J49" s="46">
        <f t="shared" si="6"/>
        <v>13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50</v>
      </c>
      <c r="P49" s="23">
        <f>SUM(M49-O49)</f>
        <v>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+ยกมา!J50</f>
        <v>12</v>
      </c>
      <c r="F50" s="70"/>
      <c r="G50" s="46">
        <f t="shared" si="5"/>
        <v>12</v>
      </c>
      <c r="H50" s="77">
        <v>0</v>
      </c>
      <c r="I50" s="75">
        <v>0</v>
      </c>
      <c r="J50" s="46">
        <f t="shared" si="6"/>
        <v>10</v>
      </c>
      <c r="K50" s="71">
        <v>2</v>
      </c>
      <c r="L50" s="15">
        <v>50</v>
      </c>
      <c r="M50" s="64">
        <f t="shared" si="2"/>
        <v>100</v>
      </c>
      <c r="N50" s="17" t="s">
        <v>16</v>
      </c>
      <c r="O50" s="18">
        <v>50</v>
      </c>
      <c r="P50" s="121">
        <f t="shared" si="4"/>
        <v>50</v>
      </c>
      <c r="Q50" s="120">
        <v>20.32</v>
      </c>
      <c r="R50" s="43">
        <f t="shared" si="3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+ยกมา!J53</f>
        <v>18</v>
      </c>
      <c r="F53" s="70"/>
      <c r="G53" s="46">
        <f t="shared" si="5"/>
        <v>18</v>
      </c>
      <c r="H53" s="77">
        <v>0</v>
      </c>
      <c r="I53" s="75">
        <v>0</v>
      </c>
      <c r="J53" s="46">
        <f t="shared" si="6"/>
        <v>18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4"/>
        <v>0</v>
      </c>
      <c r="Q54" s="120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+ยกมา!J55</f>
        <v>23</v>
      </c>
      <c r="F55" s="70"/>
      <c r="G55" s="46">
        <f t="shared" si="5"/>
        <v>23</v>
      </c>
      <c r="H55" s="77">
        <v>0</v>
      </c>
      <c r="I55" s="75">
        <v>0</v>
      </c>
      <c r="J55" s="46">
        <f t="shared" si="6"/>
        <v>23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+ยกมา!J56</f>
        <v>12</v>
      </c>
      <c r="F56" s="70"/>
      <c r="G56" s="46">
        <f t="shared" si="5"/>
        <v>12</v>
      </c>
      <c r="H56" s="77">
        <v>0</v>
      </c>
      <c r="I56" s="75">
        <v>0</v>
      </c>
      <c r="J56" s="46">
        <f t="shared" si="6"/>
        <v>11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60</v>
      </c>
      <c r="P56" s="121">
        <f>SUM(M56-O56)</f>
        <v>60</v>
      </c>
      <c r="Q56" s="12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+ยกมา!J57</f>
        <v>22</v>
      </c>
      <c r="F57" s="70"/>
      <c r="G57" s="46">
        <f t="shared" si="5"/>
        <v>22</v>
      </c>
      <c r="H57" s="77">
        <v>0</v>
      </c>
      <c r="I57" s="75">
        <v>0</v>
      </c>
      <c r="J57" s="46">
        <f t="shared" si="6"/>
        <v>22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4"/>
        <v>0</v>
      </c>
      <c r="Q57" s="120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+ยกมา!J58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9</v>
      </c>
      <c r="K58" s="71">
        <v>3</v>
      </c>
      <c r="L58" s="15">
        <v>120</v>
      </c>
      <c r="M58" s="64">
        <f t="shared" si="2"/>
        <v>360</v>
      </c>
      <c r="N58" s="17" t="s">
        <v>16</v>
      </c>
      <c r="O58" s="18">
        <v>180</v>
      </c>
      <c r="P58" s="121">
        <f t="shared" si="4"/>
        <v>180</v>
      </c>
      <c r="Q58" s="120">
        <v>31.07</v>
      </c>
      <c r="R58" s="43">
        <f t="shared" si="3"/>
        <v>93.210000000000008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+ยกมา!J59</f>
        <v>22</v>
      </c>
      <c r="F59" s="70"/>
      <c r="G59" s="46">
        <f t="shared" si="5"/>
        <v>22</v>
      </c>
      <c r="H59" s="77">
        <v>0</v>
      </c>
      <c r="I59" s="75">
        <v>0</v>
      </c>
      <c r="J59" s="46">
        <f t="shared" si="6"/>
        <v>18</v>
      </c>
      <c r="K59" s="71">
        <v>4</v>
      </c>
      <c r="L59" s="15">
        <v>120</v>
      </c>
      <c r="M59" s="64">
        <f t="shared" si="2"/>
        <v>480</v>
      </c>
      <c r="N59" s="17" t="s">
        <v>16</v>
      </c>
      <c r="O59" s="18">
        <v>240</v>
      </c>
      <c r="P59" s="121">
        <f t="shared" si="4"/>
        <v>240</v>
      </c>
      <c r="Q59" s="120">
        <v>29.83</v>
      </c>
      <c r="R59" s="43">
        <f t="shared" si="3"/>
        <v>119.32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4"/>
        <v>0</v>
      </c>
      <c r="Q60" s="120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4"/>
        <v>0</v>
      </c>
      <c r="Q61" s="120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+ยกมา!J62</f>
        <v>24</v>
      </c>
      <c r="F62" s="70"/>
      <c r="G62" s="46">
        <f t="shared" si="5"/>
        <v>24</v>
      </c>
      <c r="H62" s="77">
        <v>0</v>
      </c>
      <c r="I62" s="75">
        <v>0</v>
      </c>
      <c r="J62" s="46">
        <f t="shared" si="6"/>
        <v>24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4"/>
        <v>0</v>
      </c>
      <c r="Q62" s="120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4"/>
        <v>0</v>
      </c>
      <c r="Q63" s="120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+ยกมา!J64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4"/>
        <v>0</v>
      </c>
      <c r="Q64" s="89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+ยกมา!J65</f>
        <v>0</v>
      </c>
      <c r="F65" s="70"/>
      <c r="G65" s="46">
        <f t="shared" si="5"/>
        <v>0</v>
      </c>
      <c r="H65" s="77">
        <v>0</v>
      </c>
      <c r="I65" s="75"/>
      <c r="J65" s="46"/>
      <c r="K65" s="71"/>
      <c r="L65" s="15">
        <v>50</v>
      </c>
      <c r="M65" s="64">
        <f t="shared" si="2"/>
        <v>0</v>
      </c>
      <c r="N65" s="17"/>
      <c r="O65" s="18"/>
      <c r="P65" s="23">
        <f t="shared" si="4"/>
        <v>0</v>
      </c>
      <c r="Q65" s="89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+ยกมา!J66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4"/>
        <v>0</v>
      </c>
      <c r="Q66" s="89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+ยกมา!J67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4"/>
        <v>0</v>
      </c>
      <c r="Q67" s="89"/>
      <c r="R67" s="43">
        <f t="shared" si="3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4"/>
        <v>0</v>
      </c>
      <c r="Q68" s="89"/>
      <c r="R68" s="43">
        <f t="shared" si="3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4"/>
        <v>0</v>
      </c>
      <c r="Q69" s="89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4"/>
        <v>0</v>
      </c>
      <c r="Q70" s="89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4"/>
        <v>0</v>
      </c>
      <c r="Q71" s="89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+ยกมา!J72</f>
        <v>6</v>
      </c>
      <c r="F72" s="70"/>
      <c r="G72" s="46">
        <f t="shared" si="5"/>
        <v>6</v>
      </c>
      <c r="H72" s="77">
        <v>0</v>
      </c>
      <c r="I72" s="75">
        <v>0</v>
      </c>
      <c r="J72" s="46">
        <f t="shared" si="6"/>
        <v>6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4"/>
        <v>0</v>
      </c>
      <c r="Q72" s="89"/>
      <c r="R72" s="43">
        <f t="shared" si="3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4"/>
        <v>0</v>
      </c>
      <c r="Q73" s="89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+ยกมา!J74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4"/>
        <v>0</v>
      </c>
      <c r="Q74" s="89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4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+ยกมา!J77</f>
        <v>9</v>
      </c>
      <c r="F77" s="70"/>
      <c r="G77" s="46">
        <f t="shared" si="5"/>
        <v>9</v>
      </c>
      <c r="H77" s="77">
        <v>0</v>
      </c>
      <c r="I77" s="75">
        <v>0</v>
      </c>
      <c r="J77" s="46">
        <f t="shared" si="6"/>
        <v>6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/>
      <c r="P77" s="121">
        <f t="shared" si="4"/>
        <v>150</v>
      </c>
      <c r="Q77" s="89">
        <v>25.15</v>
      </c>
      <c r="R77" s="43">
        <f t="shared" si="3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4"/>
        <v>0</v>
      </c>
      <c r="Q78" s="89"/>
      <c r="R78" s="43">
        <f t="shared" si="3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4"/>
        <v>0</v>
      </c>
      <c r="Q79" s="89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4"/>
        <v>0</v>
      </c>
      <c r="Q80" s="89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+ยกมา!J87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+ยกมา!J88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+ยกมา!J94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+ยกมา!J95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+ยกมา!J96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+ยกมา!J97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+ยกมา!J98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+ยกมา!J99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+ยกมา!J100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+ยกมา!J101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+ยกมา!J102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+ยกมา!J106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+ยกมา!J107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+ยกมา!J108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+ยกมา!J109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+ยกมา!J110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+ยกมา!J111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+ยกมา!J112</f>
        <v>17</v>
      </c>
      <c r="F112" s="70"/>
      <c r="G112" s="46">
        <f t="shared" si="23"/>
        <v>17</v>
      </c>
      <c r="H112" s="77">
        <v>0</v>
      </c>
      <c r="I112" s="75">
        <v>0</v>
      </c>
      <c r="J112" s="46">
        <f t="shared" si="24"/>
        <v>17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+ยกมา!J113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+ยกมา!J114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+ยกมา!J115</f>
        <v>23</v>
      </c>
      <c r="F115" s="70"/>
      <c r="G115" s="46">
        <f t="shared" si="23"/>
        <v>23</v>
      </c>
      <c r="H115" s="77">
        <v>0</v>
      </c>
      <c r="I115" s="75">
        <v>0</v>
      </c>
      <c r="J115" s="46">
        <f t="shared" si="24"/>
        <v>23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+ยกมา!J116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+ยกมา!J117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+ยกมา!J118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+ยกมา!J119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+ยกมา!J120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+ยกมา!J121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+ยกมา!J122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+ยกมา!J123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+ยกมา!J124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+ยกมา!J125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+ยกมา!J126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+ยกมา!J127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+ยกมา!J128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+ยกมา!J129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+ยกมา!J130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+ยกมา!J131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+ยกมา!J132</f>
        <v>12</v>
      </c>
      <c r="F132" s="70"/>
      <c r="G132" s="46">
        <f t="shared" si="23"/>
        <v>12</v>
      </c>
      <c r="H132" s="77">
        <v>0</v>
      </c>
      <c r="I132" s="75">
        <v>0</v>
      </c>
      <c r="J132" s="46">
        <f t="shared" si="24"/>
        <v>11</v>
      </c>
      <c r="K132" s="71">
        <v>1</v>
      </c>
      <c r="L132" s="22">
        <v>60</v>
      </c>
      <c r="M132" s="64">
        <f t="shared" si="7"/>
        <v>60</v>
      </c>
      <c r="N132" s="17" t="s">
        <v>16</v>
      </c>
      <c r="O132" s="18"/>
      <c r="P132" s="121">
        <f t="shared" si="8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+ยกมา!J133</f>
        <v>10</v>
      </c>
      <c r="F133" s="70"/>
      <c r="G133" s="46">
        <f t="shared" si="23"/>
        <v>10</v>
      </c>
      <c r="H133" s="77">
        <v>0</v>
      </c>
      <c r="I133" s="75">
        <v>0</v>
      </c>
      <c r="J133" s="46">
        <f t="shared" si="24"/>
        <v>6</v>
      </c>
      <c r="K133" s="71">
        <v>4</v>
      </c>
      <c r="L133" s="20">
        <v>50</v>
      </c>
      <c r="M133" s="64">
        <f t="shared" si="7"/>
        <v>200</v>
      </c>
      <c r="N133" s="17" t="s">
        <v>16</v>
      </c>
      <c r="O133" s="18"/>
      <c r="P133" s="121">
        <f t="shared" si="8"/>
        <v>200</v>
      </c>
      <c r="Q133" s="89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+ยกมา!J134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+ยกมา!J135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+ยกมา!J136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+ยกมา!J137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+ยกมา!J138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+ยกมา!J139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+ยกมา!J140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+ยกมา!J141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+ยกมา!J142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+ยกมา!J143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+ยกมา!J144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+ยกมา!J145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+ยกมา!J146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+ยกมา!J147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+ยกมา!J148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+ยกมา!J149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+ยกมา!J150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+ยกมา!J151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+ยกมา!J152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+ยกมา!J153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+ยกมา!J154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+ยกมา!J155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+ยกมา!J156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+ยกมา!J157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+ยกมา!J158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+ยกมา!J159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+ยกมา!J160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+ยกมา!J161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+ยกมา!J162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+ยกมา!J163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+ยกมา!J164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+ยกมา!J165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+ยกมา!J166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+ยกมา!J167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+ยกมา!J168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+ยกมา!J169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+ยกมา!J170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+ยกมา!J171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+ยกมา!J172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+ยกมา!J174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+ยกมา!J175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+ยกมา!J176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+ยกมา!J177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+ยกมา!J178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+ยกมา!J179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+ยกมา!J180</f>
        <v>14</v>
      </c>
      <c r="F180" s="70"/>
      <c r="G180" s="46">
        <f t="shared" si="30"/>
        <v>14</v>
      </c>
      <c r="H180" s="77">
        <v>0</v>
      </c>
      <c r="I180" s="75">
        <v>0</v>
      </c>
      <c r="J180" s="46">
        <f t="shared" si="31"/>
        <v>14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+ยกมา!J181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+ยกมา!J182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+ยกมา!J183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+ยกมา!J184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+ยกมา!J185</f>
        <v>14</v>
      </c>
      <c r="F185" s="70"/>
      <c r="G185" s="46">
        <f t="shared" si="30"/>
        <v>14</v>
      </c>
      <c r="H185" s="77">
        <v>0</v>
      </c>
      <c r="I185" s="75">
        <v>0</v>
      </c>
      <c r="J185" s="46">
        <f t="shared" si="31"/>
        <v>14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+ยกมา!J186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+ยกมา!J190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+ยกมา!J191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+ยกมา!J192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+ยกมา!J193</f>
        <v>34</v>
      </c>
      <c r="F193" s="70"/>
      <c r="G193" s="46">
        <f t="shared" si="30"/>
        <v>34</v>
      </c>
      <c r="H193" s="77">
        <v>0</v>
      </c>
      <c r="I193" s="75">
        <v>0</v>
      </c>
      <c r="J193" s="46">
        <f t="shared" si="31"/>
        <v>33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+ยกมา!J194</f>
        <v>36</v>
      </c>
      <c r="F194" s="70"/>
      <c r="G194" s="46">
        <f t="shared" si="30"/>
        <v>36</v>
      </c>
      <c r="H194" s="77">
        <v>0</v>
      </c>
      <c r="I194" s="75">
        <v>0</v>
      </c>
      <c r="J194" s="46">
        <f t="shared" si="31"/>
        <v>36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+ยกมา!J195</f>
        <v>11</v>
      </c>
      <c r="F195" s="70"/>
      <c r="G195" s="46">
        <f t="shared" si="30"/>
        <v>11</v>
      </c>
      <c r="H195" s="77">
        <v>0</v>
      </c>
      <c r="I195" s="75">
        <v>0</v>
      </c>
      <c r="J195" s="46">
        <f t="shared" si="31"/>
        <v>9</v>
      </c>
      <c r="K195" s="71">
        <v>2</v>
      </c>
      <c r="L195" s="20">
        <v>60</v>
      </c>
      <c r="M195" s="64">
        <f t="shared" si="34"/>
        <v>120</v>
      </c>
      <c r="N195" s="17" t="s">
        <v>16</v>
      </c>
      <c r="O195" s="18"/>
      <c r="P195" s="121">
        <f t="shared" si="35"/>
        <v>120</v>
      </c>
      <c r="Q195" s="89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+ยกมา!J196</f>
        <v>12</v>
      </c>
      <c r="F196" s="70"/>
      <c r="G196" s="46">
        <f t="shared" si="30"/>
        <v>12</v>
      </c>
      <c r="H196" s="77">
        <v>0</v>
      </c>
      <c r="I196" s="75">
        <v>0</v>
      </c>
      <c r="J196" s="46">
        <f t="shared" si="31"/>
        <v>10</v>
      </c>
      <c r="K196" s="71">
        <v>2</v>
      </c>
      <c r="L196" s="20">
        <v>120</v>
      </c>
      <c r="M196" s="64">
        <f t="shared" si="34"/>
        <v>240</v>
      </c>
      <c r="N196" s="17" t="s">
        <v>16</v>
      </c>
      <c r="O196" s="18"/>
      <c r="P196" s="121">
        <f t="shared" si="35"/>
        <v>240</v>
      </c>
      <c r="Q196" s="89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+ยกมา!J197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+ยกมา!J198</f>
        <v>26</v>
      </c>
      <c r="F198" s="70"/>
      <c r="G198" s="46">
        <f t="shared" si="30"/>
        <v>26</v>
      </c>
      <c r="H198" s="77">
        <v>0</v>
      </c>
      <c r="I198" s="75">
        <v>0</v>
      </c>
      <c r="J198" s="46">
        <f t="shared" si="31"/>
        <v>24</v>
      </c>
      <c r="K198" s="71">
        <v>2</v>
      </c>
      <c r="L198" s="20">
        <v>150</v>
      </c>
      <c r="M198" s="64">
        <f t="shared" si="34"/>
        <v>300</v>
      </c>
      <c r="N198" s="17" t="s">
        <v>16</v>
      </c>
      <c r="O198" s="18">
        <v>150</v>
      </c>
      <c r="P198" s="121">
        <f t="shared" si="35"/>
        <v>150</v>
      </c>
      <c r="Q198" s="89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+ยกมา!J199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+ยกมา!J200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+ยกมา!J201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+ยกมา!J202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+ยกมา!J203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+ยกมา!J204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+ยกมา!J205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+ยกมา!J206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89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+ยกมา!J208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+ยกมา!J209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+ยกมา!J210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+ยกมา!J211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+ยกมา!J212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+ยกมา!J213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+ยกมา!J214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+ยกมา!J215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+ยกมา!J216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+ยกมา!J217</f>
        <v>19</v>
      </c>
      <c r="F217" s="70"/>
      <c r="G217" s="46">
        <f t="shared" si="30"/>
        <v>19</v>
      </c>
      <c r="H217" s="77">
        <v>0</v>
      </c>
      <c r="I217" s="75">
        <v>0</v>
      </c>
      <c r="J217" s="46">
        <f t="shared" si="31"/>
        <v>19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+ยกมา!J218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+ยกมา!J219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+ยกมา!J220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+ยกมา!J221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+ยกมา!J222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+ยกมา!J223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+ยกมา!J224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+ยกมา!J225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+ยกมา!J226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+ยกมา!J227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+ยกมา!J228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+ยกมา!J229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+ยกมา!J230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+ยกมา!J231</f>
        <v>0</v>
      </c>
      <c r="F231" s="70"/>
      <c r="G231" s="46">
        <f t="shared" ref="G231:G251" si="46">E231+F231</f>
        <v>0</v>
      </c>
      <c r="H231" s="77">
        <v>0</v>
      </c>
      <c r="I231" s="75">
        <v>0</v>
      </c>
      <c r="J231" s="46">
        <f t="shared" ref="J231:J251" si="47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+ยกมา!J232</f>
        <v>0</v>
      </c>
      <c r="F232" s="70"/>
      <c r="G232" s="46">
        <f t="shared" si="46"/>
        <v>0</v>
      </c>
      <c r="H232" s="77">
        <v>0</v>
      </c>
      <c r="I232" s="75">
        <v>0</v>
      </c>
      <c r="J232" s="46">
        <f t="shared" si="47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+ยกมา!J233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+ยกมา!J234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+ยกมา!J235</f>
        <v>11</v>
      </c>
      <c r="F235" s="70"/>
      <c r="G235" s="46">
        <f t="shared" si="46"/>
        <v>11</v>
      </c>
      <c r="H235" s="77">
        <v>0</v>
      </c>
      <c r="I235" s="75">
        <v>0</v>
      </c>
      <c r="J235" s="46">
        <f t="shared" si="47"/>
        <v>11</v>
      </c>
      <c r="K235" s="71"/>
      <c r="L235" s="20">
        <v>35</v>
      </c>
      <c r="M235" s="64">
        <f t="shared" ref="M235:M253" si="48">+L235*K235</f>
        <v>0</v>
      </c>
      <c r="N235" s="17" t="s">
        <v>16</v>
      </c>
      <c r="O235" s="18"/>
      <c r="P235" s="23">
        <f t="shared" ref="P235:P253" si="49">SUM(M235-O235)</f>
        <v>0</v>
      </c>
      <c r="Q235" s="89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+ยกมา!J236</f>
        <v>5</v>
      </c>
      <c r="F236" s="70"/>
      <c r="G236" s="46">
        <f t="shared" si="46"/>
        <v>5</v>
      </c>
      <c r="H236" s="77">
        <v>0</v>
      </c>
      <c r="I236" s="75">
        <v>0</v>
      </c>
      <c r="J236" s="46">
        <f t="shared" si="47"/>
        <v>5</v>
      </c>
      <c r="K236" s="71"/>
      <c r="L236" s="20">
        <v>50</v>
      </c>
      <c r="M236" s="64">
        <f t="shared" si="48"/>
        <v>0</v>
      </c>
      <c r="N236" s="17" t="s">
        <v>16</v>
      </c>
      <c r="O236" s="18"/>
      <c r="P236" s="23">
        <f t="shared" si="49"/>
        <v>0</v>
      </c>
      <c r="Q236" s="89"/>
      <c r="R236" s="43">
        <f t="shared" si="5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+ยกมา!J237</f>
        <v>5</v>
      </c>
      <c r="F237" s="70"/>
      <c r="G237" s="46">
        <f t="shared" si="46"/>
        <v>5</v>
      </c>
      <c r="H237" s="77">
        <v>0</v>
      </c>
      <c r="I237" s="75">
        <v>0</v>
      </c>
      <c r="J237" s="46">
        <f t="shared" si="47"/>
        <v>5</v>
      </c>
      <c r="K237" s="71"/>
      <c r="L237" s="20">
        <v>50</v>
      </c>
      <c r="M237" s="64">
        <f t="shared" si="48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50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+ยกมา!J238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8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50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+ยกมา!J239</f>
        <v>0</v>
      </c>
      <c r="F239" s="70"/>
      <c r="G239" s="46">
        <f t="shared" ref="G239:G245" si="51">E239+F239</f>
        <v>0</v>
      </c>
      <c r="H239" s="77">
        <v>0</v>
      </c>
      <c r="I239" s="75">
        <v>0</v>
      </c>
      <c r="J239" s="46">
        <f t="shared" ref="J239:J245" si="52">+G239-H239-K239-I239</f>
        <v>0</v>
      </c>
      <c r="K239" s="71"/>
      <c r="L239" s="20">
        <v>15</v>
      </c>
      <c r="M239" s="64">
        <f t="shared" si="48"/>
        <v>0</v>
      </c>
      <c r="N239" s="17" t="s">
        <v>16</v>
      </c>
      <c r="O239" s="18"/>
      <c r="P239" s="23">
        <f t="shared" si="49"/>
        <v>0</v>
      </c>
      <c r="Q239" s="89"/>
      <c r="R239" s="43">
        <f t="shared" si="5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+ยกมา!J240</f>
        <v>0</v>
      </c>
      <c r="F240" s="70"/>
      <c r="G240" s="46">
        <f t="shared" si="51"/>
        <v>0</v>
      </c>
      <c r="H240" s="77">
        <v>0</v>
      </c>
      <c r="I240" s="75">
        <v>0</v>
      </c>
      <c r="J240" s="46">
        <f t="shared" si="52"/>
        <v>0</v>
      </c>
      <c r="K240" s="71"/>
      <c r="L240" s="20">
        <v>35</v>
      </c>
      <c r="M240" s="64">
        <f t="shared" si="48"/>
        <v>0</v>
      </c>
      <c r="N240" s="17" t="s">
        <v>16</v>
      </c>
      <c r="O240" s="18"/>
      <c r="P240" s="23">
        <f t="shared" si="49"/>
        <v>0</v>
      </c>
      <c r="Q240" s="89"/>
      <c r="R240" s="43">
        <f t="shared" si="50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+ยกมา!J241</f>
        <v>3</v>
      </c>
      <c r="F241" s="70"/>
      <c r="G241" s="46">
        <f t="shared" si="51"/>
        <v>3</v>
      </c>
      <c r="H241" s="77">
        <v>0</v>
      </c>
      <c r="I241" s="75">
        <v>0</v>
      </c>
      <c r="J241" s="46">
        <f t="shared" si="52"/>
        <v>3</v>
      </c>
      <c r="K241" s="71"/>
      <c r="L241" s="20">
        <v>35</v>
      </c>
      <c r="M241" s="64">
        <f t="shared" si="48"/>
        <v>0</v>
      </c>
      <c r="N241" s="17" t="s">
        <v>16</v>
      </c>
      <c r="O241" s="18"/>
      <c r="P241" s="23">
        <f t="shared" si="49"/>
        <v>0</v>
      </c>
      <c r="Q241" s="89"/>
      <c r="R241" s="43">
        <f t="shared" si="50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+ยกมา!J242</f>
        <v>3</v>
      </c>
      <c r="F242" s="70"/>
      <c r="G242" s="46">
        <f t="shared" si="51"/>
        <v>3</v>
      </c>
      <c r="H242" s="77">
        <v>0</v>
      </c>
      <c r="I242" s="75">
        <v>0</v>
      </c>
      <c r="J242" s="46">
        <f t="shared" si="52"/>
        <v>3</v>
      </c>
      <c r="K242" s="71"/>
      <c r="L242" s="20">
        <v>35</v>
      </c>
      <c r="M242" s="64">
        <f t="shared" si="48"/>
        <v>0</v>
      </c>
      <c r="N242" s="17" t="s">
        <v>16</v>
      </c>
      <c r="O242" s="18"/>
      <c r="P242" s="23">
        <f t="shared" si="49"/>
        <v>0</v>
      </c>
      <c r="Q242" s="89"/>
      <c r="R242" s="43">
        <f t="shared" si="50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+ยกมา!J243</f>
        <v>3</v>
      </c>
      <c r="F243" s="70"/>
      <c r="G243" s="46">
        <f t="shared" si="51"/>
        <v>3</v>
      </c>
      <c r="H243" s="77">
        <v>0</v>
      </c>
      <c r="I243" s="75">
        <v>0</v>
      </c>
      <c r="J243" s="46">
        <f t="shared" si="52"/>
        <v>3</v>
      </c>
      <c r="K243" s="71"/>
      <c r="L243" s="20">
        <v>22</v>
      </c>
      <c r="M243" s="64">
        <f t="shared" si="48"/>
        <v>0</v>
      </c>
      <c r="N243" s="17" t="s">
        <v>16</v>
      </c>
      <c r="O243" s="18"/>
      <c r="P243" s="23">
        <f t="shared" si="49"/>
        <v>0</v>
      </c>
      <c r="Q243" s="89"/>
      <c r="R243" s="43">
        <f t="shared" ref="R243:R246" si="53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+ยกมา!J244</f>
        <v>2</v>
      </c>
      <c r="F244" s="70"/>
      <c r="G244" s="46">
        <f t="shared" si="51"/>
        <v>2</v>
      </c>
      <c r="H244" s="77">
        <v>0</v>
      </c>
      <c r="I244" s="75">
        <v>0</v>
      </c>
      <c r="J244" s="46">
        <f t="shared" si="52"/>
        <v>2</v>
      </c>
      <c r="K244" s="71"/>
      <c r="L244" s="20">
        <v>35</v>
      </c>
      <c r="M244" s="64">
        <f t="shared" si="48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3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+ยกมา!J245</f>
        <v>40</v>
      </c>
      <c r="F245" s="70"/>
      <c r="G245" s="46">
        <f t="shared" si="51"/>
        <v>40</v>
      </c>
      <c r="H245" s="77">
        <v>0</v>
      </c>
      <c r="I245" s="75">
        <v>0</v>
      </c>
      <c r="J245" s="46">
        <f t="shared" si="52"/>
        <v>0</v>
      </c>
      <c r="K245" s="71">
        <v>40</v>
      </c>
      <c r="L245" s="20">
        <v>29</v>
      </c>
      <c r="M245" s="64">
        <f t="shared" si="48"/>
        <v>1160</v>
      </c>
      <c r="N245" s="17" t="s">
        <v>1428</v>
      </c>
      <c r="O245" s="18">
        <v>600</v>
      </c>
      <c r="P245" s="121">
        <f t="shared" si="49"/>
        <v>560</v>
      </c>
      <c r="Q245" s="89"/>
      <c r="R245" s="43">
        <f t="shared" si="5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+ยกมา!J246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20"/>
      <c r="M246" s="64">
        <f t="shared" si="48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+ยกมา!J247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/>
      <c r="M247" s="64">
        <f t="shared" si="48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5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+ยกมา!J248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/>
      <c r="M248" s="64">
        <f t="shared" si="48"/>
        <v>0</v>
      </c>
      <c r="N248" s="17" t="s">
        <v>16</v>
      </c>
      <c r="O248" s="18"/>
      <c r="P248" s="23">
        <f t="shared" si="49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+ยกมา!J249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/>
      <c r="M249" s="64">
        <f t="shared" si="48"/>
        <v>0</v>
      </c>
      <c r="N249" s="17" t="s">
        <v>16</v>
      </c>
      <c r="O249" s="18"/>
      <c r="P249" s="23">
        <f t="shared" si="49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+ยกมา!J250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/>
      <c r="M250" s="64">
        <f t="shared" si="48"/>
        <v>0</v>
      </c>
      <c r="N250" s="17" t="s">
        <v>16</v>
      </c>
      <c r="O250" s="18"/>
      <c r="P250" s="23">
        <f t="shared" si="49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+ยกมา!J251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si="47"/>
        <v>0</v>
      </c>
      <c r="K251" s="71"/>
      <c r="L251" s="20"/>
      <c r="M251" s="64">
        <f t="shared" si="48"/>
        <v>0</v>
      </c>
      <c r="N251" s="17" t="s">
        <v>16</v>
      </c>
      <c r="O251" s="18"/>
      <c r="P251" s="23">
        <f t="shared" si="49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+ยกมา!J252</f>
        <v>0</v>
      </c>
      <c r="F252" s="70"/>
      <c r="G252" s="46"/>
      <c r="H252" s="77"/>
      <c r="I252" s="75"/>
      <c r="J252" s="46"/>
      <c r="K252" s="71"/>
      <c r="L252" s="20"/>
      <c r="M252" s="64">
        <f t="shared" si="48"/>
        <v>0</v>
      </c>
      <c r="N252" s="17" t="s">
        <v>16</v>
      </c>
      <c r="O252" s="18"/>
      <c r="P252" s="23">
        <f t="shared" si="49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si="48"/>
        <v>0</v>
      </c>
      <c r="N253" s="17" t="s">
        <v>16</v>
      </c>
      <c r="O253" s="18"/>
      <c r="P253" s="23">
        <f t="shared" si="49"/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B254" s="118"/>
      <c r="C254" s="119"/>
      <c r="D254" s="118"/>
      <c r="E254" s="24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1673.03</v>
      </c>
      <c r="S254" s="74"/>
    </row>
    <row r="255" spans="1:19" ht="25.5" customHeight="1" x14ac:dyDescent="0.5">
      <c r="A255" s="1"/>
      <c r="B255" s="118"/>
      <c r="C255" s="119"/>
      <c r="D255" s="118"/>
      <c r="E255" s="24"/>
      <c r="F255" s="118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24"/>
      <c r="F256" s="118"/>
      <c r="G256" s="31"/>
      <c r="J256" s="31"/>
      <c r="K256" s="32"/>
      <c r="L256" s="94" t="s">
        <v>202</v>
      </c>
      <c r="M256" s="94"/>
      <c r="N256" s="33">
        <f>SUM(M5:M255)</f>
        <v>5655</v>
      </c>
    </row>
    <row r="257" spans="1:20" ht="25.5" x14ac:dyDescent="0.55000000000000004">
      <c r="A257" s="1"/>
      <c r="B257" s="118"/>
      <c r="C257" s="119"/>
      <c r="D257" s="118"/>
      <c r="E257" s="24"/>
      <c r="F257" s="118"/>
      <c r="G257" s="31"/>
      <c r="J257" s="31"/>
      <c r="L257" s="34" t="s">
        <v>203</v>
      </c>
      <c r="M257" s="35"/>
      <c r="N257" s="36"/>
    </row>
    <row r="258" spans="1:20" ht="25.5" x14ac:dyDescent="0.55000000000000004">
      <c r="A258" s="1"/>
      <c r="B258" s="118"/>
      <c r="C258" s="119"/>
      <c r="D258" s="118"/>
      <c r="E258" s="24"/>
      <c r="F258" s="118"/>
      <c r="G258" s="31"/>
      <c r="J258" s="31"/>
      <c r="L258" s="34" t="s">
        <v>204</v>
      </c>
      <c r="M258" s="35"/>
      <c r="N258" s="36">
        <f>SUM(O258:AF258)</f>
        <v>1250</v>
      </c>
      <c r="O258" s="2">
        <v>185</v>
      </c>
      <c r="P258" s="2">
        <v>500</v>
      </c>
      <c r="Q258" s="2">
        <v>100</v>
      </c>
      <c r="R258" s="2">
        <v>240</v>
      </c>
      <c r="S258" s="2">
        <v>175</v>
      </c>
      <c r="T258" s="2">
        <v>50</v>
      </c>
    </row>
    <row r="259" spans="1:20" ht="25.5" x14ac:dyDescent="0.55000000000000004">
      <c r="A259" s="1"/>
      <c r="B259" s="118"/>
      <c r="C259" s="119"/>
      <c r="D259" s="118"/>
      <c r="E259" s="24"/>
      <c r="F259" s="118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B260" s="118"/>
      <c r="C260" s="119"/>
      <c r="D260" s="118"/>
      <c r="E260" s="24"/>
      <c r="F260" s="118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B261" s="118"/>
      <c r="C261" s="119"/>
      <c r="D261" s="118"/>
      <c r="E261" s="24"/>
      <c r="F261" s="118"/>
      <c r="G261" s="31"/>
      <c r="J261" s="31"/>
      <c r="L261" s="34" t="s">
        <v>207</v>
      </c>
      <c r="M261" s="35"/>
      <c r="N261" s="37">
        <f>SUM(O5:O254)</f>
        <v>1480</v>
      </c>
    </row>
    <row r="262" spans="1:20" ht="25.5" x14ac:dyDescent="0.55000000000000004">
      <c r="A262" s="1"/>
      <c r="B262" s="118"/>
      <c r="C262" s="119"/>
      <c r="D262" s="118"/>
      <c r="E262" s="24"/>
      <c r="F262" s="118"/>
      <c r="G262" s="31"/>
      <c r="J262" s="31"/>
      <c r="L262" s="34" t="s">
        <v>208</v>
      </c>
      <c r="M262" s="35"/>
      <c r="N262" s="33">
        <f>N256-N257-N258-N260-N261</f>
        <v>2925</v>
      </c>
    </row>
    <row r="263" spans="1:20" ht="25.5" x14ac:dyDescent="0.55000000000000004">
      <c r="A263" s="1"/>
      <c r="B263" s="118"/>
      <c r="C263" s="119"/>
      <c r="D263" s="118"/>
      <c r="E263" s="24"/>
      <c r="F263" s="118"/>
      <c r="G263" s="31"/>
      <c r="J263" s="31"/>
      <c r="L263" s="34" t="s">
        <v>209</v>
      </c>
      <c r="M263" s="35"/>
      <c r="N263" s="37">
        <v>2925</v>
      </c>
    </row>
    <row r="264" spans="1:20" ht="25.5" x14ac:dyDescent="0.55000000000000004">
      <c r="A264" s="1"/>
      <c r="B264" s="118"/>
      <c r="C264" s="119"/>
      <c r="D264" s="118"/>
      <c r="E264" s="24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B265" s="118"/>
      <c r="C265" s="119"/>
      <c r="D265" s="118"/>
      <c r="E265" s="24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20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H252" sqref="H252"/>
      <selection pane="topRight" activeCell="H252" sqref="H252"/>
      <selection pane="bottomLeft" activeCell="H252" sqref="H252"/>
      <selection pane="bottomRight" activeCell="H252" sqref="H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72</v>
      </c>
      <c r="F5" s="70"/>
      <c r="G5" s="46">
        <f t="shared" ref="G5:G26" si="0">E5+F5</f>
        <v>72</v>
      </c>
      <c r="H5" s="77">
        <v>0</v>
      </c>
      <c r="I5" s="75">
        <v>0</v>
      </c>
      <c r="J5" s="46">
        <f t="shared" ref="J5:J26" si="1">+G5-H5-K5-I5</f>
        <v>60</v>
      </c>
      <c r="K5" s="71">
        <v>12</v>
      </c>
      <c r="L5" s="15">
        <v>50</v>
      </c>
      <c r="M5" s="64">
        <f>+L5*K5</f>
        <v>600</v>
      </c>
      <c r="N5" s="17" t="s">
        <v>16</v>
      </c>
      <c r="O5" s="18">
        <v>50</v>
      </c>
      <c r="P5" s="121">
        <f>SUM(M5-O5)</f>
        <v>550</v>
      </c>
      <c r="Q5" s="120">
        <v>18.97</v>
      </c>
      <c r="R5" s="43">
        <f>+K5*Q5</f>
        <v>227.64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170</v>
      </c>
      <c r="F6" s="70"/>
      <c r="G6" s="46">
        <f t="shared" si="0"/>
        <v>170</v>
      </c>
      <c r="H6" s="77">
        <v>0</v>
      </c>
      <c r="I6" s="75">
        <v>0</v>
      </c>
      <c r="J6" s="46">
        <f t="shared" si="1"/>
        <v>169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22</v>
      </c>
      <c r="F11" s="70"/>
      <c r="G11" s="46">
        <f t="shared" si="0"/>
        <v>22</v>
      </c>
      <c r="H11" s="77">
        <v>0</v>
      </c>
      <c r="I11" s="75">
        <v>0</v>
      </c>
      <c r="J11" s="46">
        <f t="shared" si="1"/>
        <v>19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1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4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1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79</v>
      </c>
      <c r="F22" s="70"/>
      <c r="G22" s="46">
        <f t="shared" si="0"/>
        <v>79</v>
      </c>
      <c r="H22" s="77">
        <v>0</v>
      </c>
      <c r="I22" s="75">
        <v>0</v>
      </c>
      <c r="J22" s="46">
        <f t="shared" si="1"/>
        <v>72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/>
      <c r="P22" s="121">
        <f t="shared" si="3"/>
        <v>700</v>
      </c>
      <c r="Q22" s="12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39</v>
      </c>
      <c r="F24" s="70"/>
      <c r="G24" s="46">
        <f t="shared" si="0"/>
        <v>39</v>
      </c>
      <c r="H24" s="77">
        <v>0</v>
      </c>
      <c r="I24" s="75">
        <v>0</v>
      </c>
      <c r="J24" s="46">
        <f t="shared" si="1"/>
        <v>38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22</v>
      </c>
      <c r="F28" s="70"/>
      <c r="G28" s="46">
        <f t="shared" si="5"/>
        <v>22</v>
      </c>
      <c r="H28" s="77">
        <v>0</v>
      </c>
      <c r="I28" s="75">
        <v>0</v>
      </c>
      <c r="J28" s="46">
        <f t="shared" si="6"/>
        <v>22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68</v>
      </c>
      <c r="F31" s="70"/>
      <c r="G31" s="46">
        <f t="shared" si="5"/>
        <v>68</v>
      </c>
      <c r="H31" s="77">
        <v>0</v>
      </c>
      <c r="I31" s="75">
        <v>0</v>
      </c>
      <c r="J31" s="46">
        <f t="shared" si="6"/>
        <v>67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5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+'1'!J39</f>
        <v>10</v>
      </c>
      <c r="F39" s="70"/>
      <c r="G39" s="46">
        <f t="shared" si="5"/>
        <v>10</v>
      </c>
      <c r="H39" s="77">
        <v>0</v>
      </c>
      <c r="I39" s="75">
        <v>0</v>
      </c>
      <c r="J39" s="46">
        <f t="shared" si="6"/>
        <v>9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3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+'1'!J49</f>
        <v>13</v>
      </c>
      <c r="F49" s="70"/>
      <c r="G49" s="46">
        <f t="shared" si="5"/>
        <v>13</v>
      </c>
      <c r="H49" s="77">
        <v>0</v>
      </c>
      <c r="I49" s="75">
        <v>0</v>
      </c>
      <c r="J49" s="46">
        <f t="shared" si="6"/>
        <v>10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>
        <v>75</v>
      </c>
      <c r="P49" s="121">
        <f>SUM(M49-O49)</f>
        <v>75</v>
      </c>
      <c r="Q49" s="120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10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+'1'!J53</f>
        <v>18</v>
      </c>
      <c r="F53" s="70"/>
      <c r="G53" s="46">
        <f t="shared" si="5"/>
        <v>18</v>
      </c>
      <c r="H53" s="77">
        <v>0</v>
      </c>
      <c r="I53" s="75">
        <v>0</v>
      </c>
      <c r="J53" s="46">
        <f t="shared" si="6"/>
        <v>18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+'1'!J55</f>
        <v>23</v>
      </c>
      <c r="F55" s="70"/>
      <c r="G55" s="46">
        <f t="shared" si="5"/>
        <v>23</v>
      </c>
      <c r="H55" s="77">
        <v>0</v>
      </c>
      <c r="I55" s="75">
        <v>0</v>
      </c>
      <c r="J55" s="46">
        <f t="shared" si="6"/>
        <v>23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+'1'!J56</f>
        <v>11</v>
      </c>
      <c r="F56" s="70"/>
      <c r="G56" s="46">
        <f t="shared" si="5"/>
        <v>11</v>
      </c>
      <c r="H56" s="77">
        <v>0</v>
      </c>
      <c r="I56" s="75">
        <v>0</v>
      </c>
      <c r="J56" s="46">
        <f t="shared" si="6"/>
        <v>11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+'1'!J57</f>
        <v>22</v>
      </c>
      <c r="F57" s="70"/>
      <c r="G57" s="46">
        <f t="shared" si="5"/>
        <v>22</v>
      </c>
      <c r="H57" s="77">
        <v>0</v>
      </c>
      <c r="I57" s="75">
        <v>0</v>
      </c>
      <c r="J57" s="46">
        <f t="shared" si="6"/>
        <v>21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/>
      <c r="P57" s="121">
        <f t="shared" si="3"/>
        <v>120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+'1'!J58</f>
        <v>9</v>
      </c>
      <c r="F58" s="70"/>
      <c r="G58" s="46">
        <f t="shared" si="5"/>
        <v>9</v>
      </c>
      <c r="H58" s="77">
        <v>0</v>
      </c>
      <c r="I58" s="75">
        <v>0</v>
      </c>
      <c r="J58" s="46">
        <f t="shared" si="6"/>
        <v>9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+'1'!J59</f>
        <v>18</v>
      </c>
      <c r="F59" s="70"/>
      <c r="G59" s="46">
        <f t="shared" si="5"/>
        <v>18</v>
      </c>
      <c r="H59" s="77">
        <v>0</v>
      </c>
      <c r="I59" s="75">
        <v>0</v>
      </c>
      <c r="J59" s="46">
        <f t="shared" si="6"/>
        <v>18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+'1'!J62</f>
        <v>24</v>
      </c>
      <c r="F62" s="70"/>
      <c r="G62" s="46">
        <f t="shared" si="5"/>
        <v>24</v>
      </c>
      <c r="H62" s="77">
        <v>0</v>
      </c>
      <c r="I62" s="75">
        <v>0</v>
      </c>
      <c r="J62" s="46">
        <f t="shared" si="6"/>
        <v>24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+'1'!J72</f>
        <v>6</v>
      </c>
      <c r="F72" s="70"/>
      <c r="G72" s="46">
        <f t="shared" si="5"/>
        <v>6</v>
      </c>
      <c r="H72" s="77">
        <v>0</v>
      </c>
      <c r="I72" s="75">
        <v>0</v>
      </c>
      <c r="J72" s="46">
        <f t="shared" si="6"/>
        <v>2</v>
      </c>
      <c r="K72" s="71">
        <v>4</v>
      </c>
      <c r="L72" s="21">
        <v>50</v>
      </c>
      <c r="M72" s="64">
        <f t="shared" si="2"/>
        <v>200</v>
      </c>
      <c r="N72" s="17" t="s">
        <v>16</v>
      </c>
      <c r="O72" s="18"/>
      <c r="P72" s="121">
        <f t="shared" si="3"/>
        <v>200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3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/>
      <c r="P74" s="121">
        <f t="shared" si="3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4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1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+'1'!J112</f>
        <v>17</v>
      </c>
      <c r="F112" s="70"/>
      <c r="G112" s="46">
        <f t="shared" si="23"/>
        <v>17</v>
      </c>
      <c r="H112" s="77">
        <v>0</v>
      </c>
      <c r="I112" s="75">
        <v>0</v>
      </c>
      <c r="J112" s="46">
        <f t="shared" si="24"/>
        <v>15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>
        <v>100</v>
      </c>
      <c r="P112" s="121">
        <f>SUM(M112-O112)</f>
        <v>100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+'1'!J115</f>
        <v>23</v>
      </c>
      <c r="F115" s="70"/>
      <c r="G115" s="46">
        <f t="shared" si="23"/>
        <v>23</v>
      </c>
      <c r="H115" s="77">
        <v>0</v>
      </c>
      <c r="I115" s="75">
        <v>0</v>
      </c>
      <c r="J115" s="46">
        <f t="shared" si="24"/>
        <v>22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+'1'!J132</f>
        <v>11</v>
      </c>
      <c r="F132" s="70"/>
      <c r="G132" s="46">
        <f t="shared" si="23"/>
        <v>11</v>
      </c>
      <c r="H132" s="77">
        <v>0</v>
      </c>
      <c r="I132" s="75">
        <v>0</v>
      </c>
      <c r="J132" s="46">
        <f t="shared" si="24"/>
        <v>9</v>
      </c>
      <c r="K132" s="71">
        <v>2</v>
      </c>
      <c r="L132" s="22">
        <v>60</v>
      </c>
      <c r="M132" s="64">
        <f t="shared" si="7"/>
        <v>120</v>
      </c>
      <c r="N132" s="17" t="s">
        <v>16</v>
      </c>
      <c r="O132" s="18"/>
      <c r="P132" s="121">
        <f t="shared" si="8"/>
        <v>120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+'1'!J133</f>
        <v>6</v>
      </c>
      <c r="F133" s="70"/>
      <c r="G133" s="46">
        <f t="shared" si="23"/>
        <v>6</v>
      </c>
      <c r="H133" s="77">
        <v>0</v>
      </c>
      <c r="I133" s="75">
        <v>0</v>
      </c>
      <c r="J133" s="46">
        <f t="shared" si="24"/>
        <v>3</v>
      </c>
      <c r="K133" s="71">
        <v>3</v>
      </c>
      <c r="L133" s="20">
        <v>50</v>
      </c>
      <c r="M133" s="64">
        <f t="shared" si="7"/>
        <v>150</v>
      </c>
      <c r="N133" s="17" t="s">
        <v>16</v>
      </c>
      <c r="O133" s="18"/>
      <c r="P133" s="121">
        <f t="shared" si="8"/>
        <v>150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+'1'!J180</f>
        <v>14</v>
      </c>
      <c r="F180" s="70"/>
      <c r="G180" s="46">
        <f t="shared" si="30"/>
        <v>14</v>
      </c>
      <c r="H180" s="77">
        <v>0</v>
      </c>
      <c r="I180" s="75">
        <v>0</v>
      </c>
      <c r="J180" s="46">
        <f t="shared" si="31"/>
        <v>14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+'1'!J185</f>
        <v>14</v>
      </c>
      <c r="F185" s="70"/>
      <c r="G185" s="46">
        <f t="shared" si="30"/>
        <v>14</v>
      </c>
      <c r="H185" s="77">
        <v>0</v>
      </c>
      <c r="I185" s="75">
        <v>0</v>
      </c>
      <c r="J185" s="46">
        <f t="shared" si="31"/>
        <v>14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+'1'!J193</f>
        <v>33</v>
      </c>
      <c r="F193" s="70"/>
      <c r="G193" s="46">
        <f t="shared" si="30"/>
        <v>33</v>
      </c>
      <c r="H193" s="77">
        <v>0</v>
      </c>
      <c r="I193" s="75">
        <v>0</v>
      </c>
      <c r="J193" s="46">
        <f t="shared" si="31"/>
        <v>32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+'1'!J194</f>
        <v>36</v>
      </c>
      <c r="F194" s="70"/>
      <c r="G194" s="46">
        <f t="shared" si="30"/>
        <v>36</v>
      </c>
      <c r="H194" s="77">
        <v>0</v>
      </c>
      <c r="I194" s="75">
        <v>0</v>
      </c>
      <c r="J194" s="46">
        <f t="shared" si="31"/>
        <v>35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+'1'!J195</f>
        <v>9</v>
      </c>
      <c r="F195" s="70"/>
      <c r="G195" s="46">
        <f t="shared" si="30"/>
        <v>9</v>
      </c>
      <c r="H195" s="77">
        <v>0</v>
      </c>
      <c r="I195" s="75">
        <v>0</v>
      </c>
      <c r="J195" s="46">
        <f t="shared" si="31"/>
        <v>8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1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+'1'!J196</f>
        <v>10</v>
      </c>
      <c r="F196" s="70"/>
      <c r="G196" s="46">
        <f t="shared" si="30"/>
        <v>10</v>
      </c>
      <c r="H196" s="77">
        <v>0</v>
      </c>
      <c r="I196" s="75">
        <v>0</v>
      </c>
      <c r="J196" s="46">
        <f t="shared" si="31"/>
        <v>9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1">
        <f t="shared" si="35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+'1'!J198</f>
        <v>24</v>
      </c>
      <c r="F198" s="70"/>
      <c r="G198" s="46">
        <f t="shared" si="30"/>
        <v>24</v>
      </c>
      <c r="H198" s="77">
        <v>0</v>
      </c>
      <c r="I198" s="75">
        <v>0</v>
      </c>
      <c r="J198" s="46">
        <f t="shared" si="31"/>
        <v>24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+'1'!J217</f>
        <v>19</v>
      </c>
      <c r="F217" s="70"/>
      <c r="G217" s="46">
        <f t="shared" si="30"/>
        <v>19</v>
      </c>
      <c r="H217" s="77">
        <v>0</v>
      </c>
      <c r="I217" s="75">
        <v>0</v>
      </c>
      <c r="J217" s="46">
        <f t="shared" si="31"/>
        <v>19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+'1'!J235</f>
        <v>11</v>
      </c>
      <c r="F235" s="70"/>
      <c r="G235" s="46">
        <f t="shared" si="40"/>
        <v>11</v>
      </c>
      <c r="H235" s="77">
        <v>0</v>
      </c>
      <c r="I235" s="75">
        <v>0</v>
      </c>
      <c r="J235" s="46">
        <f t="shared" si="41"/>
        <v>11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+'1'!J236</f>
        <v>5</v>
      </c>
      <c r="F236" s="70"/>
      <c r="G236" s="46">
        <f t="shared" si="40"/>
        <v>5</v>
      </c>
      <c r="H236" s="77">
        <v>0</v>
      </c>
      <c r="I236" s="75">
        <v>0</v>
      </c>
      <c r="J236" s="46">
        <f t="shared" si="41"/>
        <v>5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+'1'!J237</f>
        <v>5</v>
      </c>
      <c r="F237" s="70"/>
      <c r="G237" s="46">
        <f t="shared" si="40"/>
        <v>5</v>
      </c>
      <c r="H237" s="77">
        <v>0</v>
      </c>
      <c r="I237" s="75">
        <v>0</v>
      </c>
      <c r="J237" s="46">
        <f t="shared" si="41"/>
        <v>4</v>
      </c>
      <c r="K237" s="71">
        <v>1</v>
      </c>
      <c r="L237" s="20">
        <v>50</v>
      </c>
      <c r="M237" s="64">
        <f t="shared" si="42"/>
        <v>50</v>
      </c>
      <c r="N237" s="17" t="s">
        <v>16</v>
      </c>
      <c r="O237" s="18"/>
      <c r="P237" s="121">
        <f t="shared" si="43"/>
        <v>50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+'1'!J239</f>
        <v>0</v>
      </c>
      <c r="F239" s="70"/>
      <c r="G239" s="46">
        <f t="shared" ref="G239:G245" si="45">E239+F239</f>
        <v>0</v>
      </c>
      <c r="H239" s="77">
        <v>0</v>
      </c>
      <c r="I239" s="75">
        <v>0</v>
      </c>
      <c r="J239" s="46">
        <f t="shared" ref="J239:J245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+'1'!J241</f>
        <v>3</v>
      </c>
      <c r="F241" s="70"/>
      <c r="G241" s="46">
        <f t="shared" si="45"/>
        <v>3</v>
      </c>
      <c r="H241" s="77">
        <v>0</v>
      </c>
      <c r="I241" s="75">
        <v>0</v>
      </c>
      <c r="J241" s="46">
        <f t="shared" si="46"/>
        <v>3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+'1'!J242</f>
        <v>3</v>
      </c>
      <c r="F242" s="70"/>
      <c r="G242" s="46">
        <f t="shared" si="45"/>
        <v>3</v>
      </c>
      <c r="H242" s="77">
        <v>0</v>
      </c>
      <c r="I242" s="75">
        <v>0</v>
      </c>
      <c r="J242" s="46">
        <f t="shared" si="46"/>
        <v>1</v>
      </c>
      <c r="K242" s="71">
        <v>2</v>
      </c>
      <c r="L242" s="20">
        <v>35</v>
      </c>
      <c r="M242" s="64">
        <f t="shared" si="42"/>
        <v>70</v>
      </c>
      <c r="N242" s="17" t="s">
        <v>16</v>
      </c>
      <c r="O242" s="18"/>
      <c r="P242" s="121">
        <f t="shared" si="43"/>
        <v>70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+'1'!J243</f>
        <v>3</v>
      </c>
      <c r="F243" s="70"/>
      <c r="G243" s="46">
        <f t="shared" si="45"/>
        <v>3</v>
      </c>
      <c r="H243" s="77">
        <v>0</v>
      </c>
      <c r="I243" s="75">
        <v>0</v>
      </c>
      <c r="J243" s="46">
        <f t="shared" si="46"/>
        <v>3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+'1'!J244</f>
        <v>2</v>
      </c>
      <c r="F244" s="70"/>
      <c r="G244" s="46">
        <f t="shared" si="45"/>
        <v>2</v>
      </c>
      <c r="H244" s="77">
        <v>0</v>
      </c>
      <c r="I244" s="75">
        <v>0</v>
      </c>
      <c r="J244" s="46">
        <f t="shared" si="46"/>
        <v>2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+'1'!J245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+'1'!J252</f>
        <v>0</v>
      </c>
      <c r="F252" s="70"/>
      <c r="G252" s="46"/>
      <c r="H252" s="77"/>
      <c r="I252" s="75"/>
      <c r="J252" s="46"/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1355.85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3925</v>
      </c>
    </row>
    <row r="257" spans="1:1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195</v>
      </c>
      <c r="O258" s="2">
        <v>85</v>
      </c>
      <c r="P258" s="2">
        <v>110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225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3505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3505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0"/>
  <sheetViews>
    <sheetView zoomScale="80" zoomScaleNormal="80" workbookViewId="0">
      <pane xSplit="10" ySplit="4" topLeftCell="L5" activePane="bottomRight" state="frozen"/>
      <selection activeCell="H252" sqref="H252"/>
      <selection pane="topRight" activeCell="H252" sqref="H252"/>
      <selection pane="bottomLeft" activeCell="H252" sqref="H252"/>
      <selection pane="bottomRight" activeCell="H252" sqref="H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3.7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60</v>
      </c>
      <c r="F5" s="70"/>
      <c r="G5" s="46">
        <f t="shared" ref="G5:G26" si="0">E5+F5</f>
        <v>60</v>
      </c>
      <c r="H5" s="77">
        <v>0</v>
      </c>
      <c r="I5" s="75">
        <v>0</v>
      </c>
      <c r="J5" s="46">
        <f t="shared" ref="J5:J26" si="1">+G5-H5-K5-I5</f>
        <v>57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1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169</v>
      </c>
      <c r="F6" s="70"/>
      <c r="G6" s="46">
        <f t="shared" si="0"/>
        <v>169</v>
      </c>
      <c r="H6" s="77">
        <v>0</v>
      </c>
      <c r="I6" s="75">
        <v>0</v>
      </c>
      <c r="J6" s="46">
        <f t="shared" si="1"/>
        <v>166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19</v>
      </c>
      <c r="F11" s="70"/>
      <c r="G11" s="46">
        <f t="shared" si="0"/>
        <v>19</v>
      </c>
      <c r="H11" s="77">
        <v>0</v>
      </c>
      <c r="I11" s="75">
        <v>0</v>
      </c>
      <c r="J11" s="46">
        <f t="shared" si="1"/>
        <v>17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1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72</v>
      </c>
      <c r="F22" s="70"/>
      <c r="G22" s="46">
        <f t="shared" si="0"/>
        <v>72</v>
      </c>
      <c r="H22" s="77">
        <v>0</v>
      </c>
      <c r="I22" s="75">
        <v>0</v>
      </c>
      <c r="J22" s="46">
        <f t="shared" si="1"/>
        <v>72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38</v>
      </c>
      <c r="F24" s="70"/>
      <c r="G24" s="46">
        <f t="shared" si="0"/>
        <v>38</v>
      </c>
      <c r="H24" s="77">
        <v>0</v>
      </c>
      <c r="I24" s="75">
        <v>0</v>
      </c>
      <c r="J24" s="46">
        <f t="shared" si="1"/>
        <v>37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22</v>
      </c>
      <c r="F28" s="70"/>
      <c r="G28" s="46">
        <f t="shared" si="5"/>
        <v>22</v>
      </c>
      <c r="H28" s="77">
        <v>0</v>
      </c>
      <c r="I28" s="75">
        <v>0</v>
      </c>
      <c r="J28" s="46">
        <f t="shared" si="6"/>
        <v>20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67</v>
      </c>
      <c r="F31" s="70"/>
      <c r="G31" s="46">
        <f t="shared" si="5"/>
        <v>67</v>
      </c>
      <c r="H31" s="77">
        <v>0</v>
      </c>
      <c r="I31" s="75">
        <v>0</v>
      </c>
      <c r="J31" s="46">
        <f t="shared" si="6"/>
        <v>66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+'2'!J39</f>
        <v>9</v>
      </c>
      <c r="F39" s="70"/>
      <c r="G39" s="46">
        <f t="shared" si="5"/>
        <v>9</v>
      </c>
      <c r="H39" s="77">
        <v>0</v>
      </c>
      <c r="I39" s="75">
        <v>0</v>
      </c>
      <c r="J39" s="46">
        <f t="shared" si="6"/>
        <v>9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8</v>
      </c>
      <c r="K50" s="71">
        <v>2</v>
      </c>
      <c r="L50" s="15">
        <v>50</v>
      </c>
      <c r="M50" s="64">
        <f t="shared" si="2"/>
        <v>100</v>
      </c>
      <c r="N50" s="17" t="s">
        <v>16</v>
      </c>
      <c r="O50" s="18"/>
      <c r="P50" s="121">
        <f t="shared" si="3"/>
        <v>100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+'2'!J53</f>
        <v>18</v>
      </c>
      <c r="F53" s="70"/>
      <c r="G53" s="46">
        <f t="shared" si="5"/>
        <v>18</v>
      </c>
      <c r="H53" s="77">
        <v>0</v>
      </c>
      <c r="I53" s="75">
        <v>0</v>
      </c>
      <c r="J53" s="46">
        <f t="shared" si="6"/>
        <v>18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+'2'!J55</f>
        <v>23</v>
      </c>
      <c r="F55" s="70"/>
      <c r="G55" s="46">
        <f t="shared" si="5"/>
        <v>23</v>
      </c>
      <c r="H55" s="77">
        <v>0</v>
      </c>
      <c r="I55" s="75">
        <v>0</v>
      </c>
      <c r="J55" s="46">
        <f t="shared" si="6"/>
        <v>22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21">
        <f>SUM(M55-O55)</f>
        <v>85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+'2'!J56</f>
        <v>11</v>
      </c>
      <c r="F56" s="70"/>
      <c r="G56" s="46">
        <f t="shared" si="5"/>
        <v>11</v>
      </c>
      <c r="H56" s="77">
        <v>0</v>
      </c>
      <c r="I56" s="75">
        <v>0</v>
      </c>
      <c r="J56" s="46">
        <f t="shared" si="6"/>
        <v>10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60</v>
      </c>
      <c r="P56" s="121">
        <f>SUM(M56-O56)</f>
        <v>60</v>
      </c>
      <c r="Q56" s="12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+'2'!J57</f>
        <v>21</v>
      </c>
      <c r="F57" s="70"/>
      <c r="G57" s="46">
        <f t="shared" si="5"/>
        <v>21</v>
      </c>
      <c r="H57" s="77">
        <v>0</v>
      </c>
      <c r="I57" s="75">
        <v>0</v>
      </c>
      <c r="J57" s="46">
        <f t="shared" si="6"/>
        <v>20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+'2'!J58</f>
        <v>9</v>
      </c>
      <c r="F58" s="70"/>
      <c r="G58" s="46">
        <f t="shared" si="5"/>
        <v>9</v>
      </c>
      <c r="H58" s="77">
        <v>0</v>
      </c>
      <c r="I58" s="75">
        <v>0</v>
      </c>
      <c r="J58" s="46">
        <f t="shared" si="6"/>
        <v>9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+'2'!J59</f>
        <v>18</v>
      </c>
      <c r="F59" s="70"/>
      <c r="G59" s="46">
        <f t="shared" si="5"/>
        <v>18</v>
      </c>
      <c r="H59" s="77">
        <v>0</v>
      </c>
      <c r="I59" s="75">
        <v>0</v>
      </c>
      <c r="J59" s="46">
        <f t="shared" si="6"/>
        <v>18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+'2'!J62</f>
        <v>24</v>
      </c>
      <c r="F62" s="70"/>
      <c r="G62" s="46">
        <f t="shared" si="5"/>
        <v>24</v>
      </c>
      <c r="H62" s="77">
        <v>0</v>
      </c>
      <c r="I62" s="75">
        <v>0</v>
      </c>
      <c r="J62" s="46">
        <f t="shared" si="6"/>
        <v>24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2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1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+'2'!J112</f>
        <v>15</v>
      </c>
      <c r="F112" s="70"/>
      <c r="G112" s="46">
        <f t="shared" si="23"/>
        <v>15</v>
      </c>
      <c r="H112" s="77">
        <v>0</v>
      </c>
      <c r="I112" s="75">
        <v>0</v>
      </c>
      <c r="J112" s="46">
        <f t="shared" si="24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+'2'!J115</f>
        <v>22</v>
      </c>
      <c r="F115" s="70"/>
      <c r="G115" s="46">
        <f t="shared" si="23"/>
        <v>22</v>
      </c>
      <c r="H115" s="77">
        <v>0</v>
      </c>
      <c r="I115" s="75">
        <v>0</v>
      </c>
      <c r="J115" s="46">
        <f t="shared" si="24"/>
        <v>22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+'2'!J132</f>
        <v>9</v>
      </c>
      <c r="F132" s="70"/>
      <c r="G132" s="46">
        <f t="shared" si="23"/>
        <v>9</v>
      </c>
      <c r="H132" s="77">
        <v>0</v>
      </c>
      <c r="I132" s="75">
        <v>0</v>
      </c>
      <c r="J132" s="46">
        <f t="shared" si="24"/>
        <v>9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+'2'!J180</f>
        <v>14</v>
      </c>
      <c r="F180" s="70"/>
      <c r="G180" s="46">
        <f t="shared" si="30"/>
        <v>14</v>
      </c>
      <c r="H180" s="77">
        <v>0</v>
      </c>
      <c r="I180" s="75">
        <v>0</v>
      </c>
      <c r="J180" s="46">
        <f t="shared" si="31"/>
        <v>14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+'2'!J185</f>
        <v>14</v>
      </c>
      <c r="F185" s="70"/>
      <c r="G185" s="46">
        <f t="shared" si="30"/>
        <v>14</v>
      </c>
      <c r="H185" s="77">
        <v>0</v>
      </c>
      <c r="I185" s="75">
        <v>0</v>
      </c>
      <c r="J185" s="46">
        <f t="shared" si="31"/>
        <v>14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+'2'!J193</f>
        <v>32</v>
      </c>
      <c r="F193" s="70"/>
      <c r="G193" s="46">
        <f t="shared" si="30"/>
        <v>32</v>
      </c>
      <c r="H193" s="77">
        <v>0</v>
      </c>
      <c r="I193" s="75">
        <v>0</v>
      </c>
      <c r="J193" s="46">
        <f t="shared" si="31"/>
        <v>31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+'2'!J194</f>
        <v>35</v>
      </c>
      <c r="F194" s="70"/>
      <c r="G194" s="46">
        <f t="shared" si="30"/>
        <v>35</v>
      </c>
      <c r="H194" s="77">
        <v>0</v>
      </c>
      <c r="I194" s="75">
        <v>0</v>
      </c>
      <c r="J194" s="46">
        <f t="shared" si="31"/>
        <v>34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+'2'!J195</f>
        <v>8</v>
      </c>
      <c r="F195" s="70"/>
      <c r="G195" s="46">
        <f t="shared" si="30"/>
        <v>8</v>
      </c>
      <c r="H195" s="77">
        <v>0</v>
      </c>
      <c r="I195" s="75">
        <v>0</v>
      </c>
      <c r="J195" s="46">
        <f t="shared" si="31"/>
        <v>7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1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+'2'!J196</f>
        <v>9</v>
      </c>
      <c r="F196" s="70"/>
      <c r="G196" s="46">
        <f t="shared" si="30"/>
        <v>9</v>
      </c>
      <c r="H196" s="77">
        <v>0</v>
      </c>
      <c r="I196" s="75">
        <v>0</v>
      </c>
      <c r="J196" s="46">
        <f t="shared" si="31"/>
        <v>9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+'2'!J198</f>
        <v>24</v>
      </c>
      <c r="F198" s="70"/>
      <c r="G198" s="46">
        <f t="shared" si="30"/>
        <v>24</v>
      </c>
      <c r="H198" s="77">
        <v>0</v>
      </c>
      <c r="I198" s="75">
        <v>0</v>
      </c>
      <c r="J198" s="46">
        <f t="shared" si="31"/>
        <v>24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+'2'!J217</f>
        <v>19</v>
      </c>
      <c r="F217" s="70"/>
      <c r="G217" s="46">
        <f t="shared" si="30"/>
        <v>19</v>
      </c>
      <c r="H217" s="77">
        <v>0</v>
      </c>
      <c r="I217" s="75">
        <v>0</v>
      </c>
      <c r="J217" s="46">
        <f t="shared" si="31"/>
        <v>19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+'2'!J235</f>
        <v>11</v>
      </c>
      <c r="F235" s="70"/>
      <c r="G235" s="46">
        <f t="shared" si="40"/>
        <v>11</v>
      </c>
      <c r="H235" s="77">
        <v>0</v>
      </c>
      <c r="I235" s="75">
        <v>0</v>
      </c>
      <c r="J235" s="46">
        <f t="shared" si="41"/>
        <v>11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+'2'!J236</f>
        <v>5</v>
      </c>
      <c r="F236" s="70"/>
      <c r="G236" s="46">
        <f t="shared" si="40"/>
        <v>5</v>
      </c>
      <c r="H236" s="77">
        <v>0</v>
      </c>
      <c r="I236" s="75">
        <v>0</v>
      </c>
      <c r="J236" s="46">
        <f t="shared" si="41"/>
        <v>5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+'2'!J237</f>
        <v>4</v>
      </c>
      <c r="F237" s="70"/>
      <c r="G237" s="46">
        <f t="shared" si="40"/>
        <v>4</v>
      </c>
      <c r="H237" s="77">
        <v>0</v>
      </c>
      <c r="I237" s="75">
        <v>0</v>
      </c>
      <c r="J237" s="46">
        <f t="shared" si="41"/>
        <v>4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+'2'!J239</f>
        <v>0</v>
      </c>
      <c r="F239" s="70"/>
      <c r="G239" s="46">
        <f t="shared" ref="G239:G245" si="45">E239+F239</f>
        <v>0</v>
      </c>
      <c r="H239" s="77">
        <v>0</v>
      </c>
      <c r="I239" s="75">
        <v>0</v>
      </c>
      <c r="J239" s="46">
        <f t="shared" ref="J239:J245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+'2'!J241</f>
        <v>3</v>
      </c>
      <c r="F241" s="70"/>
      <c r="G241" s="46">
        <f t="shared" si="45"/>
        <v>3</v>
      </c>
      <c r="H241" s="77">
        <v>0</v>
      </c>
      <c r="I241" s="75">
        <v>0</v>
      </c>
      <c r="J241" s="46">
        <f t="shared" si="46"/>
        <v>2</v>
      </c>
      <c r="K241" s="71">
        <v>1</v>
      </c>
      <c r="L241" s="20">
        <v>35</v>
      </c>
      <c r="M241" s="64">
        <f t="shared" si="42"/>
        <v>35</v>
      </c>
      <c r="N241" s="17" t="s">
        <v>16</v>
      </c>
      <c r="O241" s="18"/>
      <c r="P241" s="121">
        <f t="shared" si="43"/>
        <v>35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+'2'!J242</f>
        <v>1</v>
      </c>
      <c r="F242" s="70"/>
      <c r="G242" s="46">
        <f t="shared" si="45"/>
        <v>1</v>
      </c>
      <c r="H242" s="77">
        <v>0</v>
      </c>
      <c r="I242" s="75">
        <v>0</v>
      </c>
      <c r="J242" s="46">
        <f t="shared" si="46"/>
        <v>0</v>
      </c>
      <c r="K242" s="71">
        <v>1</v>
      </c>
      <c r="L242" s="20">
        <v>35</v>
      </c>
      <c r="M242" s="64">
        <f t="shared" si="42"/>
        <v>35</v>
      </c>
      <c r="N242" s="17" t="s">
        <v>16</v>
      </c>
      <c r="O242" s="18"/>
      <c r="P242" s="121">
        <f t="shared" si="43"/>
        <v>35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+'2'!J243</f>
        <v>3</v>
      </c>
      <c r="F243" s="70"/>
      <c r="G243" s="46">
        <f t="shared" si="45"/>
        <v>3</v>
      </c>
      <c r="H243" s="77">
        <v>0</v>
      </c>
      <c r="I243" s="75">
        <v>0</v>
      </c>
      <c r="J243" s="46">
        <f t="shared" si="46"/>
        <v>3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+'2'!J244</f>
        <v>2</v>
      </c>
      <c r="F244" s="70"/>
      <c r="G244" s="46">
        <f t="shared" si="45"/>
        <v>2</v>
      </c>
      <c r="H244" s="77">
        <v>0</v>
      </c>
      <c r="I244" s="75">
        <v>0</v>
      </c>
      <c r="J244" s="46">
        <f t="shared" si="46"/>
        <v>2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+'2'!J245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+'2'!J251</f>
        <v>0</v>
      </c>
      <c r="F251" s="70"/>
      <c r="G251" s="46">
        <f t="shared" si="40"/>
        <v>0</v>
      </c>
      <c r="H251" s="77"/>
      <c r="I251" s="75"/>
      <c r="J251" s="46"/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+'2'!J252</f>
        <v>0</v>
      </c>
      <c r="F252" s="70"/>
      <c r="G252" s="46"/>
      <c r="H252" s="77"/>
      <c r="I252" s="75"/>
      <c r="J252" s="46"/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680.89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1870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970</v>
      </c>
      <c r="O258" s="2">
        <v>150</v>
      </c>
      <c r="P258" s="2">
        <v>430</v>
      </c>
      <c r="Q258" s="87">
        <v>200</v>
      </c>
      <c r="R258" s="2">
        <v>70</v>
      </c>
      <c r="S258" s="2">
        <v>120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130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770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770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H252" sqref="H252"/>
      <selection pane="topRight" activeCell="H252" sqref="H252"/>
      <selection pane="bottomLeft" activeCell="H252" sqref="H252"/>
      <selection pane="bottomRight" activeCell="H252" sqref="H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3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57</v>
      </c>
      <c r="F5" s="70"/>
      <c r="G5" s="46">
        <f t="shared" ref="G5:G26" si="0">E5+F5</f>
        <v>57</v>
      </c>
      <c r="H5" s="77">
        <v>0</v>
      </c>
      <c r="I5" s="75">
        <v>0</v>
      </c>
      <c r="J5" s="46">
        <f t="shared" ref="J5:J26" si="1">+G5-H5-K5-I5</f>
        <v>56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166</v>
      </c>
      <c r="F6" s="70"/>
      <c r="G6" s="46">
        <f t="shared" si="0"/>
        <v>166</v>
      </c>
      <c r="H6" s="77">
        <v>0</v>
      </c>
      <c r="I6" s="75">
        <v>0</v>
      </c>
      <c r="J6" s="46">
        <f t="shared" si="1"/>
        <v>164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17</v>
      </c>
      <c r="F11" s="70"/>
      <c r="G11" s="46">
        <f t="shared" si="0"/>
        <v>17</v>
      </c>
      <c r="H11" s="77">
        <v>0</v>
      </c>
      <c r="I11" s="75">
        <v>0</v>
      </c>
      <c r="J11" s="46">
        <f t="shared" si="1"/>
        <v>15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1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72</v>
      </c>
      <c r="F22" s="70"/>
      <c r="G22" s="46">
        <f t="shared" si="0"/>
        <v>72</v>
      </c>
      <c r="H22" s="77">
        <v>0</v>
      </c>
      <c r="I22" s="75">
        <v>0</v>
      </c>
      <c r="J22" s="46">
        <f t="shared" si="1"/>
        <v>70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37</v>
      </c>
      <c r="F24" s="70"/>
      <c r="G24" s="46">
        <f t="shared" si="0"/>
        <v>37</v>
      </c>
      <c r="H24" s="77">
        <v>0</v>
      </c>
      <c r="I24" s="75">
        <v>0</v>
      </c>
      <c r="J24" s="46">
        <f t="shared" si="1"/>
        <v>34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>
        <v>100</v>
      </c>
      <c r="P24" s="121">
        <f t="shared" si="3"/>
        <v>200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20</v>
      </c>
      <c r="F28" s="70"/>
      <c r="G28" s="46">
        <f t="shared" si="5"/>
        <v>20</v>
      </c>
      <c r="H28" s="77">
        <v>0</v>
      </c>
      <c r="I28" s="75">
        <v>0</v>
      </c>
      <c r="J28" s="46">
        <f t="shared" si="6"/>
        <v>20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66</v>
      </c>
      <c r="F31" s="70"/>
      <c r="G31" s="46">
        <f t="shared" si="5"/>
        <v>66</v>
      </c>
      <c r="H31" s="77">
        <v>0</v>
      </c>
      <c r="I31" s="75">
        <v>0</v>
      </c>
      <c r="J31" s="46">
        <f t="shared" si="6"/>
        <v>65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4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+'3'!J39</f>
        <v>9</v>
      </c>
      <c r="F39" s="70"/>
      <c r="G39" s="46">
        <f t="shared" si="5"/>
        <v>9</v>
      </c>
      <c r="H39" s="77">
        <v>0</v>
      </c>
      <c r="I39" s="75">
        <v>0</v>
      </c>
      <c r="J39" s="46">
        <f t="shared" si="6"/>
        <v>7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1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14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1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3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7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6"/>
        <v>8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+'3'!J53</f>
        <v>18</v>
      </c>
      <c r="F53" s="70"/>
      <c r="G53" s="46">
        <f t="shared" si="5"/>
        <v>18</v>
      </c>
      <c r="H53" s="77">
        <v>0</v>
      </c>
      <c r="I53" s="75">
        <v>0</v>
      </c>
      <c r="J53" s="46">
        <f t="shared" si="6"/>
        <v>17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50</v>
      </c>
      <c r="P53" s="23">
        <f>SUM(M53-O53)</f>
        <v>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+'3'!J55</f>
        <v>22</v>
      </c>
      <c r="F55" s="70"/>
      <c r="G55" s="46">
        <f t="shared" si="5"/>
        <v>22</v>
      </c>
      <c r="H55" s="77">
        <v>0</v>
      </c>
      <c r="I55" s="75">
        <v>0</v>
      </c>
      <c r="J55" s="46">
        <f t="shared" si="6"/>
        <v>21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21">
        <f>SUM(M55-O55)</f>
        <v>85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+'3'!J56</f>
        <v>10</v>
      </c>
      <c r="F56" s="70"/>
      <c r="G56" s="46">
        <f t="shared" si="5"/>
        <v>10</v>
      </c>
      <c r="H56" s="77">
        <v>0</v>
      </c>
      <c r="I56" s="75">
        <v>0</v>
      </c>
      <c r="J56" s="46">
        <f t="shared" si="6"/>
        <v>10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+'3'!J57</f>
        <v>20</v>
      </c>
      <c r="F57" s="70"/>
      <c r="G57" s="46">
        <f t="shared" si="5"/>
        <v>20</v>
      </c>
      <c r="H57" s="77">
        <v>0</v>
      </c>
      <c r="I57" s="75">
        <v>0</v>
      </c>
      <c r="J57" s="46">
        <f t="shared" si="6"/>
        <v>18</v>
      </c>
      <c r="K57" s="71">
        <v>2</v>
      </c>
      <c r="L57" s="15">
        <v>120</v>
      </c>
      <c r="M57" s="64">
        <f t="shared" si="2"/>
        <v>240</v>
      </c>
      <c r="N57" s="17" t="s">
        <v>16</v>
      </c>
      <c r="O57" s="18">
        <v>70</v>
      </c>
      <c r="P57" s="121">
        <f t="shared" si="3"/>
        <v>170</v>
      </c>
      <c r="Q57" s="120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+'3'!J58</f>
        <v>9</v>
      </c>
      <c r="F58" s="70"/>
      <c r="G58" s="46">
        <f t="shared" si="5"/>
        <v>9</v>
      </c>
      <c r="H58" s="77">
        <v>0</v>
      </c>
      <c r="I58" s="75">
        <v>0</v>
      </c>
      <c r="J58" s="46">
        <f t="shared" si="6"/>
        <v>9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+'3'!J59</f>
        <v>18</v>
      </c>
      <c r="F59" s="70"/>
      <c r="G59" s="46">
        <f t="shared" si="5"/>
        <v>18</v>
      </c>
      <c r="H59" s="77">
        <v>0</v>
      </c>
      <c r="I59" s="75">
        <v>0</v>
      </c>
      <c r="J59" s="46">
        <f t="shared" si="6"/>
        <v>18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+'3'!J62</f>
        <v>24</v>
      </c>
      <c r="F62" s="70"/>
      <c r="G62" s="46">
        <f t="shared" si="5"/>
        <v>24</v>
      </c>
      <c r="H62" s="77">
        <v>0</v>
      </c>
      <c r="I62" s="75">
        <v>0</v>
      </c>
      <c r="J62" s="46">
        <f t="shared" si="6"/>
        <v>19</v>
      </c>
      <c r="K62" s="71">
        <v>5</v>
      </c>
      <c r="L62" s="15">
        <v>120</v>
      </c>
      <c r="M62" s="64">
        <f t="shared" si="2"/>
        <v>600</v>
      </c>
      <c r="N62" s="17" t="s">
        <v>16</v>
      </c>
      <c r="O62" s="18">
        <v>175</v>
      </c>
      <c r="P62" s="121">
        <f t="shared" si="3"/>
        <v>425</v>
      </c>
      <c r="Q62" s="120">
        <v>26.69</v>
      </c>
      <c r="R62" s="43">
        <f t="shared" si="4"/>
        <v>133.45000000000002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0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1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+'3'!J112</f>
        <v>15</v>
      </c>
      <c r="F112" s="70"/>
      <c r="G112" s="46">
        <f t="shared" si="23"/>
        <v>15</v>
      </c>
      <c r="H112" s="77">
        <v>0</v>
      </c>
      <c r="I112" s="75">
        <v>0</v>
      </c>
      <c r="J112" s="46">
        <f t="shared" si="24"/>
        <v>14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+'3'!J115</f>
        <v>22</v>
      </c>
      <c r="F115" s="70"/>
      <c r="G115" s="46">
        <f t="shared" si="23"/>
        <v>22</v>
      </c>
      <c r="H115" s="77">
        <v>0</v>
      </c>
      <c r="I115" s="75">
        <v>0</v>
      </c>
      <c r="J115" s="46">
        <f t="shared" si="24"/>
        <v>18</v>
      </c>
      <c r="K115" s="71">
        <v>4</v>
      </c>
      <c r="L115" s="22">
        <v>60</v>
      </c>
      <c r="M115" s="64">
        <f t="shared" si="7"/>
        <v>240</v>
      </c>
      <c r="N115" s="17" t="s">
        <v>16</v>
      </c>
      <c r="O115" s="18"/>
      <c r="P115" s="121">
        <f t="shared" si="8"/>
        <v>240</v>
      </c>
      <c r="Q115" s="89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+'3'!J132</f>
        <v>9</v>
      </c>
      <c r="F132" s="70"/>
      <c r="G132" s="46">
        <f t="shared" si="23"/>
        <v>9</v>
      </c>
      <c r="H132" s="77">
        <v>0</v>
      </c>
      <c r="I132" s="75">
        <v>0</v>
      </c>
      <c r="J132" s="46">
        <f t="shared" si="24"/>
        <v>9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+'3'!J180</f>
        <v>14</v>
      </c>
      <c r="F180" s="70"/>
      <c r="G180" s="46">
        <f t="shared" si="30"/>
        <v>14</v>
      </c>
      <c r="H180" s="77">
        <v>0</v>
      </c>
      <c r="I180" s="75">
        <v>0</v>
      </c>
      <c r="J180" s="46">
        <f t="shared" si="31"/>
        <v>14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+'3'!J185</f>
        <v>14</v>
      </c>
      <c r="F185" s="70"/>
      <c r="G185" s="46">
        <f t="shared" si="30"/>
        <v>14</v>
      </c>
      <c r="H185" s="77">
        <v>0</v>
      </c>
      <c r="I185" s="75">
        <v>0</v>
      </c>
      <c r="J185" s="46">
        <f t="shared" si="31"/>
        <v>14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+'3'!J193</f>
        <v>31</v>
      </c>
      <c r="F193" s="70"/>
      <c r="G193" s="46">
        <f t="shared" si="30"/>
        <v>31</v>
      </c>
      <c r="H193" s="77">
        <v>0</v>
      </c>
      <c r="I193" s="75">
        <v>0</v>
      </c>
      <c r="J193" s="46">
        <f t="shared" si="31"/>
        <v>31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+'3'!J194</f>
        <v>34</v>
      </c>
      <c r="F194" s="70"/>
      <c r="G194" s="46">
        <f t="shared" si="30"/>
        <v>34</v>
      </c>
      <c r="H194" s="77">
        <v>0</v>
      </c>
      <c r="I194" s="75">
        <v>0</v>
      </c>
      <c r="J194" s="46">
        <f t="shared" si="31"/>
        <v>33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+'3'!J195</f>
        <v>7</v>
      </c>
      <c r="F195" s="70"/>
      <c r="G195" s="46">
        <f t="shared" si="30"/>
        <v>7</v>
      </c>
      <c r="H195" s="77">
        <v>0</v>
      </c>
      <c r="I195" s="75">
        <v>0</v>
      </c>
      <c r="J195" s="46">
        <f t="shared" si="31"/>
        <v>7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+'3'!J196</f>
        <v>9</v>
      </c>
      <c r="F196" s="70"/>
      <c r="G196" s="46">
        <f t="shared" si="30"/>
        <v>9</v>
      </c>
      <c r="H196" s="77">
        <v>0</v>
      </c>
      <c r="I196" s="75">
        <v>0</v>
      </c>
      <c r="J196" s="46">
        <f t="shared" si="31"/>
        <v>9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+'3'!J198</f>
        <v>24</v>
      </c>
      <c r="F198" s="70"/>
      <c r="G198" s="46">
        <f t="shared" si="30"/>
        <v>24</v>
      </c>
      <c r="H198" s="77">
        <v>0</v>
      </c>
      <c r="I198" s="75">
        <v>0</v>
      </c>
      <c r="J198" s="46">
        <f t="shared" si="31"/>
        <v>23</v>
      </c>
      <c r="K198" s="71">
        <v>1</v>
      </c>
      <c r="L198" s="20">
        <v>150</v>
      </c>
      <c r="M198" s="64">
        <f t="shared" si="34"/>
        <v>150</v>
      </c>
      <c r="N198" s="17" t="s">
        <v>16</v>
      </c>
      <c r="O198" s="18">
        <v>75</v>
      </c>
      <c r="P198" s="121">
        <f t="shared" si="35"/>
        <v>75</v>
      </c>
      <c r="Q198" s="89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+'3'!J217</f>
        <v>19</v>
      </c>
      <c r="F217" s="70"/>
      <c r="G217" s="46">
        <f t="shared" si="30"/>
        <v>19</v>
      </c>
      <c r="H217" s="77">
        <v>0</v>
      </c>
      <c r="I217" s="75">
        <v>0</v>
      </c>
      <c r="J217" s="46">
        <f t="shared" si="31"/>
        <v>19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+'3'!J235</f>
        <v>11</v>
      </c>
      <c r="F235" s="70"/>
      <c r="G235" s="46">
        <f t="shared" si="40"/>
        <v>11</v>
      </c>
      <c r="H235" s="77">
        <v>0</v>
      </c>
      <c r="I235" s="75">
        <v>0</v>
      </c>
      <c r="J235" s="46">
        <f t="shared" si="41"/>
        <v>8</v>
      </c>
      <c r="K235" s="71">
        <v>3</v>
      </c>
      <c r="L235" s="20">
        <v>35</v>
      </c>
      <c r="M235" s="64">
        <f t="shared" ref="M235:M253" si="42">+L235*K235</f>
        <v>105</v>
      </c>
      <c r="N235" s="17" t="s">
        <v>16</v>
      </c>
      <c r="O235" s="18"/>
      <c r="P235" s="121">
        <f t="shared" ref="P235:P253" si="43">SUM(M235-O235)</f>
        <v>105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+'3'!J236</f>
        <v>5</v>
      </c>
      <c r="F236" s="70"/>
      <c r="G236" s="46">
        <f t="shared" si="40"/>
        <v>5</v>
      </c>
      <c r="H236" s="77">
        <v>0</v>
      </c>
      <c r="I236" s="75">
        <v>0</v>
      </c>
      <c r="J236" s="46">
        <f t="shared" si="41"/>
        <v>4</v>
      </c>
      <c r="K236" s="71">
        <v>1</v>
      </c>
      <c r="L236" s="20">
        <v>50</v>
      </c>
      <c r="M236" s="64">
        <f t="shared" si="42"/>
        <v>50</v>
      </c>
      <c r="N236" s="17" t="s">
        <v>16</v>
      </c>
      <c r="O236" s="18"/>
      <c r="P236" s="121">
        <f t="shared" si="43"/>
        <v>50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+'3'!J237</f>
        <v>4</v>
      </c>
      <c r="F237" s="70"/>
      <c r="G237" s="46">
        <f t="shared" si="40"/>
        <v>4</v>
      </c>
      <c r="H237" s="77">
        <v>0</v>
      </c>
      <c r="I237" s="75">
        <v>0</v>
      </c>
      <c r="J237" s="46">
        <f t="shared" si="41"/>
        <v>2</v>
      </c>
      <c r="K237" s="71">
        <v>2</v>
      </c>
      <c r="L237" s="20">
        <v>50</v>
      </c>
      <c r="M237" s="64">
        <f t="shared" si="42"/>
        <v>100</v>
      </c>
      <c r="N237" s="17" t="s">
        <v>16</v>
      </c>
      <c r="O237" s="18"/>
      <c r="P237" s="121">
        <f t="shared" si="43"/>
        <v>100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+'3'!J238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+'3'!J239</f>
        <v>0</v>
      </c>
      <c r="F239" s="70"/>
      <c r="G239" s="46">
        <f t="shared" ref="G239:G245" si="45">E239+F239</f>
        <v>0</v>
      </c>
      <c r="H239" s="77">
        <v>0</v>
      </c>
      <c r="I239" s="75">
        <v>0</v>
      </c>
      <c r="J239" s="46">
        <f t="shared" ref="J239:J245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+'3'!J240</f>
        <v>0</v>
      </c>
      <c r="F240" s="70">
        <v>3</v>
      </c>
      <c r="G240" s="46">
        <f t="shared" si="45"/>
        <v>3</v>
      </c>
      <c r="H240" s="77">
        <v>0</v>
      </c>
      <c r="I240" s="75">
        <v>0</v>
      </c>
      <c r="J240" s="46">
        <f t="shared" si="46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+'3'!J241</f>
        <v>2</v>
      </c>
      <c r="F241" s="70"/>
      <c r="G241" s="46">
        <f t="shared" si="45"/>
        <v>2</v>
      </c>
      <c r="H241" s="77">
        <v>0</v>
      </c>
      <c r="I241" s="75">
        <v>0</v>
      </c>
      <c r="J241" s="46">
        <f t="shared" si="46"/>
        <v>1</v>
      </c>
      <c r="K241" s="71">
        <v>1</v>
      </c>
      <c r="L241" s="20">
        <v>35</v>
      </c>
      <c r="M241" s="64">
        <f t="shared" si="42"/>
        <v>35</v>
      </c>
      <c r="N241" s="17" t="s">
        <v>16</v>
      </c>
      <c r="O241" s="18"/>
      <c r="P241" s="121">
        <f t="shared" si="43"/>
        <v>35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+'3'!J242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+'3'!J243</f>
        <v>3</v>
      </c>
      <c r="F243" s="70"/>
      <c r="G243" s="46">
        <f t="shared" si="45"/>
        <v>3</v>
      </c>
      <c r="H243" s="77">
        <v>0</v>
      </c>
      <c r="I243" s="75">
        <v>0</v>
      </c>
      <c r="J243" s="46">
        <f t="shared" si="46"/>
        <v>2</v>
      </c>
      <c r="K243" s="71">
        <v>1</v>
      </c>
      <c r="L243" s="20">
        <v>22</v>
      </c>
      <c r="M243" s="64">
        <f t="shared" si="42"/>
        <v>22</v>
      </c>
      <c r="N243" s="17" t="s">
        <v>16</v>
      </c>
      <c r="O243" s="18">
        <v>10</v>
      </c>
      <c r="P243" s="121">
        <f t="shared" si="43"/>
        <v>12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+'3'!J244</f>
        <v>2</v>
      </c>
      <c r="F244" s="70"/>
      <c r="G244" s="46">
        <f t="shared" si="45"/>
        <v>2</v>
      </c>
      <c r="H244" s="77">
        <v>0</v>
      </c>
      <c r="I244" s="75">
        <v>0</v>
      </c>
      <c r="J244" s="46">
        <f t="shared" si="46"/>
        <v>0</v>
      </c>
      <c r="K244" s="71">
        <v>2</v>
      </c>
      <c r="L244" s="20">
        <v>35</v>
      </c>
      <c r="M244" s="64">
        <f t="shared" si="42"/>
        <v>70</v>
      </c>
      <c r="N244" s="17" t="s">
        <v>16</v>
      </c>
      <c r="O244" s="18">
        <v>35</v>
      </c>
      <c r="P244" s="121">
        <f t="shared" si="43"/>
        <v>35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+'3'!J245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+'3'!J251</f>
        <v>0</v>
      </c>
      <c r="F251" s="70"/>
      <c r="G251" s="46">
        <f t="shared" si="40"/>
        <v>0</v>
      </c>
      <c r="H251" s="77"/>
      <c r="I251" s="75"/>
      <c r="J251" s="46">
        <f t="shared" si="41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/>
      <c r="H252" s="77"/>
      <c r="I252" s="75"/>
      <c r="J252" s="46"/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1085.06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3562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622</v>
      </c>
      <c r="O258" s="2">
        <v>100</v>
      </c>
      <c r="P258" s="2">
        <v>120</v>
      </c>
      <c r="Q258" s="87">
        <v>47</v>
      </c>
      <c r="R258" s="2">
        <v>355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550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2390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2390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H252" sqref="H252"/>
      <selection pane="topRight" activeCell="H252" sqref="H252"/>
      <selection pane="bottomLeft" activeCell="H252" sqref="H252"/>
      <selection pane="bottomRight" activeCell="H252" sqref="H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6.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56</v>
      </c>
      <c r="F5" s="70"/>
      <c r="G5" s="46">
        <f t="shared" ref="G5:G26" si="0">E5+F5</f>
        <v>56</v>
      </c>
      <c r="H5" s="77">
        <v>0</v>
      </c>
      <c r="I5" s="75">
        <v>0</v>
      </c>
      <c r="J5" s="46">
        <f t="shared" ref="J5:J26" si="1">+G5-H5-K5-I5</f>
        <v>55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164</v>
      </c>
      <c r="F6" s="70"/>
      <c r="G6" s="46">
        <f t="shared" si="0"/>
        <v>164</v>
      </c>
      <c r="H6" s="77">
        <v>0</v>
      </c>
      <c r="I6" s="75">
        <v>0</v>
      </c>
      <c r="J6" s="46">
        <f t="shared" si="1"/>
        <v>162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15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0</v>
      </c>
      <c r="K21" s="71">
        <v>4</v>
      </c>
      <c r="L21" s="15">
        <v>85</v>
      </c>
      <c r="M21" s="64">
        <f t="shared" si="2"/>
        <v>340</v>
      </c>
      <c r="N21" s="17" t="s">
        <v>16</v>
      </c>
      <c r="O21" s="18">
        <v>170</v>
      </c>
      <c r="P21" s="121">
        <f t="shared" si="3"/>
        <v>170</v>
      </c>
      <c r="Q21" s="89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70</v>
      </c>
      <c r="F22" s="70"/>
      <c r="G22" s="46">
        <f t="shared" si="0"/>
        <v>70</v>
      </c>
      <c r="H22" s="77">
        <v>0</v>
      </c>
      <c r="I22" s="75">
        <v>0</v>
      </c>
      <c r="J22" s="46">
        <f t="shared" si="1"/>
        <v>68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34</v>
      </c>
      <c r="F24" s="70"/>
      <c r="G24" s="46">
        <f t="shared" si="0"/>
        <v>34</v>
      </c>
      <c r="H24" s="77">
        <v>0</v>
      </c>
      <c r="I24" s="75">
        <v>0</v>
      </c>
      <c r="J24" s="46">
        <f t="shared" si="1"/>
        <v>34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20</v>
      </c>
      <c r="F28" s="70"/>
      <c r="G28" s="46">
        <f t="shared" si="5"/>
        <v>20</v>
      </c>
      <c r="H28" s="77">
        <v>0</v>
      </c>
      <c r="I28" s="75">
        <v>0</v>
      </c>
      <c r="J28" s="46">
        <f t="shared" si="6"/>
        <v>18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65</v>
      </c>
      <c r="F31" s="70"/>
      <c r="G31" s="46">
        <f t="shared" si="5"/>
        <v>65</v>
      </c>
      <c r="H31" s="77">
        <v>0</v>
      </c>
      <c r="I31" s="75">
        <v>0</v>
      </c>
      <c r="J31" s="46">
        <f t="shared" si="6"/>
        <v>53</v>
      </c>
      <c r="K31" s="71">
        <v>12</v>
      </c>
      <c r="L31" s="15">
        <v>100</v>
      </c>
      <c r="M31" s="64">
        <f t="shared" si="2"/>
        <v>1200</v>
      </c>
      <c r="N31" s="17" t="s">
        <v>16</v>
      </c>
      <c r="O31" s="18"/>
      <c r="P31" s="121">
        <f t="shared" si="3"/>
        <v>1200</v>
      </c>
      <c r="Q31" s="120">
        <v>34.64</v>
      </c>
      <c r="R31" s="43">
        <f t="shared" si="4"/>
        <v>415.68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2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>
        <v>130</v>
      </c>
      <c r="P33" s="121">
        <f t="shared" si="3"/>
        <v>130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+'4'!J39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5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75</v>
      </c>
      <c r="P39" s="121">
        <f t="shared" si="3"/>
        <v>25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+'4'!J40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0</v>
      </c>
      <c r="K40" s="71">
        <v>2</v>
      </c>
      <c r="L40" s="15">
        <v>50</v>
      </c>
      <c r="M40" s="64">
        <f t="shared" si="2"/>
        <v>100</v>
      </c>
      <c r="N40" s="17" t="s">
        <v>1436</v>
      </c>
      <c r="O40" s="18">
        <v>100</v>
      </c>
      <c r="P40" s="23">
        <f t="shared" si="3"/>
        <v>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+'4'!J41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0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>
        <v>75</v>
      </c>
      <c r="P41" s="121">
        <f t="shared" si="3"/>
        <v>25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+'4'!J46</f>
        <v>14</v>
      </c>
      <c r="F46" s="70"/>
      <c r="G46" s="46">
        <f t="shared" si="5"/>
        <v>14</v>
      </c>
      <c r="H46" s="77">
        <v>0</v>
      </c>
      <c r="I46" s="75">
        <v>0</v>
      </c>
      <c r="J46" s="46">
        <f t="shared" si="6"/>
        <v>14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+'4'!J47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1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1">
        <f t="shared" si="3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+'4'!J48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+'4'!J49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+'4'!J50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6"/>
        <v>8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+'4'!J53</f>
        <v>17</v>
      </c>
      <c r="F53" s="70"/>
      <c r="G53" s="46">
        <f t="shared" si="5"/>
        <v>17</v>
      </c>
      <c r="H53" s="77">
        <v>0</v>
      </c>
      <c r="I53" s="75">
        <v>0</v>
      </c>
      <c r="J53" s="46">
        <f t="shared" si="6"/>
        <v>17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+'4'!J55</f>
        <v>21</v>
      </c>
      <c r="F55" s="70"/>
      <c r="G55" s="46">
        <f t="shared" si="5"/>
        <v>21</v>
      </c>
      <c r="H55" s="77">
        <v>0</v>
      </c>
      <c r="I55" s="75">
        <v>0</v>
      </c>
      <c r="J55" s="46">
        <f t="shared" si="6"/>
        <v>21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+'4'!J56</f>
        <v>10</v>
      </c>
      <c r="F56" s="70"/>
      <c r="G56" s="46">
        <f t="shared" si="5"/>
        <v>10</v>
      </c>
      <c r="H56" s="77">
        <v>0</v>
      </c>
      <c r="I56" s="75">
        <v>0</v>
      </c>
      <c r="J56" s="46">
        <f t="shared" si="6"/>
        <v>10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+'4'!J57</f>
        <v>18</v>
      </c>
      <c r="F57" s="70"/>
      <c r="G57" s="46">
        <f t="shared" si="5"/>
        <v>18</v>
      </c>
      <c r="H57" s="77">
        <v>0</v>
      </c>
      <c r="I57" s="75">
        <v>0</v>
      </c>
      <c r="J57" s="46">
        <f t="shared" si="6"/>
        <v>18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+'4'!J58</f>
        <v>9</v>
      </c>
      <c r="F58" s="70"/>
      <c r="G58" s="46">
        <f t="shared" si="5"/>
        <v>9</v>
      </c>
      <c r="H58" s="77">
        <v>0</v>
      </c>
      <c r="I58" s="75">
        <v>0</v>
      </c>
      <c r="J58" s="46">
        <f t="shared" si="6"/>
        <v>9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+'4'!J59</f>
        <v>18</v>
      </c>
      <c r="F59" s="70"/>
      <c r="G59" s="46">
        <f t="shared" si="5"/>
        <v>18</v>
      </c>
      <c r="H59" s="77">
        <v>0</v>
      </c>
      <c r="I59" s="75">
        <v>0</v>
      </c>
      <c r="J59" s="46">
        <f t="shared" si="6"/>
        <v>17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>
        <v>35</v>
      </c>
      <c r="P59" s="121">
        <f t="shared" si="3"/>
        <v>85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+'4'!J62</f>
        <v>19</v>
      </c>
      <c r="F62" s="70"/>
      <c r="G62" s="46">
        <f t="shared" si="5"/>
        <v>19</v>
      </c>
      <c r="H62" s="77">
        <v>0</v>
      </c>
      <c r="I62" s="75">
        <v>0</v>
      </c>
      <c r="J62" s="46">
        <f t="shared" si="6"/>
        <v>16</v>
      </c>
      <c r="K62" s="71">
        <v>3</v>
      </c>
      <c r="L62" s="15">
        <v>120</v>
      </c>
      <c r="M62" s="64">
        <f t="shared" si="2"/>
        <v>360</v>
      </c>
      <c r="N62" s="17" t="s">
        <v>16</v>
      </c>
      <c r="O62" s="18">
        <v>105</v>
      </c>
      <c r="P62" s="121">
        <f t="shared" si="3"/>
        <v>255</v>
      </c>
      <c r="Q62" s="120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+'4'!J72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+'4'!J74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+'4'!J112</f>
        <v>14</v>
      </c>
      <c r="F112" s="70"/>
      <c r="G112" s="46">
        <f t="shared" si="23"/>
        <v>14</v>
      </c>
      <c r="H112" s="77">
        <v>0</v>
      </c>
      <c r="I112" s="75">
        <v>0</v>
      </c>
      <c r="J112" s="46">
        <f t="shared" si="24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+'4'!J113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+'4'!J115</f>
        <v>18</v>
      </c>
      <c r="F115" s="70"/>
      <c r="G115" s="46">
        <f t="shared" si="23"/>
        <v>18</v>
      </c>
      <c r="H115" s="77">
        <v>0</v>
      </c>
      <c r="I115" s="75">
        <v>0</v>
      </c>
      <c r="J115" s="46">
        <f t="shared" si="24"/>
        <v>17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+'4'!J116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+'4'!J117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+'4'!J125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+'4'!J131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+'4'!J132</f>
        <v>9</v>
      </c>
      <c r="F132" s="70"/>
      <c r="G132" s="46">
        <f t="shared" si="23"/>
        <v>9</v>
      </c>
      <c r="H132" s="77">
        <v>0</v>
      </c>
      <c r="I132" s="75">
        <v>0</v>
      </c>
      <c r="J132" s="46">
        <f t="shared" si="24"/>
        <v>9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+'4'!J133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1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>
        <v>50</v>
      </c>
      <c r="P133" s="121">
        <f t="shared" si="8"/>
        <v>50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+'4'!J175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+'4'!J178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+'4'!J180</f>
        <v>14</v>
      </c>
      <c r="F180" s="70"/>
      <c r="G180" s="46">
        <f t="shared" si="30"/>
        <v>14</v>
      </c>
      <c r="H180" s="77">
        <v>0</v>
      </c>
      <c r="I180" s="75">
        <v>0</v>
      </c>
      <c r="J180" s="46">
        <f t="shared" si="31"/>
        <v>14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+'4'!J185</f>
        <v>14</v>
      </c>
      <c r="F185" s="70"/>
      <c r="G185" s="46">
        <f t="shared" si="30"/>
        <v>14</v>
      </c>
      <c r="H185" s="77">
        <v>0</v>
      </c>
      <c r="I185" s="75">
        <v>0</v>
      </c>
      <c r="J185" s="46">
        <f t="shared" si="31"/>
        <v>14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+'4'!J193</f>
        <v>31</v>
      </c>
      <c r="F193" s="70"/>
      <c r="G193" s="46">
        <f t="shared" si="30"/>
        <v>31</v>
      </c>
      <c r="H193" s="77">
        <v>0</v>
      </c>
      <c r="I193" s="75">
        <v>0</v>
      </c>
      <c r="J193" s="46">
        <f t="shared" si="31"/>
        <v>31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+'4'!J194</f>
        <v>33</v>
      </c>
      <c r="F194" s="70"/>
      <c r="G194" s="46">
        <f t="shared" si="30"/>
        <v>33</v>
      </c>
      <c r="H194" s="77">
        <v>0</v>
      </c>
      <c r="I194" s="75">
        <v>0</v>
      </c>
      <c r="J194" s="46">
        <f t="shared" si="31"/>
        <v>33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+'4'!J195</f>
        <v>7</v>
      </c>
      <c r="F195" s="70"/>
      <c r="G195" s="46">
        <f t="shared" si="30"/>
        <v>7</v>
      </c>
      <c r="H195" s="77">
        <v>0</v>
      </c>
      <c r="I195" s="75">
        <v>0</v>
      </c>
      <c r="J195" s="46">
        <f t="shared" si="31"/>
        <v>6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1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+'4'!J196</f>
        <v>9</v>
      </c>
      <c r="F196" s="70"/>
      <c r="G196" s="46">
        <f t="shared" si="30"/>
        <v>9</v>
      </c>
      <c r="H196" s="77">
        <v>0</v>
      </c>
      <c r="I196" s="75">
        <v>0</v>
      </c>
      <c r="J196" s="46">
        <f t="shared" si="31"/>
        <v>8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1">
        <f t="shared" si="35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+'4'!J198</f>
        <v>23</v>
      </c>
      <c r="F198" s="70"/>
      <c r="G198" s="46">
        <f t="shared" si="30"/>
        <v>23</v>
      </c>
      <c r="H198" s="77">
        <v>0</v>
      </c>
      <c r="I198" s="75">
        <v>0</v>
      </c>
      <c r="J198" s="46">
        <f t="shared" si="31"/>
        <v>23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+'4'!J205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+'4'!J209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+'4'!J217</f>
        <v>19</v>
      </c>
      <c r="F217" s="70"/>
      <c r="G217" s="46">
        <f t="shared" si="30"/>
        <v>19</v>
      </c>
      <c r="H217" s="77">
        <v>0</v>
      </c>
      <c r="I217" s="75">
        <v>0</v>
      </c>
      <c r="J217" s="46">
        <f t="shared" si="31"/>
        <v>19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+'4'!J231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+'4'!J235</f>
        <v>8</v>
      </c>
      <c r="F235" s="70"/>
      <c r="G235" s="46">
        <f t="shared" si="40"/>
        <v>8</v>
      </c>
      <c r="H235" s="77">
        <v>0</v>
      </c>
      <c r="I235" s="75">
        <v>0</v>
      </c>
      <c r="J235" s="46">
        <f t="shared" si="41"/>
        <v>8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+'4'!J236</f>
        <v>4</v>
      </c>
      <c r="F236" s="70"/>
      <c r="G236" s="46">
        <f t="shared" si="40"/>
        <v>4</v>
      </c>
      <c r="H236" s="77">
        <v>0</v>
      </c>
      <c r="I236" s="75">
        <v>0</v>
      </c>
      <c r="J236" s="46">
        <f t="shared" si="41"/>
        <v>4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+'4'!J237</f>
        <v>2</v>
      </c>
      <c r="F237" s="70"/>
      <c r="G237" s="46">
        <f t="shared" si="40"/>
        <v>2</v>
      </c>
      <c r="H237" s="77">
        <v>0</v>
      </c>
      <c r="I237" s="75">
        <v>0</v>
      </c>
      <c r="J237" s="46">
        <f t="shared" si="41"/>
        <v>2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+'4'!J238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+'4'!J239</f>
        <v>0</v>
      </c>
      <c r="F239" s="70"/>
      <c r="G239" s="46">
        <f t="shared" ref="G239:G252" si="45">E239+F239</f>
        <v>0</v>
      </c>
      <c r="H239" s="77">
        <v>0</v>
      </c>
      <c r="I239" s="75">
        <v>0</v>
      </c>
      <c r="J239" s="46">
        <f t="shared" ref="J239:J252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+'4'!J240</f>
        <v>3</v>
      </c>
      <c r="F240" s="70"/>
      <c r="G240" s="46">
        <f t="shared" si="45"/>
        <v>3</v>
      </c>
      <c r="H240" s="77">
        <v>0</v>
      </c>
      <c r="I240" s="75">
        <v>0</v>
      </c>
      <c r="J240" s="46">
        <f t="shared" si="46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+'4'!J241</f>
        <v>1</v>
      </c>
      <c r="F241" s="70"/>
      <c r="G241" s="46">
        <f t="shared" si="45"/>
        <v>1</v>
      </c>
      <c r="H241" s="77">
        <v>0</v>
      </c>
      <c r="I241" s="75">
        <v>0</v>
      </c>
      <c r="J241" s="46">
        <f t="shared" si="46"/>
        <v>0</v>
      </c>
      <c r="K241" s="71">
        <v>1</v>
      </c>
      <c r="L241" s="20">
        <v>35</v>
      </c>
      <c r="M241" s="64">
        <f t="shared" si="42"/>
        <v>35</v>
      </c>
      <c r="N241" s="17" t="s">
        <v>16</v>
      </c>
      <c r="O241" s="18">
        <v>17</v>
      </c>
      <c r="P241" s="121">
        <f t="shared" si="43"/>
        <v>18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+'4'!J242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+'4'!J243</f>
        <v>2</v>
      </c>
      <c r="F243" s="70"/>
      <c r="G243" s="46">
        <f t="shared" si="45"/>
        <v>2</v>
      </c>
      <c r="H243" s="77">
        <v>0</v>
      </c>
      <c r="I243" s="75">
        <v>0</v>
      </c>
      <c r="J243" s="46">
        <f t="shared" si="46"/>
        <v>0</v>
      </c>
      <c r="K243" s="71">
        <v>2</v>
      </c>
      <c r="L243" s="20">
        <v>22</v>
      </c>
      <c r="M243" s="64">
        <f t="shared" si="42"/>
        <v>44</v>
      </c>
      <c r="N243" s="17" t="s">
        <v>16</v>
      </c>
      <c r="O243" s="18">
        <v>22</v>
      </c>
      <c r="P243" s="121">
        <f t="shared" si="43"/>
        <v>22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+'4'!J244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+'4'!J245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+'4'!J246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+'4'!J247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+'4'!J248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+'4'!J249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+'4'!J250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+'4'!J251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+'4'!J252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1264.06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3749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500</v>
      </c>
      <c r="O258" s="2">
        <v>100</v>
      </c>
      <c r="P258" s="2">
        <v>85</v>
      </c>
      <c r="Q258" s="87">
        <v>230</v>
      </c>
      <c r="R258" s="2">
        <v>85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779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2470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2470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 filterMode="1">
    <tabColor rgb="FFFFCCFF"/>
  </sheetPr>
  <dimension ref="A1:AB340"/>
  <sheetViews>
    <sheetView zoomScale="80" zoomScaleNormal="80" workbookViewId="0">
      <pane xSplit="10" ySplit="4" topLeftCell="K5" activePane="bottomRight" state="frozen"/>
      <selection activeCell="H252" sqref="H252"/>
      <selection pane="topRight" activeCell="H252" sqref="H252"/>
      <selection pane="bottomLeft" activeCell="H252" sqref="H252"/>
      <selection pane="bottomRight" activeCell="H252" sqref="H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55</v>
      </c>
      <c r="F5" s="70">
        <v>10</v>
      </c>
      <c r="G5" s="46">
        <f t="shared" ref="G5:G26" si="0">E5+F5</f>
        <v>65</v>
      </c>
      <c r="H5" s="77">
        <v>0</v>
      </c>
      <c r="I5" s="75">
        <v>0</v>
      </c>
      <c r="J5" s="46">
        <f t="shared" ref="J5:J26" si="1">+G5-H5-K5-I5</f>
        <v>65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162</v>
      </c>
      <c r="F6" s="70">
        <v>30</v>
      </c>
      <c r="G6" s="46">
        <f t="shared" si="0"/>
        <v>192</v>
      </c>
      <c r="H6" s="77">
        <v>0</v>
      </c>
      <c r="I6" s="75">
        <v>0</v>
      </c>
      <c r="J6" s="46">
        <f t="shared" si="1"/>
        <v>189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15</v>
      </c>
      <c r="F11" s="70">
        <v>10</v>
      </c>
      <c r="G11" s="46">
        <f t="shared" si="0"/>
        <v>25</v>
      </c>
      <c r="H11" s="77">
        <v>0</v>
      </c>
      <c r="I11" s="75">
        <v>0</v>
      </c>
      <c r="J11" s="46">
        <f t="shared" si="1"/>
        <v>24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1</v>
      </c>
      <c r="F20" s="70">
        <v>5</v>
      </c>
      <c r="G20" s="46">
        <f t="shared" si="0"/>
        <v>6</v>
      </c>
      <c r="H20" s="77">
        <v>0</v>
      </c>
      <c r="I20" s="75">
        <v>0</v>
      </c>
      <c r="J20" s="46">
        <f t="shared" si="1"/>
        <v>5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0</v>
      </c>
      <c r="F21" s="70">
        <v>5</v>
      </c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68</v>
      </c>
      <c r="F22" s="70">
        <v>25</v>
      </c>
      <c r="G22" s="46">
        <f t="shared" si="0"/>
        <v>93</v>
      </c>
      <c r="H22" s="77">
        <v>0</v>
      </c>
      <c r="I22" s="75">
        <v>0</v>
      </c>
      <c r="J22" s="46">
        <f t="shared" si="1"/>
        <v>90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1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34</v>
      </c>
      <c r="F24" s="70">
        <v>10</v>
      </c>
      <c r="G24" s="46">
        <f t="shared" si="0"/>
        <v>44</v>
      </c>
      <c r="H24" s="77">
        <v>0</v>
      </c>
      <c r="I24" s="75">
        <v>0</v>
      </c>
      <c r="J24" s="46">
        <f t="shared" si="1"/>
        <v>42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1">
        <f t="shared" si="3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18</v>
      </c>
      <c r="F28" s="70">
        <v>10</v>
      </c>
      <c r="G28" s="46">
        <f t="shared" si="5"/>
        <v>28</v>
      </c>
      <c r="H28" s="77">
        <v>0</v>
      </c>
      <c r="I28" s="75">
        <v>0</v>
      </c>
      <c r="J28" s="46">
        <f t="shared" si="6"/>
        <v>28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53</v>
      </c>
      <c r="F31" s="70">
        <v>10</v>
      </c>
      <c r="G31" s="46">
        <f t="shared" si="5"/>
        <v>63</v>
      </c>
      <c r="H31" s="77">
        <v>0</v>
      </c>
      <c r="I31" s="75">
        <v>0</v>
      </c>
      <c r="J31" s="46">
        <f t="shared" si="6"/>
        <v>63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4</v>
      </c>
      <c r="F32" s="70">
        <v>7</v>
      </c>
      <c r="G32" s="46">
        <f t="shared" si="5"/>
        <v>11</v>
      </c>
      <c r="H32" s="77">
        <v>0</v>
      </c>
      <c r="I32" s="75">
        <v>0</v>
      </c>
      <c r="J32" s="46">
        <f t="shared" si="6"/>
        <v>8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>
        <v>130</v>
      </c>
      <c r="P32" s="121">
        <f t="shared" si="3"/>
        <v>260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2</v>
      </c>
      <c r="F33" s="70">
        <v>7</v>
      </c>
      <c r="G33" s="46">
        <f t="shared" si="5"/>
        <v>9</v>
      </c>
      <c r="H33" s="77">
        <v>0</v>
      </c>
      <c r="I33" s="75">
        <v>0</v>
      </c>
      <c r="J33" s="46">
        <f t="shared" si="6"/>
        <v>7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>
        <v>130</v>
      </c>
      <c r="P33" s="121">
        <f t="shared" si="3"/>
        <v>130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5</v>
      </c>
      <c r="F35" s="70">
        <v>5</v>
      </c>
      <c r="G35" s="46">
        <f t="shared" si="5"/>
        <v>10</v>
      </c>
      <c r="H35" s="77">
        <v>0</v>
      </c>
      <c r="I35" s="75">
        <v>0</v>
      </c>
      <c r="J35" s="46">
        <f t="shared" si="6"/>
        <v>5</v>
      </c>
      <c r="K35" s="71">
        <v>5</v>
      </c>
      <c r="L35" s="15">
        <v>130</v>
      </c>
      <c r="M35" s="64">
        <f t="shared" si="2"/>
        <v>650</v>
      </c>
      <c r="N35" s="17" t="s">
        <v>16</v>
      </c>
      <c r="O35" s="18">
        <v>325</v>
      </c>
      <c r="P35" s="121">
        <f t="shared" si="3"/>
        <v>325</v>
      </c>
      <c r="Q35" s="89">
        <v>40.799999999999997</v>
      </c>
      <c r="R35" s="43">
        <f t="shared" si="4"/>
        <v>204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+'5'!J39</f>
        <v>5</v>
      </c>
      <c r="F39" s="70">
        <v>10</v>
      </c>
      <c r="G39" s="46">
        <f t="shared" si="5"/>
        <v>15</v>
      </c>
      <c r="H39" s="77">
        <v>0</v>
      </c>
      <c r="I39" s="75">
        <v>0</v>
      </c>
      <c r="J39" s="46">
        <f t="shared" si="6"/>
        <v>12</v>
      </c>
      <c r="K39" s="71">
        <v>3</v>
      </c>
      <c r="L39" s="15">
        <v>50</v>
      </c>
      <c r="M39" s="64">
        <f t="shared" si="2"/>
        <v>150</v>
      </c>
      <c r="N39" s="17" t="s">
        <v>16</v>
      </c>
      <c r="O39" s="18">
        <v>100</v>
      </c>
      <c r="P39" s="121">
        <f t="shared" si="3"/>
        <v>50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+'5'!J40</f>
        <v>0</v>
      </c>
      <c r="F40" s="70">
        <v>5</v>
      </c>
      <c r="G40" s="46">
        <f t="shared" si="5"/>
        <v>5</v>
      </c>
      <c r="H40" s="77">
        <v>0</v>
      </c>
      <c r="I40" s="75">
        <v>0</v>
      </c>
      <c r="J40" s="46">
        <f t="shared" si="6"/>
        <v>3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1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+'5'!J41</f>
        <v>0</v>
      </c>
      <c r="F41" s="70">
        <v>5</v>
      </c>
      <c r="G41" s="46">
        <f t="shared" si="5"/>
        <v>5</v>
      </c>
      <c r="H41" s="77">
        <v>0</v>
      </c>
      <c r="I41" s="75">
        <v>0</v>
      </c>
      <c r="J41" s="46">
        <f t="shared" si="6"/>
        <v>3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/>
      <c r="P41" s="121">
        <f t="shared" si="3"/>
        <v>100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+'5'!J46</f>
        <v>14</v>
      </c>
      <c r="F46" s="70">
        <v>3</v>
      </c>
      <c r="G46" s="46">
        <f t="shared" si="5"/>
        <v>17</v>
      </c>
      <c r="H46" s="77">
        <v>0</v>
      </c>
      <c r="I46" s="75">
        <v>0</v>
      </c>
      <c r="J46" s="46">
        <f t="shared" si="6"/>
        <v>17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+'5'!J47</f>
        <v>1</v>
      </c>
      <c r="F47" s="70">
        <v>2</v>
      </c>
      <c r="G47" s="46">
        <f t="shared" si="5"/>
        <v>3</v>
      </c>
      <c r="H47" s="77">
        <v>0</v>
      </c>
      <c r="I47" s="75">
        <v>0</v>
      </c>
      <c r="J47" s="46">
        <f t="shared" si="6"/>
        <v>2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+'5'!J48</f>
        <v>7</v>
      </c>
      <c r="F48" s="70">
        <v>3</v>
      </c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+'5'!J49</f>
        <v>10</v>
      </c>
      <c r="F49" s="70">
        <v>3</v>
      </c>
      <c r="G49" s="46">
        <f t="shared" si="5"/>
        <v>13</v>
      </c>
      <c r="H49" s="77">
        <v>0</v>
      </c>
      <c r="I49" s="75">
        <v>0</v>
      </c>
      <c r="J49" s="46">
        <f t="shared" si="6"/>
        <v>13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+'5'!J50</f>
        <v>8</v>
      </c>
      <c r="F50" s="70">
        <v>3</v>
      </c>
      <c r="G50" s="46">
        <f t="shared" si="5"/>
        <v>11</v>
      </c>
      <c r="H50" s="77">
        <v>0</v>
      </c>
      <c r="I50" s="75">
        <v>0</v>
      </c>
      <c r="J50" s="46">
        <f t="shared" si="6"/>
        <v>10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1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+'5'!J53</f>
        <v>17</v>
      </c>
      <c r="F53" s="70">
        <v>5</v>
      </c>
      <c r="G53" s="46">
        <f t="shared" si="5"/>
        <v>22</v>
      </c>
      <c r="H53" s="77">
        <v>0</v>
      </c>
      <c r="I53" s="75">
        <v>0</v>
      </c>
      <c r="J53" s="46">
        <f t="shared" si="6"/>
        <v>22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+'5'!J55</f>
        <v>21</v>
      </c>
      <c r="F55" s="70">
        <v>5</v>
      </c>
      <c r="G55" s="46">
        <f t="shared" si="5"/>
        <v>26</v>
      </c>
      <c r="H55" s="77">
        <v>0</v>
      </c>
      <c r="I55" s="75">
        <v>0</v>
      </c>
      <c r="J55" s="46">
        <f t="shared" si="6"/>
        <v>25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/>
      <c r="P55" s="121">
        <f>SUM(M55-O55)</f>
        <v>120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+'5'!J56</f>
        <v>10</v>
      </c>
      <c r="F56" s="70">
        <v>2</v>
      </c>
      <c r="G56" s="46">
        <f t="shared" si="5"/>
        <v>12</v>
      </c>
      <c r="H56" s="77">
        <v>0</v>
      </c>
      <c r="I56" s="75">
        <v>0</v>
      </c>
      <c r="J56" s="46">
        <f t="shared" si="6"/>
        <v>12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+'5'!J57</f>
        <v>18</v>
      </c>
      <c r="F57" s="70">
        <v>5</v>
      </c>
      <c r="G57" s="46">
        <f t="shared" si="5"/>
        <v>23</v>
      </c>
      <c r="H57" s="77">
        <v>0</v>
      </c>
      <c r="I57" s="75">
        <v>0</v>
      </c>
      <c r="J57" s="46">
        <f t="shared" si="6"/>
        <v>23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+'5'!J58</f>
        <v>9</v>
      </c>
      <c r="F58" s="70">
        <v>3</v>
      </c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+'5'!J59</f>
        <v>17</v>
      </c>
      <c r="F59" s="70">
        <v>3</v>
      </c>
      <c r="G59" s="46">
        <f t="shared" si="5"/>
        <v>20</v>
      </c>
      <c r="H59" s="77">
        <v>0</v>
      </c>
      <c r="I59" s="75">
        <v>0</v>
      </c>
      <c r="J59" s="46">
        <f t="shared" si="6"/>
        <v>20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+'5'!J62</f>
        <v>16</v>
      </c>
      <c r="F62" s="70">
        <v>5</v>
      </c>
      <c r="G62" s="46">
        <f t="shared" si="5"/>
        <v>21</v>
      </c>
      <c r="H62" s="77">
        <v>0</v>
      </c>
      <c r="I62" s="75">
        <v>0</v>
      </c>
      <c r="J62" s="46">
        <f t="shared" si="6"/>
        <v>21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+'5'!J72</f>
        <v>2</v>
      </c>
      <c r="F72" s="70">
        <v>5</v>
      </c>
      <c r="G72" s="46">
        <f t="shared" si="5"/>
        <v>7</v>
      </c>
      <c r="H72" s="77">
        <v>0</v>
      </c>
      <c r="I72" s="75">
        <v>0</v>
      </c>
      <c r="J72" s="46">
        <f t="shared" si="6"/>
        <v>4</v>
      </c>
      <c r="K72" s="71">
        <v>3</v>
      </c>
      <c r="L72" s="21">
        <v>50</v>
      </c>
      <c r="M72" s="64">
        <f t="shared" si="2"/>
        <v>150</v>
      </c>
      <c r="N72" s="17" t="s">
        <v>16</v>
      </c>
      <c r="O72" s="18">
        <v>50</v>
      </c>
      <c r="P72" s="121">
        <f t="shared" si="3"/>
        <v>100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+'5'!J74</f>
        <v>3</v>
      </c>
      <c r="F74" s="70">
        <v>5</v>
      </c>
      <c r="G74" s="46">
        <f t="shared" si="5"/>
        <v>8</v>
      </c>
      <c r="H74" s="77">
        <v>0</v>
      </c>
      <c r="I74" s="75">
        <v>0</v>
      </c>
      <c r="J74" s="46">
        <f t="shared" si="6"/>
        <v>5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>
        <v>50</v>
      </c>
      <c r="P74" s="121">
        <f t="shared" si="3"/>
        <v>100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+'5'!J77</f>
        <v>0</v>
      </c>
      <c r="F77" s="70">
        <v>10</v>
      </c>
      <c r="G77" s="46">
        <f t="shared" si="5"/>
        <v>10</v>
      </c>
      <c r="H77" s="77">
        <v>0</v>
      </c>
      <c r="I77" s="75">
        <v>0</v>
      </c>
      <c r="J77" s="46">
        <f t="shared" si="6"/>
        <v>8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1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+'5'!J112</f>
        <v>14</v>
      </c>
      <c r="F112" s="70">
        <v>5</v>
      </c>
      <c r="G112" s="46">
        <f t="shared" si="23"/>
        <v>19</v>
      </c>
      <c r="H112" s="77">
        <v>0</v>
      </c>
      <c r="I112" s="75">
        <v>0</v>
      </c>
      <c r="J112" s="46">
        <f t="shared" si="24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+'5'!J113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+'5'!J115</f>
        <v>17</v>
      </c>
      <c r="F115" s="70"/>
      <c r="G115" s="46">
        <f t="shared" si="23"/>
        <v>17</v>
      </c>
      <c r="H115" s="77">
        <v>0</v>
      </c>
      <c r="I115" s="75">
        <v>0</v>
      </c>
      <c r="J115" s="46">
        <f t="shared" si="24"/>
        <v>14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1">
        <f t="shared" si="8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+'5'!J116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+'5'!J117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+'5'!J125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+'5'!J126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+'5'!J131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+'5'!J132</f>
        <v>9</v>
      </c>
      <c r="F132" s="70">
        <v>10</v>
      </c>
      <c r="G132" s="46">
        <f t="shared" si="23"/>
        <v>19</v>
      </c>
      <c r="H132" s="77">
        <v>0</v>
      </c>
      <c r="I132" s="75">
        <v>0</v>
      </c>
      <c r="J132" s="46">
        <f t="shared" si="24"/>
        <v>10</v>
      </c>
      <c r="K132" s="71">
        <v>9</v>
      </c>
      <c r="L132" s="22">
        <v>60</v>
      </c>
      <c r="M132" s="64">
        <f t="shared" si="7"/>
        <v>540</v>
      </c>
      <c r="N132" s="17" t="s">
        <v>16</v>
      </c>
      <c r="O132" s="18">
        <v>270</v>
      </c>
      <c r="P132" s="121">
        <f t="shared" si="8"/>
        <v>270</v>
      </c>
      <c r="Q132" s="89">
        <v>16.690000000000001</v>
      </c>
      <c r="R132" s="43">
        <f t="shared" si="9"/>
        <v>150.21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+'5'!J133</f>
        <v>1</v>
      </c>
      <c r="F133" s="70">
        <v>10</v>
      </c>
      <c r="G133" s="46">
        <f t="shared" si="23"/>
        <v>11</v>
      </c>
      <c r="H133" s="77">
        <v>0</v>
      </c>
      <c r="I133" s="75">
        <v>0</v>
      </c>
      <c r="J133" s="46">
        <f t="shared" si="24"/>
        <v>11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+'5'!J175</f>
        <v>7</v>
      </c>
      <c r="F175" s="70">
        <v>5</v>
      </c>
      <c r="G175" s="46">
        <f t="shared" si="30"/>
        <v>12</v>
      </c>
      <c r="H175" s="77">
        <v>0</v>
      </c>
      <c r="I175" s="75">
        <v>0</v>
      </c>
      <c r="J175" s="46">
        <f t="shared" si="31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+'5'!J178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+'5'!J180</f>
        <v>14</v>
      </c>
      <c r="F180" s="70"/>
      <c r="G180" s="46">
        <f t="shared" si="30"/>
        <v>14</v>
      </c>
      <c r="H180" s="77">
        <v>0</v>
      </c>
      <c r="I180" s="75">
        <v>0</v>
      </c>
      <c r="J180" s="46">
        <f t="shared" si="31"/>
        <v>12</v>
      </c>
      <c r="K180" s="71">
        <v>2</v>
      </c>
      <c r="L180" s="20">
        <v>35</v>
      </c>
      <c r="M180" s="64">
        <f t="shared" si="34"/>
        <v>70</v>
      </c>
      <c r="N180" s="17" t="s">
        <v>16</v>
      </c>
      <c r="O180" s="18"/>
      <c r="P180" s="121">
        <f t="shared" si="35"/>
        <v>70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+'5'!J185</f>
        <v>14</v>
      </c>
      <c r="F185" s="70">
        <v>30</v>
      </c>
      <c r="G185" s="46">
        <f t="shared" si="30"/>
        <v>44</v>
      </c>
      <c r="H185" s="77">
        <v>0</v>
      </c>
      <c r="I185" s="75">
        <v>0</v>
      </c>
      <c r="J185" s="46">
        <f t="shared" si="31"/>
        <v>43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1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+'5'!J188</f>
        <v>0</v>
      </c>
      <c r="F188" s="70">
        <v>150</v>
      </c>
      <c r="G188" s="46">
        <f>E188+F188</f>
        <v>150</v>
      </c>
      <c r="H188" s="77">
        <v>0</v>
      </c>
      <c r="I188" s="75">
        <v>0</v>
      </c>
      <c r="J188" s="46">
        <f>+G188-H188-K188-I188</f>
        <v>130</v>
      </c>
      <c r="K188" s="71">
        <v>20</v>
      </c>
      <c r="L188" s="20">
        <v>15</v>
      </c>
      <c r="M188" s="64">
        <f>+L188*K188</f>
        <v>300</v>
      </c>
      <c r="N188" s="17" t="s">
        <v>16</v>
      </c>
      <c r="O188" s="18">
        <v>100</v>
      </c>
      <c r="P188" s="121">
        <f>SUM(M188-O188)</f>
        <v>200</v>
      </c>
      <c r="Q188" s="89">
        <v>3.5</v>
      </c>
      <c r="R188" s="43">
        <f>+K188*Q188</f>
        <v>70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+'5'!J193</f>
        <v>31</v>
      </c>
      <c r="F193" s="70">
        <v>5</v>
      </c>
      <c r="G193" s="46">
        <f t="shared" si="30"/>
        <v>36</v>
      </c>
      <c r="H193" s="77">
        <v>0</v>
      </c>
      <c r="I193" s="75">
        <v>0</v>
      </c>
      <c r="J193" s="46">
        <f t="shared" si="31"/>
        <v>33</v>
      </c>
      <c r="K193" s="71">
        <v>3</v>
      </c>
      <c r="L193" s="20">
        <v>60</v>
      </c>
      <c r="M193" s="64">
        <f t="shared" si="34"/>
        <v>180</v>
      </c>
      <c r="N193" s="17" t="s">
        <v>16</v>
      </c>
      <c r="O193" s="18"/>
      <c r="P193" s="121">
        <f t="shared" si="35"/>
        <v>180</v>
      </c>
      <c r="Q193" s="89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+'5'!J194</f>
        <v>33</v>
      </c>
      <c r="F194" s="70">
        <v>10</v>
      </c>
      <c r="G194" s="46">
        <f t="shared" si="30"/>
        <v>43</v>
      </c>
      <c r="H194" s="77">
        <v>0</v>
      </c>
      <c r="I194" s="75">
        <v>0</v>
      </c>
      <c r="J194" s="46">
        <f t="shared" si="31"/>
        <v>38</v>
      </c>
      <c r="K194" s="71">
        <v>5</v>
      </c>
      <c r="L194" s="20">
        <v>120</v>
      </c>
      <c r="M194" s="64">
        <f t="shared" si="34"/>
        <v>600</v>
      </c>
      <c r="N194" s="17" t="s">
        <v>16</v>
      </c>
      <c r="O194" s="18"/>
      <c r="P194" s="121">
        <f t="shared" si="35"/>
        <v>600</v>
      </c>
      <c r="Q194" s="89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+'5'!J195</f>
        <v>6</v>
      </c>
      <c r="F195" s="70">
        <v>5</v>
      </c>
      <c r="G195" s="46">
        <f t="shared" si="30"/>
        <v>11</v>
      </c>
      <c r="H195" s="77">
        <v>0</v>
      </c>
      <c r="I195" s="75">
        <v>0</v>
      </c>
      <c r="J195" s="46">
        <f t="shared" si="31"/>
        <v>10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1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+'5'!J196</f>
        <v>8</v>
      </c>
      <c r="F196" s="70">
        <v>5</v>
      </c>
      <c r="G196" s="46">
        <f t="shared" si="30"/>
        <v>13</v>
      </c>
      <c r="H196" s="77">
        <v>0</v>
      </c>
      <c r="I196" s="75">
        <v>0</v>
      </c>
      <c r="J196" s="46">
        <f t="shared" si="31"/>
        <v>9</v>
      </c>
      <c r="K196" s="71">
        <v>4</v>
      </c>
      <c r="L196" s="20">
        <v>120</v>
      </c>
      <c r="M196" s="64">
        <f t="shared" si="34"/>
        <v>480</v>
      </c>
      <c r="N196" s="17" t="s">
        <v>16</v>
      </c>
      <c r="O196" s="18"/>
      <c r="P196" s="121">
        <f t="shared" si="35"/>
        <v>480</v>
      </c>
      <c r="Q196" s="89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+'5'!J198</f>
        <v>23</v>
      </c>
      <c r="F198" s="70"/>
      <c r="G198" s="46">
        <f t="shared" si="30"/>
        <v>23</v>
      </c>
      <c r="H198" s="77">
        <v>0</v>
      </c>
      <c r="I198" s="75">
        <v>0</v>
      </c>
      <c r="J198" s="46">
        <f t="shared" si="31"/>
        <v>23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+'5'!J205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+'5'!J209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+'5'!J217</f>
        <v>19</v>
      </c>
      <c r="F217" s="70"/>
      <c r="G217" s="46">
        <f t="shared" si="30"/>
        <v>19</v>
      </c>
      <c r="H217" s="77">
        <v>0</v>
      </c>
      <c r="I217" s="75">
        <v>0</v>
      </c>
      <c r="J217" s="46">
        <f t="shared" si="31"/>
        <v>19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+'5'!J231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+'5'!J235</f>
        <v>8</v>
      </c>
      <c r="F235" s="70"/>
      <c r="G235" s="46">
        <f t="shared" si="40"/>
        <v>8</v>
      </c>
      <c r="H235" s="77">
        <v>0</v>
      </c>
      <c r="I235" s="75">
        <v>0</v>
      </c>
      <c r="J235" s="46">
        <f t="shared" si="41"/>
        <v>8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+'5'!J236</f>
        <v>4</v>
      </c>
      <c r="F236" s="70">
        <v>5</v>
      </c>
      <c r="G236" s="46">
        <f t="shared" si="40"/>
        <v>9</v>
      </c>
      <c r="H236" s="77">
        <v>0</v>
      </c>
      <c r="I236" s="75">
        <v>0</v>
      </c>
      <c r="J236" s="46">
        <f t="shared" si="41"/>
        <v>6</v>
      </c>
      <c r="K236" s="71">
        <v>3</v>
      </c>
      <c r="L236" s="20">
        <v>50</v>
      </c>
      <c r="M236" s="64">
        <f t="shared" si="42"/>
        <v>150</v>
      </c>
      <c r="N236" s="17" t="s">
        <v>16</v>
      </c>
      <c r="O236" s="18">
        <v>75</v>
      </c>
      <c r="P236" s="121">
        <f t="shared" si="43"/>
        <v>75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+'5'!J237</f>
        <v>2</v>
      </c>
      <c r="F237" s="70">
        <v>5</v>
      </c>
      <c r="G237" s="46">
        <f t="shared" si="40"/>
        <v>7</v>
      </c>
      <c r="H237" s="77">
        <v>0</v>
      </c>
      <c r="I237" s="75">
        <v>0</v>
      </c>
      <c r="J237" s="46">
        <f t="shared" si="41"/>
        <v>3</v>
      </c>
      <c r="K237" s="71">
        <v>4</v>
      </c>
      <c r="L237" s="20">
        <v>50</v>
      </c>
      <c r="M237" s="64">
        <f t="shared" si="42"/>
        <v>200</v>
      </c>
      <c r="N237" s="17" t="s">
        <v>16</v>
      </c>
      <c r="O237" s="18"/>
      <c r="P237" s="121">
        <f t="shared" si="43"/>
        <v>200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+'5'!J238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+'5'!J239</f>
        <v>0</v>
      </c>
      <c r="F239" s="70"/>
      <c r="G239" s="46">
        <f t="shared" ref="G239:G252" si="45">E239+F239</f>
        <v>0</v>
      </c>
      <c r="H239" s="77">
        <v>0</v>
      </c>
      <c r="I239" s="75">
        <v>0</v>
      </c>
      <c r="J239" s="46">
        <f t="shared" ref="J239:J251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+'5'!J240</f>
        <v>3</v>
      </c>
      <c r="F240" s="70"/>
      <c r="G240" s="46">
        <f t="shared" si="45"/>
        <v>3</v>
      </c>
      <c r="H240" s="77">
        <v>0</v>
      </c>
      <c r="I240" s="75">
        <v>0</v>
      </c>
      <c r="J240" s="46">
        <f t="shared" si="46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+'5'!J241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+'5'!J242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+'5'!J243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+'5'!J244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+'5'!J245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+'5'!J246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+'5'!J247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+'5'!J248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+'5'!J249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+'5'!J250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+'5'!J251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+'5'!J252</f>
        <v>0</v>
      </c>
      <c r="F252" s="70"/>
      <c r="G252" s="46">
        <f t="shared" si="45"/>
        <v>0</v>
      </c>
      <c r="H252" s="77">
        <v>0</v>
      </c>
      <c r="I252" s="75"/>
      <c r="J252" s="46"/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2230.58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6025</v>
      </c>
    </row>
    <row r="257" spans="1:2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1605</v>
      </c>
      <c r="O258" s="2">
        <v>50</v>
      </c>
      <c r="P258" s="2">
        <v>130</v>
      </c>
      <c r="Q258" s="87">
        <v>50</v>
      </c>
      <c r="R258" s="2">
        <v>50</v>
      </c>
      <c r="S258" s="2">
        <v>100</v>
      </c>
      <c r="T258" s="2">
        <v>160</v>
      </c>
      <c r="U258" s="2">
        <v>65</v>
      </c>
      <c r="V258" s="2">
        <v>120</v>
      </c>
      <c r="W258" s="2">
        <v>220</v>
      </c>
      <c r="X258" s="2">
        <v>350</v>
      </c>
      <c r="Y258" s="2">
        <v>50</v>
      </c>
      <c r="Z258" s="2">
        <v>60</v>
      </c>
      <c r="AA258" s="2">
        <v>150</v>
      </c>
      <c r="AB258" s="2">
        <v>50</v>
      </c>
    </row>
    <row r="259" spans="1:2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1230</v>
      </c>
    </row>
    <row r="262" spans="1:2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3190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3190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8" x14ac:dyDescent="0.5">
      <c r="J266" s="2"/>
      <c r="L266" s="2"/>
    </row>
    <row r="267" spans="1:28" ht="25.5" x14ac:dyDescent="0.55000000000000004">
      <c r="J267" s="2"/>
      <c r="L267" s="72" t="s">
        <v>271</v>
      </c>
      <c r="M267" s="2" t="s">
        <v>306</v>
      </c>
    </row>
    <row r="268" spans="1:28" x14ac:dyDescent="0.5">
      <c r="J268" s="2"/>
      <c r="L268" s="2"/>
    </row>
    <row r="269" spans="1:28" x14ac:dyDescent="0.5">
      <c r="J269" s="2"/>
      <c r="L269" s="2"/>
    </row>
    <row r="270" spans="1:28" x14ac:dyDescent="0.5">
      <c r="J270" s="2"/>
      <c r="L270" s="2"/>
    </row>
    <row r="271" spans="1:28" x14ac:dyDescent="0.5">
      <c r="J271" s="2"/>
      <c r="L271" s="2"/>
    </row>
    <row r="272" spans="1:2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00.00"/>
        <filter val="120.00"/>
        <filter val="130"/>
        <filter val="130.00"/>
        <filter val="180.00"/>
        <filter val="200.00"/>
        <filter val="260.00"/>
        <filter val="270.00"/>
        <filter val="300.00"/>
        <filter val="480.00"/>
        <filter val="50.00"/>
        <filter val="60.00"/>
        <filter val="600.00"/>
        <filter val="65.00"/>
        <filter val="70.00"/>
        <filter val="75.00"/>
        <filter val="80.00"/>
        <filter val="ส่วนลดสินค้า SALE"/>
      </filters>
    </filterColumn>
  </autoFilter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AD340"/>
  <sheetViews>
    <sheetView zoomScale="80" zoomScaleNormal="80" workbookViewId="0">
      <pane xSplit="10" ySplit="4" topLeftCell="K5" activePane="bottomRight" state="frozen"/>
      <selection activeCell="H252" sqref="H252"/>
      <selection pane="topRight" activeCell="H252" sqref="H252"/>
      <selection pane="bottomLeft" activeCell="H252" sqref="H252"/>
      <selection pane="bottomRight" activeCell="H252" sqref="H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65</v>
      </c>
      <c r="F5" s="70"/>
      <c r="G5" s="46">
        <f t="shared" ref="G5:G26" si="0">E5+F5</f>
        <v>65</v>
      </c>
      <c r="H5" s="77">
        <v>0</v>
      </c>
      <c r="I5" s="75">
        <v>0</v>
      </c>
      <c r="J5" s="46">
        <f t="shared" ref="J5:J26" si="1">+G5-H5-K5-I5</f>
        <v>59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21">
        <f>SUM(M5-O5)</f>
        <v>300</v>
      </c>
      <c r="Q5" s="120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189</v>
      </c>
      <c r="F6" s="70"/>
      <c r="G6" s="46">
        <f t="shared" si="0"/>
        <v>189</v>
      </c>
      <c r="H6" s="77">
        <v>0</v>
      </c>
      <c r="I6" s="75">
        <v>0</v>
      </c>
      <c r="J6" s="46">
        <f t="shared" si="1"/>
        <v>183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/>
      <c r="P6" s="121">
        <f t="shared" ref="P6:P80" si="3">SUM(M6-O6)</f>
        <v>600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24</v>
      </c>
      <c r="F11" s="70"/>
      <c r="G11" s="46">
        <f t="shared" si="0"/>
        <v>24</v>
      </c>
      <c r="H11" s="77">
        <v>0</v>
      </c>
      <c r="I11" s="75">
        <v>0</v>
      </c>
      <c r="J11" s="46">
        <f t="shared" si="1"/>
        <v>20</v>
      </c>
      <c r="K11" s="71">
        <v>4</v>
      </c>
      <c r="L11" s="15">
        <v>50</v>
      </c>
      <c r="M11" s="64">
        <f t="shared" si="2"/>
        <v>200</v>
      </c>
      <c r="N11" s="17" t="s">
        <v>16</v>
      </c>
      <c r="O11" s="18"/>
      <c r="P11" s="121">
        <f t="shared" si="3"/>
        <v>200</v>
      </c>
      <c r="Q11" s="12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4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1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90</v>
      </c>
      <c r="F22" s="70"/>
      <c r="G22" s="46">
        <f t="shared" si="0"/>
        <v>90</v>
      </c>
      <c r="H22" s="77">
        <v>0</v>
      </c>
      <c r="I22" s="75">
        <v>0</v>
      </c>
      <c r="J22" s="46">
        <f t="shared" si="1"/>
        <v>78</v>
      </c>
      <c r="K22" s="71">
        <v>12</v>
      </c>
      <c r="L22" s="20">
        <v>100</v>
      </c>
      <c r="M22" s="64">
        <f t="shared" si="2"/>
        <v>1200</v>
      </c>
      <c r="N22" s="17" t="s">
        <v>16</v>
      </c>
      <c r="O22" s="18"/>
      <c r="P22" s="121">
        <f t="shared" si="3"/>
        <v>1200</v>
      </c>
      <c r="Q22" s="120">
        <v>27.98</v>
      </c>
      <c r="R22" s="43">
        <f t="shared" si="4"/>
        <v>335.76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42</v>
      </c>
      <c r="F24" s="70"/>
      <c r="G24" s="46">
        <f t="shared" si="0"/>
        <v>42</v>
      </c>
      <c r="H24" s="77">
        <v>0</v>
      </c>
      <c r="I24" s="75">
        <v>0</v>
      </c>
      <c r="J24" s="46">
        <f t="shared" si="1"/>
        <v>39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/>
      <c r="P24" s="121">
        <f t="shared" si="3"/>
        <v>300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28</v>
      </c>
      <c r="F28" s="70"/>
      <c r="G28" s="46">
        <f t="shared" si="5"/>
        <v>28</v>
      </c>
      <c r="H28" s="77">
        <v>0</v>
      </c>
      <c r="I28" s="75">
        <v>0</v>
      </c>
      <c r="J28" s="46">
        <f t="shared" si="6"/>
        <v>24</v>
      </c>
      <c r="K28" s="71">
        <v>4</v>
      </c>
      <c r="L28" s="15">
        <v>100</v>
      </c>
      <c r="M28" s="64">
        <f t="shared" si="2"/>
        <v>400</v>
      </c>
      <c r="N28" s="17" t="s">
        <v>16</v>
      </c>
      <c r="O28" s="18"/>
      <c r="P28" s="121">
        <f t="shared" si="3"/>
        <v>400</v>
      </c>
      <c r="Q28" s="12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63</v>
      </c>
      <c r="F31" s="70"/>
      <c r="G31" s="46">
        <f t="shared" si="5"/>
        <v>63</v>
      </c>
      <c r="H31" s="77">
        <v>0</v>
      </c>
      <c r="I31" s="75">
        <v>0</v>
      </c>
      <c r="J31" s="46">
        <f t="shared" si="6"/>
        <v>62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8</v>
      </c>
      <c r="F32" s="70"/>
      <c r="G32" s="46">
        <f t="shared" si="5"/>
        <v>8</v>
      </c>
      <c r="H32" s="77">
        <v>0</v>
      </c>
      <c r="I32" s="75">
        <v>0</v>
      </c>
      <c r="J32" s="46">
        <f t="shared" si="6"/>
        <v>4</v>
      </c>
      <c r="K32" s="71">
        <v>4</v>
      </c>
      <c r="L32" s="15">
        <v>130</v>
      </c>
      <c r="M32" s="64">
        <f t="shared" si="2"/>
        <v>520</v>
      </c>
      <c r="N32" s="17" t="s">
        <v>16</v>
      </c>
      <c r="O32" s="18">
        <v>130</v>
      </c>
      <c r="P32" s="121">
        <f t="shared" si="3"/>
        <v>390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6"/>
        <v>6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4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+'6'!J39</f>
        <v>12</v>
      </c>
      <c r="F39" s="70"/>
      <c r="G39" s="46">
        <f t="shared" si="5"/>
        <v>12</v>
      </c>
      <c r="H39" s="77">
        <v>0</v>
      </c>
      <c r="I39" s="75">
        <v>0</v>
      </c>
      <c r="J39" s="46">
        <f t="shared" si="6"/>
        <v>12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+'6'!J40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1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1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+'6'!J41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+'6'!J46</f>
        <v>17</v>
      </c>
      <c r="F46" s="70"/>
      <c r="G46" s="46">
        <f t="shared" si="5"/>
        <v>17</v>
      </c>
      <c r="H46" s="77">
        <v>0</v>
      </c>
      <c r="I46" s="75">
        <v>0</v>
      </c>
      <c r="J46" s="46">
        <f t="shared" si="6"/>
        <v>15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>
        <v>50</v>
      </c>
      <c r="P46" s="121">
        <f t="shared" si="3"/>
        <v>50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+'6'!J47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1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+'6'!J48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9</v>
      </c>
      <c r="K48" s="71">
        <v>1</v>
      </c>
      <c r="L48" s="20">
        <v>50</v>
      </c>
      <c r="M48" s="64">
        <f>+L48*K48</f>
        <v>50</v>
      </c>
      <c r="N48" s="17" t="s">
        <v>1436</v>
      </c>
      <c r="O48" s="18">
        <v>50</v>
      </c>
      <c r="P48" s="23">
        <f>SUM(M48-O48)</f>
        <v>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+'6'!J49</f>
        <v>13</v>
      </c>
      <c r="F49" s="70"/>
      <c r="G49" s="46">
        <f t="shared" si="5"/>
        <v>13</v>
      </c>
      <c r="H49" s="77">
        <v>0</v>
      </c>
      <c r="I49" s="75">
        <v>0</v>
      </c>
      <c r="J49" s="46">
        <f t="shared" si="6"/>
        <v>13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+'6'!J50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10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+'6'!J53</f>
        <v>22</v>
      </c>
      <c r="F53" s="70"/>
      <c r="G53" s="46">
        <f t="shared" si="5"/>
        <v>22</v>
      </c>
      <c r="H53" s="77">
        <v>0</v>
      </c>
      <c r="I53" s="75">
        <v>0</v>
      </c>
      <c r="J53" s="46">
        <f t="shared" si="6"/>
        <v>19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1">
        <f>SUM(M53-O53)</f>
        <v>150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+'6'!J55</f>
        <v>25</v>
      </c>
      <c r="F55" s="70"/>
      <c r="G55" s="46">
        <f t="shared" si="5"/>
        <v>25</v>
      </c>
      <c r="H55" s="77">
        <v>0</v>
      </c>
      <c r="I55" s="75">
        <v>0</v>
      </c>
      <c r="J55" s="46">
        <f t="shared" si="6"/>
        <v>23</v>
      </c>
      <c r="K55" s="71">
        <v>2</v>
      </c>
      <c r="L55" s="15">
        <v>120</v>
      </c>
      <c r="M55" s="64">
        <f>+L55*K55</f>
        <v>240</v>
      </c>
      <c r="N55" s="17" t="s">
        <v>16</v>
      </c>
      <c r="O55" s="18"/>
      <c r="P55" s="121">
        <f>SUM(M55-O55)</f>
        <v>240</v>
      </c>
      <c r="Q55" s="120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+'6'!J56</f>
        <v>12</v>
      </c>
      <c r="F56" s="70"/>
      <c r="G56" s="46">
        <f t="shared" si="5"/>
        <v>12</v>
      </c>
      <c r="H56" s="77">
        <v>0</v>
      </c>
      <c r="I56" s="75">
        <v>0</v>
      </c>
      <c r="J56" s="46">
        <f t="shared" si="6"/>
        <v>10</v>
      </c>
      <c r="K56" s="71">
        <v>2</v>
      </c>
      <c r="L56" s="15">
        <v>120</v>
      </c>
      <c r="M56" s="64">
        <f>+L56*K56</f>
        <v>240</v>
      </c>
      <c r="N56" s="17" t="s">
        <v>16</v>
      </c>
      <c r="O56" s="18">
        <v>70</v>
      </c>
      <c r="P56" s="121">
        <f>SUM(M56-O56)</f>
        <v>170</v>
      </c>
      <c r="Q56" s="120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+'6'!J57</f>
        <v>23</v>
      </c>
      <c r="F57" s="70"/>
      <c r="G57" s="46">
        <f t="shared" si="5"/>
        <v>23</v>
      </c>
      <c r="H57" s="77">
        <v>0</v>
      </c>
      <c r="I57" s="75">
        <v>0</v>
      </c>
      <c r="J57" s="46">
        <f t="shared" si="6"/>
        <v>17</v>
      </c>
      <c r="K57" s="71">
        <v>6</v>
      </c>
      <c r="L57" s="15">
        <v>120</v>
      </c>
      <c r="M57" s="64">
        <f t="shared" si="2"/>
        <v>720</v>
      </c>
      <c r="N57" s="17" t="s">
        <v>16</v>
      </c>
      <c r="O57" s="18">
        <v>210</v>
      </c>
      <c r="P57" s="121">
        <f t="shared" si="3"/>
        <v>510</v>
      </c>
      <c r="Q57" s="120">
        <v>31.29</v>
      </c>
      <c r="R57" s="43">
        <f t="shared" si="4"/>
        <v>187.74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+'6'!J58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+'6'!J59</f>
        <v>20</v>
      </c>
      <c r="F59" s="70"/>
      <c r="G59" s="46">
        <f t="shared" si="5"/>
        <v>20</v>
      </c>
      <c r="H59" s="77">
        <v>0</v>
      </c>
      <c r="I59" s="75">
        <v>0</v>
      </c>
      <c r="J59" s="46">
        <f t="shared" si="6"/>
        <v>20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+'6'!J62</f>
        <v>21</v>
      </c>
      <c r="F62" s="70"/>
      <c r="G62" s="46">
        <f t="shared" si="5"/>
        <v>21</v>
      </c>
      <c r="H62" s="77">
        <v>0</v>
      </c>
      <c r="I62" s="75">
        <v>0</v>
      </c>
      <c r="J62" s="46">
        <f t="shared" si="6"/>
        <v>17</v>
      </c>
      <c r="K62" s="71">
        <v>4</v>
      </c>
      <c r="L62" s="15">
        <v>120</v>
      </c>
      <c r="M62" s="64">
        <f t="shared" si="2"/>
        <v>480</v>
      </c>
      <c r="N62" s="17" t="s">
        <v>16</v>
      </c>
      <c r="O62" s="18">
        <v>140</v>
      </c>
      <c r="P62" s="121">
        <f t="shared" si="3"/>
        <v>340</v>
      </c>
      <c r="Q62" s="120">
        <v>26.69</v>
      </c>
      <c r="R62" s="43">
        <f t="shared" si="4"/>
        <v>106.76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+'6'!J72</f>
        <v>4</v>
      </c>
      <c r="F72" s="70"/>
      <c r="G72" s="46">
        <f t="shared" si="5"/>
        <v>4</v>
      </c>
      <c r="H72" s="77">
        <v>0</v>
      </c>
      <c r="I72" s="75">
        <v>0</v>
      </c>
      <c r="J72" s="46">
        <f t="shared" si="6"/>
        <v>4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+'6'!J74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4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>
        <v>25</v>
      </c>
      <c r="P74" s="121">
        <f t="shared" si="3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+'6'!J77</f>
        <v>8</v>
      </c>
      <c r="F77" s="70"/>
      <c r="G77" s="46">
        <f t="shared" si="5"/>
        <v>8</v>
      </c>
      <c r="H77" s="77">
        <v>0</v>
      </c>
      <c r="I77" s="75">
        <v>0</v>
      </c>
      <c r="J77" s="46">
        <f t="shared" si="6"/>
        <v>8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+'6'!J112</f>
        <v>19</v>
      </c>
      <c r="F112" s="70"/>
      <c r="G112" s="46">
        <f t="shared" si="23"/>
        <v>19</v>
      </c>
      <c r="H112" s="77">
        <v>0</v>
      </c>
      <c r="I112" s="75">
        <v>0</v>
      </c>
      <c r="J112" s="46">
        <f t="shared" si="24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+'6'!J113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+'6'!J115</f>
        <v>14</v>
      </c>
      <c r="F115" s="70"/>
      <c r="G115" s="46">
        <f t="shared" si="23"/>
        <v>14</v>
      </c>
      <c r="H115" s="77">
        <v>0</v>
      </c>
      <c r="I115" s="75">
        <v>0</v>
      </c>
      <c r="J115" s="46">
        <f t="shared" si="24"/>
        <v>13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+'6'!J116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+'6'!J117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+'6'!J125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+'6'!J126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+'6'!J131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+'6'!J132</f>
        <v>10</v>
      </c>
      <c r="F132" s="70"/>
      <c r="G132" s="46">
        <f t="shared" si="23"/>
        <v>10</v>
      </c>
      <c r="H132" s="77">
        <v>0</v>
      </c>
      <c r="I132" s="75">
        <v>0</v>
      </c>
      <c r="J132" s="46">
        <f t="shared" si="24"/>
        <v>10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+'6'!J133</f>
        <v>11</v>
      </c>
      <c r="F133" s="70"/>
      <c r="G133" s="46">
        <f t="shared" si="23"/>
        <v>11</v>
      </c>
      <c r="H133" s="77">
        <v>0</v>
      </c>
      <c r="I133" s="75">
        <v>0</v>
      </c>
      <c r="J133" s="46">
        <f t="shared" si="24"/>
        <v>9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1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+'6'!J175</f>
        <v>12</v>
      </c>
      <c r="F175" s="70"/>
      <c r="G175" s="46">
        <f t="shared" si="30"/>
        <v>12</v>
      </c>
      <c r="H175" s="77">
        <v>0</v>
      </c>
      <c r="I175" s="75">
        <v>0</v>
      </c>
      <c r="J175" s="46">
        <f t="shared" si="31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+'6'!J178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+'6'!J180</f>
        <v>12</v>
      </c>
      <c r="F180" s="70"/>
      <c r="G180" s="46">
        <f t="shared" si="30"/>
        <v>12</v>
      </c>
      <c r="H180" s="77">
        <v>0</v>
      </c>
      <c r="I180" s="75">
        <v>0</v>
      </c>
      <c r="J180" s="46">
        <f t="shared" si="31"/>
        <v>11</v>
      </c>
      <c r="K180" s="71">
        <v>1</v>
      </c>
      <c r="L180" s="20">
        <v>35</v>
      </c>
      <c r="M180" s="64">
        <f t="shared" si="34"/>
        <v>35</v>
      </c>
      <c r="N180" s="17" t="s">
        <v>16</v>
      </c>
      <c r="O180" s="18"/>
      <c r="P180" s="121">
        <f t="shared" si="35"/>
        <v>35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+'6'!J185</f>
        <v>43</v>
      </c>
      <c r="F185" s="70"/>
      <c r="G185" s="46">
        <f t="shared" si="30"/>
        <v>43</v>
      </c>
      <c r="H185" s="77">
        <v>0</v>
      </c>
      <c r="I185" s="75">
        <v>0</v>
      </c>
      <c r="J185" s="46">
        <f t="shared" si="31"/>
        <v>42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1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+'6'!J188</f>
        <v>130</v>
      </c>
      <c r="F188" s="70"/>
      <c r="G188" s="46">
        <f>E188+F188</f>
        <v>130</v>
      </c>
      <c r="H188" s="77">
        <v>0</v>
      </c>
      <c r="I188" s="75">
        <v>0</v>
      </c>
      <c r="J188" s="46">
        <f>+G188-H188-K188-I188</f>
        <v>120</v>
      </c>
      <c r="K188" s="71">
        <v>10</v>
      </c>
      <c r="L188" s="20">
        <v>15</v>
      </c>
      <c r="M188" s="64">
        <f>+L188*K188</f>
        <v>150</v>
      </c>
      <c r="N188" s="17" t="s">
        <v>16</v>
      </c>
      <c r="O188" s="18">
        <v>50</v>
      </c>
      <c r="P188" s="121">
        <f>SUM(M188-O188)</f>
        <v>100</v>
      </c>
      <c r="Q188" s="89">
        <v>3.5</v>
      </c>
      <c r="R188" s="43">
        <f>+K188*Q188</f>
        <v>35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+'6'!J193</f>
        <v>33</v>
      </c>
      <c r="F193" s="70"/>
      <c r="G193" s="46">
        <f t="shared" si="30"/>
        <v>33</v>
      </c>
      <c r="H193" s="77">
        <v>0</v>
      </c>
      <c r="I193" s="75">
        <v>0</v>
      </c>
      <c r="J193" s="46">
        <f t="shared" si="31"/>
        <v>30</v>
      </c>
      <c r="K193" s="71">
        <v>3</v>
      </c>
      <c r="L193" s="20">
        <v>60</v>
      </c>
      <c r="M193" s="64">
        <f t="shared" si="34"/>
        <v>180</v>
      </c>
      <c r="N193" s="17" t="s">
        <v>16</v>
      </c>
      <c r="O193" s="18"/>
      <c r="P193" s="121">
        <f t="shared" si="35"/>
        <v>180</v>
      </c>
      <c r="Q193" s="89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+'6'!J194</f>
        <v>38</v>
      </c>
      <c r="F194" s="70"/>
      <c r="G194" s="46">
        <f t="shared" si="30"/>
        <v>38</v>
      </c>
      <c r="H194" s="77">
        <v>0</v>
      </c>
      <c r="I194" s="75">
        <v>0</v>
      </c>
      <c r="J194" s="46">
        <f t="shared" si="31"/>
        <v>33</v>
      </c>
      <c r="K194" s="71">
        <v>5</v>
      </c>
      <c r="L194" s="20">
        <v>120</v>
      </c>
      <c r="M194" s="64">
        <f t="shared" si="34"/>
        <v>600</v>
      </c>
      <c r="N194" s="17" t="s">
        <v>16</v>
      </c>
      <c r="O194" s="18"/>
      <c r="P194" s="121">
        <f t="shared" si="35"/>
        <v>600</v>
      </c>
      <c r="Q194" s="89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+'6'!J195</f>
        <v>10</v>
      </c>
      <c r="F195" s="70"/>
      <c r="G195" s="46">
        <f t="shared" si="30"/>
        <v>10</v>
      </c>
      <c r="H195" s="77">
        <v>0</v>
      </c>
      <c r="I195" s="75">
        <v>0</v>
      </c>
      <c r="J195" s="46">
        <f t="shared" si="31"/>
        <v>8</v>
      </c>
      <c r="K195" s="71">
        <v>2</v>
      </c>
      <c r="L195" s="20">
        <v>60</v>
      </c>
      <c r="M195" s="64">
        <f t="shared" si="34"/>
        <v>120</v>
      </c>
      <c r="N195" s="17" t="s">
        <v>16</v>
      </c>
      <c r="O195" s="18"/>
      <c r="P195" s="121">
        <f t="shared" si="35"/>
        <v>120</v>
      </c>
      <c r="Q195" s="89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+'6'!J196</f>
        <v>9</v>
      </c>
      <c r="F196" s="70"/>
      <c r="G196" s="46">
        <f t="shared" si="30"/>
        <v>9</v>
      </c>
      <c r="H196" s="77">
        <v>0</v>
      </c>
      <c r="I196" s="75">
        <v>0</v>
      </c>
      <c r="J196" s="46">
        <f t="shared" si="31"/>
        <v>7</v>
      </c>
      <c r="K196" s="71">
        <v>2</v>
      </c>
      <c r="L196" s="20">
        <v>120</v>
      </c>
      <c r="M196" s="64">
        <f t="shared" si="34"/>
        <v>240</v>
      </c>
      <c r="N196" s="17" t="s">
        <v>16</v>
      </c>
      <c r="O196" s="18"/>
      <c r="P196" s="121">
        <f t="shared" si="35"/>
        <v>240</v>
      </c>
      <c r="Q196" s="89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+'6'!J198</f>
        <v>23</v>
      </c>
      <c r="F198" s="70"/>
      <c r="G198" s="46">
        <f t="shared" si="30"/>
        <v>23</v>
      </c>
      <c r="H198" s="77">
        <v>0</v>
      </c>
      <c r="I198" s="75">
        <v>0</v>
      </c>
      <c r="J198" s="46">
        <f t="shared" si="31"/>
        <v>22</v>
      </c>
      <c r="K198" s="71">
        <v>1</v>
      </c>
      <c r="L198" s="20">
        <v>150</v>
      </c>
      <c r="M198" s="64">
        <f t="shared" si="34"/>
        <v>150</v>
      </c>
      <c r="N198" s="17" t="s">
        <v>16</v>
      </c>
      <c r="O198" s="18"/>
      <c r="P198" s="121">
        <f t="shared" si="35"/>
        <v>150</v>
      </c>
      <c r="Q198" s="89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+'6'!J205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+'6'!J209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+'6'!J217</f>
        <v>19</v>
      </c>
      <c r="F217" s="70"/>
      <c r="G217" s="46">
        <f t="shared" si="30"/>
        <v>19</v>
      </c>
      <c r="H217" s="77">
        <v>0</v>
      </c>
      <c r="I217" s="75">
        <v>0</v>
      </c>
      <c r="J217" s="46">
        <f t="shared" si="31"/>
        <v>18</v>
      </c>
      <c r="K217" s="71">
        <v>1</v>
      </c>
      <c r="L217" s="20">
        <v>10</v>
      </c>
      <c r="M217" s="64">
        <f t="shared" si="34"/>
        <v>10</v>
      </c>
      <c r="N217" s="17" t="s">
        <v>16</v>
      </c>
      <c r="O217" s="18"/>
      <c r="P217" s="121">
        <f t="shared" si="35"/>
        <v>10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+'6'!J231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+'6'!J235</f>
        <v>8</v>
      </c>
      <c r="F235" s="70"/>
      <c r="G235" s="46">
        <f t="shared" si="40"/>
        <v>8</v>
      </c>
      <c r="H235" s="77">
        <v>0</v>
      </c>
      <c r="I235" s="75">
        <v>0</v>
      </c>
      <c r="J235" s="46">
        <f t="shared" si="41"/>
        <v>8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+'6'!J236</f>
        <v>6</v>
      </c>
      <c r="F236" s="70"/>
      <c r="G236" s="46">
        <f t="shared" si="40"/>
        <v>6</v>
      </c>
      <c r="H236" s="77">
        <v>0</v>
      </c>
      <c r="I236" s="75">
        <v>0</v>
      </c>
      <c r="J236" s="46">
        <f t="shared" si="41"/>
        <v>4</v>
      </c>
      <c r="K236" s="71">
        <v>2</v>
      </c>
      <c r="L236" s="20">
        <v>50</v>
      </c>
      <c r="M236" s="64">
        <f t="shared" si="42"/>
        <v>100</v>
      </c>
      <c r="N236" s="17" t="s">
        <v>16</v>
      </c>
      <c r="O236" s="18">
        <v>25</v>
      </c>
      <c r="P236" s="121">
        <f t="shared" si="43"/>
        <v>75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+'6'!J237</f>
        <v>3</v>
      </c>
      <c r="F237" s="70"/>
      <c r="G237" s="46">
        <f t="shared" si="40"/>
        <v>3</v>
      </c>
      <c r="H237" s="77">
        <v>0</v>
      </c>
      <c r="I237" s="75">
        <v>0</v>
      </c>
      <c r="J237" s="46">
        <f t="shared" si="41"/>
        <v>2</v>
      </c>
      <c r="K237" s="71">
        <v>1</v>
      </c>
      <c r="L237" s="20">
        <v>50</v>
      </c>
      <c r="M237" s="64">
        <f t="shared" si="42"/>
        <v>50</v>
      </c>
      <c r="N237" s="17" t="s">
        <v>16</v>
      </c>
      <c r="O237" s="18"/>
      <c r="P237" s="121">
        <f t="shared" si="43"/>
        <v>50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+'6'!J238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+'6'!J239</f>
        <v>0</v>
      </c>
      <c r="F239" s="70"/>
      <c r="G239" s="46">
        <f t="shared" ref="G239:G252" si="45">E239+F239</f>
        <v>0</v>
      </c>
      <c r="H239" s="77">
        <v>0</v>
      </c>
      <c r="I239" s="75">
        <v>0</v>
      </c>
      <c r="J239" s="46">
        <f t="shared" ref="J239:J251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+'6'!J240</f>
        <v>3</v>
      </c>
      <c r="F240" s="70"/>
      <c r="G240" s="46">
        <f t="shared" si="45"/>
        <v>3</v>
      </c>
      <c r="H240" s="77">
        <v>0</v>
      </c>
      <c r="I240" s="75">
        <v>0</v>
      </c>
      <c r="J240" s="46">
        <f t="shared" si="46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+'6'!J241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+'6'!J242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+'6'!J243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+'6'!J244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+'6'!J245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+'6'!J246</f>
        <v>0</v>
      </c>
      <c r="F246" s="70">
        <v>40</v>
      </c>
      <c r="G246" s="46">
        <f t="shared" si="45"/>
        <v>40</v>
      </c>
      <c r="H246" s="77">
        <v>0</v>
      </c>
      <c r="I246" s="75">
        <v>0</v>
      </c>
      <c r="J246" s="46">
        <f t="shared" si="46"/>
        <v>26</v>
      </c>
      <c r="K246" s="71">
        <v>14</v>
      </c>
      <c r="L246" s="20">
        <v>35</v>
      </c>
      <c r="M246" s="64">
        <f t="shared" si="42"/>
        <v>490</v>
      </c>
      <c r="N246" s="17" t="s">
        <v>16</v>
      </c>
      <c r="O246" s="18">
        <v>210</v>
      </c>
      <c r="P246" s="121">
        <f t="shared" si="43"/>
        <v>280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+'6'!J247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+'6'!J248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+'6'!J249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+'6'!J250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+'6'!J251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+'6'!J252</f>
        <v>0</v>
      </c>
      <c r="F252" s="70"/>
      <c r="G252" s="46">
        <f t="shared" si="45"/>
        <v>0</v>
      </c>
      <c r="H252" s="77"/>
      <c r="I252" s="75"/>
      <c r="J252" s="46"/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2860.76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8575</v>
      </c>
    </row>
    <row r="257" spans="1:3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3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3425</v>
      </c>
      <c r="O258" s="2">
        <v>320</v>
      </c>
      <c r="P258" s="2">
        <v>100</v>
      </c>
      <c r="Q258" s="87">
        <v>115</v>
      </c>
      <c r="R258" s="2">
        <v>120</v>
      </c>
      <c r="S258" s="2">
        <v>100</v>
      </c>
      <c r="T258" s="2">
        <v>300</v>
      </c>
      <c r="U258" s="2">
        <v>245</v>
      </c>
      <c r="V258" s="2">
        <v>200</v>
      </c>
      <c r="W258" s="2">
        <v>360</v>
      </c>
      <c r="X258" s="2">
        <v>200</v>
      </c>
      <c r="Y258" s="2">
        <v>605</v>
      </c>
      <c r="Z258" s="2">
        <v>170</v>
      </c>
      <c r="AA258" s="2">
        <v>120</v>
      </c>
      <c r="AB258" s="2">
        <v>150</v>
      </c>
      <c r="AC258" s="2">
        <v>270</v>
      </c>
      <c r="AD258" s="2">
        <v>50</v>
      </c>
    </row>
    <row r="259" spans="1:3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3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3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960</v>
      </c>
    </row>
    <row r="262" spans="1:3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4190</v>
      </c>
    </row>
    <row r="263" spans="1:3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4190</v>
      </c>
    </row>
    <row r="264" spans="1:3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3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30" x14ac:dyDescent="0.5">
      <c r="J266" s="2"/>
      <c r="L266" s="2"/>
    </row>
    <row r="267" spans="1:30" ht="25.5" x14ac:dyDescent="0.55000000000000004">
      <c r="J267" s="2"/>
      <c r="L267" s="72" t="s">
        <v>271</v>
      </c>
      <c r="M267" s="2" t="s">
        <v>306</v>
      </c>
    </row>
    <row r="268" spans="1:30" x14ac:dyDescent="0.5">
      <c r="J268" s="2"/>
      <c r="L268" s="2"/>
    </row>
    <row r="269" spans="1:30" x14ac:dyDescent="0.5">
      <c r="J269" s="2"/>
      <c r="L269" s="2"/>
    </row>
    <row r="270" spans="1:30" x14ac:dyDescent="0.5">
      <c r="J270" s="2"/>
      <c r="L270" s="2"/>
    </row>
    <row r="271" spans="1:30" x14ac:dyDescent="0.5">
      <c r="J271" s="2"/>
      <c r="L271" s="2"/>
    </row>
    <row r="272" spans="1:3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Y340"/>
  <sheetViews>
    <sheetView zoomScale="80" zoomScaleNormal="80" workbookViewId="0">
      <pane xSplit="10" ySplit="4" topLeftCell="L5" activePane="bottomRight" state="frozen"/>
      <selection activeCell="H252" sqref="H252"/>
      <selection pane="topRight" activeCell="H252" sqref="H252"/>
      <selection pane="bottomLeft" activeCell="H252" sqref="H252"/>
      <selection pane="bottomRight" activeCell="H252" sqref="H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59</v>
      </c>
      <c r="F5" s="70"/>
      <c r="G5" s="46">
        <f t="shared" ref="G5:G26" si="0">E5+F5</f>
        <v>59</v>
      </c>
      <c r="H5" s="77">
        <v>0</v>
      </c>
      <c r="I5" s="75">
        <v>0</v>
      </c>
      <c r="J5" s="46">
        <f t="shared" ref="J5:J26" si="1">+G5-H5-K5-I5</f>
        <v>58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183</v>
      </c>
      <c r="F6" s="70"/>
      <c r="G6" s="46">
        <f t="shared" si="0"/>
        <v>183</v>
      </c>
      <c r="H6" s="77">
        <v>0</v>
      </c>
      <c r="I6" s="75">
        <v>0</v>
      </c>
      <c r="J6" s="46">
        <f t="shared" si="1"/>
        <v>183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15</v>
      </c>
      <c r="K11" s="71">
        <v>5</v>
      </c>
      <c r="L11" s="15">
        <v>50</v>
      </c>
      <c r="M11" s="64">
        <f t="shared" si="2"/>
        <v>250</v>
      </c>
      <c r="N11" s="17" t="s">
        <v>16</v>
      </c>
      <c r="O11" s="18"/>
      <c r="P11" s="121">
        <f t="shared" si="3"/>
        <v>250</v>
      </c>
      <c r="Q11" s="120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78</v>
      </c>
      <c r="F22" s="70"/>
      <c r="G22" s="46">
        <f t="shared" si="0"/>
        <v>78</v>
      </c>
      <c r="H22" s="77">
        <v>0</v>
      </c>
      <c r="I22" s="75">
        <v>0</v>
      </c>
      <c r="J22" s="46">
        <f t="shared" si="1"/>
        <v>74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1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39</v>
      </c>
      <c r="F24" s="70"/>
      <c r="G24" s="46">
        <f t="shared" si="0"/>
        <v>39</v>
      </c>
      <c r="H24" s="77">
        <v>0</v>
      </c>
      <c r="I24" s="75">
        <v>0</v>
      </c>
      <c r="J24" s="46">
        <f t="shared" si="1"/>
        <v>39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24</v>
      </c>
      <c r="F28" s="70"/>
      <c r="G28" s="46">
        <f t="shared" si="5"/>
        <v>24</v>
      </c>
      <c r="H28" s="77">
        <v>0</v>
      </c>
      <c r="I28" s="75">
        <v>0</v>
      </c>
      <c r="J28" s="46">
        <f t="shared" si="6"/>
        <v>24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62</v>
      </c>
      <c r="F31" s="70"/>
      <c r="G31" s="46">
        <f t="shared" si="5"/>
        <v>62</v>
      </c>
      <c r="H31" s="77">
        <v>0</v>
      </c>
      <c r="I31" s="75">
        <v>0</v>
      </c>
      <c r="J31" s="46">
        <f t="shared" si="6"/>
        <v>62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4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/>
      <c r="P33" s="121">
        <f t="shared" si="3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2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1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+'7'!J39</f>
        <v>12</v>
      </c>
      <c r="F39" s="70"/>
      <c r="G39" s="46">
        <f t="shared" si="5"/>
        <v>12</v>
      </c>
      <c r="H39" s="77">
        <v>0</v>
      </c>
      <c r="I39" s="75">
        <v>0</v>
      </c>
      <c r="J39" s="46">
        <f t="shared" si="6"/>
        <v>7</v>
      </c>
      <c r="K39" s="71">
        <v>5</v>
      </c>
      <c r="L39" s="15">
        <v>50</v>
      </c>
      <c r="M39" s="64">
        <f t="shared" si="2"/>
        <v>250</v>
      </c>
      <c r="N39" s="17" t="s">
        <v>16</v>
      </c>
      <c r="O39" s="18">
        <v>50</v>
      </c>
      <c r="P39" s="121">
        <f t="shared" si="3"/>
        <v>200</v>
      </c>
      <c r="Q39" s="89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+'7'!J40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0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+'7'!J41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+'7'!J46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+'7'!J47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0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+'7'!J48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8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+'7'!J49</f>
        <v>13</v>
      </c>
      <c r="F49" s="70"/>
      <c r="G49" s="46">
        <f t="shared" si="5"/>
        <v>13</v>
      </c>
      <c r="H49" s="77">
        <v>0</v>
      </c>
      <c r="I49" s="75">
        <v>0</v>
      </c>
      <c r="J49" s="46">
        <f t="shared" si="6"/>
        <v>11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50</v>
      </c>
      <c r="P49" s="121">
        <f>SUM(M49-O49)</f>
        <v>50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+'7'!J50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10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+'7'!J53</f>
        <v>19</v>
      </c>
      <c r="F53" s="70"/>
      <c r="G53" s="46">
        <f t="shared" si="5"/>
        <v>19</v>
      </c>
      <c r="H53" s="77">
        <v>0</v>
      </c>
      <c r="I53" s="75">
        <v>0</v>
      </c>
      <c r="J53" s="46">
        <f t="shared" si="6"/>
        <v>18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+'7'!J55</f>
        <v>23</v>
      </c>
      <c r="F55" s="70"/>
      <c r="G55" s="46">
        <f t="shared" si="5"/>
        <v>23</v>
      </c>
      <c r="H55" s="77">
        <v>0</v>
      </c>
      <c r="I55" s="75">
        <v>0</v>
      </c>
      <c r="J55" s="46">
        <f t="shared" si="6"/>
        <v>22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21">
        <f>SUM(M55-O55)</f>
        <v>85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+'7'!J56</f>
        <v>10</v>
      </c>
      <c r="F56" s="70"/>
      <c r="G56" s="46">
        <f t="shared" si="5"/>
        <v>10</v>
      </c>
      <c r="H56" s="77">
        <v>0</v>
      </c>
      <c r="I56" s="75">
        <v>0</v>
      </c>
      <c r="J56" s="46">
        <f t="shared" si="6"/>
        <v>9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21">
        <f>SUM(M56-O56)</f>
        <v>85</v>
      </c>
      <c r="Q56" s="12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+'7'!J57</f>
        <v>17</v>
      </c>
      <c r="F57" s="70"/>
      <c r="G57" s="46">
        <f t="shared" si="5"/>
        <v>17</v>
      </c>
      <c r="H57" s="77">
        <v>0</v>
      </c>
      <c r="I57" s="75">
        <v>0</v>
      </c>
      <c r="J57" s="46">
        <f t="shared" si="6"/>
        <v>14</v>
      </c>
      <c r="K57" s="71">
        <v>3</v>
      </c>
      <c r="L57" s="15">
        <v>120</v>
      </c>
      <c r="M57" s="64">
        <f t="shared" si="2"/>
        <v>360</v>
      </c>
      <c r="N57" s="17" t="s">
        <v>16</v>
      </c>
      <c r="O57" s="18">
        <v>105</v>
      </c>
      <c r="P57" s="121">
        <f t="shared" si="3"/>
        <v>255</v>
      </c>
      <c r="Q57" s="120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+'7'!J58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+'7'!J59</f>
        <v>20</v>
      </c>
      <c r="F59" s="70"/>
      <c r="G59" s="46">
        <f t="shared" si="5"/>
        <v>20</v>
      </c>
      <c r="H59" s="77">
        <v>0</v>
      </c>
      <c r="I59" s="75">
        <v>0</v>
      </c>
      <c r="J59" s="46">
        <f t="shared" si="6"/>
        <v>16</v>
      </c>
      <c r="K59" s="71">
        <v>4</v>
      </c>
      <c r="L59" s="15">
        <v>120</v>
      </c>
      <c r="M59" s="64">
        <f t="shared" si="2"/>
        <v>480</v>
      </c>
      <c r="N59" s="17" t="s">
        <v>16</v>
      </c>
      <c r="O59" s="18">
        <v>240</v>
      </c>
      <c r="P59" s="121">
        <f t="shared" si="3"/>
        <v>240</v>
      </c>
      <c r="Q59" s="120">
        <v>29.83</v>
      </c>
      <c r="R59" s="43">
        <f t="shared" si="4"/>
        <v>119.32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+'7'!J62</f>
        <v>17</v>
      </c>
      <c r="F62" s="70"/>
      <c r="G62" s="46">
        <f t="shared" si="5"/>
        <v>17</v>
      </c>
      <c r="H62" s="77">
        <v>0</v>
      </c>
      <c r="I62" s="75">
        <v>0</v>
      </c>
      <c r="J62" s="46">
        <f t="shared" si="6"/>
        <v>16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21">
        <f t="shared" si="3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+'7'!J72</f>
        <v>4</v>
      </c>
      <c r="F72" s="70"/>
      <c r="G72" s="46">
        <f t="shared" si="5"/>
        <v>4</v>
      </c>
      <c r="H72" s="77">
        <v>0</v>
      </c>
      <c r="I72" s="75">
        <v>0</v>
      </c>
      <c r="J72" s="46">
        <f t="shared" si="6"/>
        <v>3</v>
      </c>
      <c r="K72" s="71">
        <v>1</v>
      </c>
      <c r="L72" s="21">
        <v>50</v>
      </c>
      <c r="M72" s="64">
        <f t="shared" si="2"/>
        <v>50</v>
      </c>
      <c r="N72" s="17" t="s">
        <v>16</v>
      </c>
      <c r="O72" s="18"/>
      <c r="P72" s="121">
        <f t="shared" si="3"/>
        <v>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+'7'!J74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+'7'!J77</f>
        <v>8</v>
      </c>
      <c r="F77" s="70"/>
      <c r="G77" s="46">
        <f t="shared" si="5"/>
        <v>8</v>
      </c>
      <c r="H77" s="77">
        <v>0</v>
      </c>
      <c r="I77" s="75">
        <v>0</v>
      </c>
      <c r="J77" s="46">
        <f t="shared" si="6"/>
        <v>6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1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+'7'!J112</f>
        <v>19</v>
      </c>
      <c r="F112" s="70"/>
      <c r="G112" s="46">
        <f t="shared" si="23"/>
        <v>19</v>
      </c>
      <c r="H112" s="77">
        <v>0</v>
      </c>
      <c r="I112" s="75">
        <v>0</v>
      </c>
      <c r="J112" s="46">
        <f t="shared" si="24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+'7'!J113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+'7'!J115</f>
        <v>13</v>
      </c>
      <c r="F115" s="70"/>
      <c r="G115" s="46">
        <f t="shared" si="23"/>
        <v>13</v>
      </c>
      <c r="H115" s="77">
        <v>0</v>
      </c>
      <c r="I115" s="75">
        <v>0</v>
      </c>
      <c r="J115" s="46">
        <f t="shared" si="24"/>
        <v>11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1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+'7'!J116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+'7'!J117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+'7'!J125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+'7'!J126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+'7'!J131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+'7'!J132</f>
        <v>10</v>
      </c>
      <c r="F132" s="70"/>
      <c r="G132" s="46">
        <f t="shared" si="23"/>
        <v>10</v>
      </c>
      <c r="H132" s="77">
        <v>0</v>
      </c>
      <c r="I132" s="75">
        <v>0</v>
      </c>
      <c r="J132" s="46">
        <f t="shared" si="24"/>
        <v>10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+'7'!J133</f>
        <v>9</v>
      </c>
      <c r="F133" s="70"/>
      <c r="G133" s="46">
        <f t="shared" si="23"/>
        <v>9</v>
      </c>
      <c r="H133" s="77">
        <v>0</v>
      </c>
      <c r="I133" s="75">
        <v>0</v>
      </c>
      <c r="J133" s="46">
        <f t="shared" si="24"/>
        <v>8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+'7'!J175</f>
        <v>12</v>
      </c>
      <c r="F175" s="70"/>
      <c r="G175" s="46">
        <f t="shared" si="30"/>
        <v>12</v>
      </c>
      <c r="H175" s="77">
        <v>0</v>
      </c>
      <c r="I175" s="75">
        <v>0</v>
      </c>
      <c r="J175" s="46">
        <f t="shared" si="31"/>
        <v>11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+'7'!J178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+'7'!J180</f>
        <v>11</v>
      </c>
      <c r="F180" s="70"/>
      <c r="G180" s="46">
        <f t="shared" si="30"/>
        <v>11</v>
      </c>
      <c r="H180" s="77">
        <v>0</v>
      </c>
      <c r="I180" s="75">
        <v>0</v>
      </c>
      <c r="J180" s="46">
        <f t="shared" si="31"/>
        <v>11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+'7'!J185</f>
        <v>42</v>
      </c>
      <c r="F185" s="70"/>
      <c r="G185" s="46">
        <f t="shared" si="30"/>
        <v>42</v>
      </c>
      <c r="H185" s="77">
        <v>0</v>
      </c>
      <c r="I185" s="75">
        <v>0</v>
      </c>
      <c r="J185" s="46">
        <f t="shared" si="31"/>
        <v>42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+'7'!J188</f>
        <v>120</v>
      </c>
      <c r="F188" s="70"/>
      <c r="G188" s="46">
        <f>E188+F188</f>
        <v>120</v>
      </c>
      <c r="H188" s="77">
        <v>0</v>
      </c>
      <c r="I188" s="75">
        <v>0</v>
      </c>
      <c r="J188" s="46">
        <f>+G188-H188-K188-I188</f>
        <v>117</v>
      </c>
      <c r="K188" s="71">
        <v>3</v>
      </c>
      <c r="L188" s="20">
        <v>15</v>
      </c>
      <c r="M188" s="64">
        <f>+L188*K188</f>
        <v>45</v>
      </c>
      <c r="N188" s="17" t="s">
        <v>16</v>
      </c>
      <c r="O188" s="18">
        <v>15</v>
      </c>
      <c r="P188" s="121">
        <f>SUM(M188-O188)</f>
        <v>30</v>
      </c>
      <c r="Q188" s="89">
        <v>3.5</v>
      </c>
      <c r="R188" s="43">
        <f>+K188*Q188</f>
        <v>10.5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+'7'!J193</f>
        <v>30</v>
      </c>
      <c r="F193" s="70"/>
      <c r="G193" s="46">
        <f t="shared" si="30"/>
        <v>30</v>
      </c>
      <c r="H193" s="77">
        <v>0</v>
      </c>
      <c r="I193" s="75">
        <v>0</v>
      </c>
      <c r="J193" s="46">
        <f t="shared" si="31"/>
        <v>28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1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+'7'!J194</f>
        <v>33</v>
      </c>
      <c r="F194" s="70"/>
      <c r="G194" s="46">
        <f t="shared" si="30"/>
        <v>33</v>
      </c>
      <c r="H194" s="77">
        <v>0</v>
      </c>
      <c r="I194" s="75">
        <v>0</v>
      </c>
      <c r="J194" s="46">
        <f t="shared" si="31"/>
        <v>30</v>
      </c>
      <c r="K194" s="71">
        <v>3</v>
      </c>
      <c r="L194" s="20">
        <v>120</v>
      </c>
      <c r="M194" s="64">
        <f t="shared" si="34"/>
        <v>360</v>
      </c>
      <c r="N194" s="17" t="s">
        <v>16</v>
      </c>
      <c r="O194" s="18"/>
      <c r="P194" s="121">
        <f t="shared" si="35"/>
        <v>360</v>
      </c>
      <c r="Q194" s="89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+'7'!J195</f>
        <v>8</v>
      </c>
      <c r="F195" s="70"/>
      <c r="G195" s="46">
        <f t="shared" si="30"/>
        <v>8</v>
      </c>
      <c r="H195" s="77">
        <v>0</v>
      </c>
      <c r="I195" s="75">
        <v>0</v>
      </c>
      <c r="J195" s="46">
        <f t="shared" si="31"/>
        <v>7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1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+'7'!J196</f>
        <v>7</v>
      </c>
      <c r="F196" s="70"/>
      <c r="G196" s="46">
        <f t="shared" si="30"/>
        <v>7</v>
      </c>
      <c r="H196" s="77">
        <v>0</v>
      </c>
      <c r="I196" s="75">
        <v>0</v>
      </c>
      <c r="J196" s="46">
        <f t="shared" si="31"/>
        <v>7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+'7'!J198</f>
        <v>22</v>
      </c>
      <c r="F198" s="70"/>
      <c r="G198" s="46">
        <f t="shared" si="30"/>
        <v>22</v>
      </c>
      <c r="H198" s="77">
        <v>0</v>
      </c>
      <c r="I198" s="75">
        <v>0</v>
      </c>
      <c r="J198" s="46">
        <f t="shared" si="31"/>
        <v>21</v>
      </c>
      <c r="K198" s="71">
        <v>1</v>
      </c>
      <c r="L198" s="20">
        <v>150</v>
      </c>
      <c r="M198" s="64">
        <f t="shared" si="34"/>
        <v>150</v>
      </c>
      <c r="N198" s="17" t="s">
        <v>16</v>
      </c>
      <c r="O198" s="18"/>
      <c r="P198" s="121">
        <f t="shared" si="35"/>
        <v>150</v>
      </c>
      <c r="Q198" s="89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+'7'!J205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+'7'!J217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+'7'!J231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+'7'!J235</f>
        <v>8</v>
      </c>
      <c r="F235" s="70"/>
      <c r="G235" s="46">
        <f t="shared" si="40"/>
        <v>8</v>
      </c>
      <c r="H235" s="77">
        <v>0</v>
      </c>
      <c r="I235" s="75">
        <v>0</v>
      </c>
      <c r="J235" s="46">
        <f t="shared" si="41"/>
        <v>8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+'7'!J236</f>
        <v>4</v>
      </c>
      <c r="F236" s="70"/>
      <c r="G236" s="46">
        <f t="shared" si="40"/>
        <v>4</v>
      </c>
      <c r="H236" s="77">
        <v>0</v>
      </c>
      <c r="I236" s="75">
        <v>0</v>
      </c>
      <c r="J236" s="46">
        <f t="shared" si="41"/>
        <v>3</v>
      </c>
      <c r="K236" s="71">
        <v>1</v>
      </c>
      <c r="L236" s="20">
        <v>50</v>
      </c>
      <c r="M236" s="64">
        <f t="shared" si="42"/>
        <v>50</v>
      </c>
      <c r="N236" s="17" t="s">
        <v>16</v>
      </c>
      <c r="O236" s="18"/>
      <c r="P236" s="121">
        <f t="shared" si="43"/>
        <v>50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+'7'!J237</f>
        <v>2</v>
      </c>
      <c r="F237" s="70"/>
      <c r="G237" s="46">
        <f t="shared" si="40"/>
        <v>2</v>
      </c>
      <c r="H237" s="77">
        <v>0</v>
      </c>
      <c r="I237" s="75">
        <v>0</v>
      </c>
      <c r="J237" s="46">
        <f t="shared" si="41"/>
        <v>2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+'7'!J238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+'7'!J239</f>
        <v>0</v>
      </c>
      <c r="F239" s="70"/>
      <c r="G239" s="46">
        <f t="shared" ref="G239:G252" si="45">E239+F239</f>
        <v>0</v>
      </c>
      <c r="H239" s="77">
        <v>0</v>
      </c>
      <c r="I239" s="75">
        <v>0</v>
      </c>
      <c r="J239" s="46">
        <f t="shared" ref="J239:J252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+'7'!J240</f>
        <v>3</v>
      </c>
      <c r="F240" s="70"/>
      <c r="G240" s="46">
        <f t="shared" si="45"/>
        <v>3</v>
      </c>
      <c r="H240" s="77">
        <v>0</v>
      </c>
      <c r="I240" s="75">
        <v>0</v>
      </c>
      <c r="J240" s="46">
        <f t="shared" si="46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+'7'!J241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+'7'!J242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+'7'!J243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+'7'!J244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+'7'!J245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+'7'!J246</f>
        <v>26</v>
      </c>
      <c r="F246" s="70"/>
      <c r="G246" s="46">
        <f t="shared" si="45"/>
        <v>26</v>
      </c>
      <c r="H246" s="77">
        <v>0</v>
      </c>
      <c r="I246" s="75">
        <v>0</v>
      </c>
      <c r="J246" s="46">
        <f t="shared" si="46"/>
        <v>20</v>
      </c>
      <c r="K246" s="71">
        <v>6</v>
      </c>
      <c r="L246" s="20">
        <v>20</v>
      </c>
      <c r="M246" s="64">
        <f t="shared" si="42"/>
        <v>120</v>
      </c>
      <c r="N246" s="17" t="s">
        <v>16</v>
      </c>
      <c r="O246" s="18"/>
      <c r="P246" s="121">
        <f t="shared" si="43"/>
        <v>120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+'7'!J247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+'7'!J248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+'7'!J249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+'7'!J250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+'7'!J251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+'7'!J252</f>
        <v>0</v>
      </c>
      <c r="F252" s="70"/>
      <c r="G252" s="46">
        <f t="shared" si="45"/>
        <v>0</v>
      </c>
      <c r="H252" s="77">
        <v>0</v>
      </c>
      <c r="I252" s="75"/>
      <c r="J252" s="46">
        <f t="shared" si="46"/>
        <v>0</v>
      </c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1532.3600000000001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4360</v>
      </c>
    </row>
    <row r="257" spans="1:25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5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1615</v>
      </c>
      <c r="O258" s="2">
        <v>40</v>
      </c>
      <c r="P258" s="2">
        <v>50</v>
      </c>
      <c r="Q258" s="87">
        <v>220</v>
      </c>
      <c r="R258" s="2">
        <v>50</v>
      </c>
      <c r="S258" s="2">
        <v>160</v>
      </c>
      <c r="T258" s="2">
        <v>135</v>
      </c>
      <c r="U258" s="2">
        <v>200</v>
      </c>
      <c r="V258" s="2">
        <v>110</v>
      </c>
      <c r="W258" s="2">
        <v>290</v>
      </c>
      <c r="X258" s="2">
        <v>230</v>
      </c>
      <c r="Y258" s="2">
        <v>130</v>
      </c>
    </row>
    <row r="259" spans="1:25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5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5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565</v>
      </c>
    </row>
    <row r="262" spans="1:25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2180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2180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5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5" x14ac:dyDescent="0.5">
      <c r="J266" s="2"/>
      <c r="L266" s="2"/>
    </row>
    <row r="267" spans="1:25" ht="25.5" x14ac:dyDescent="0.55000000000000004">
      <c r="J267" s="2"/>
      <c r="L267" s="72" t="s">
        <v>271</v>
      </c>
      <c r="M267" s="2" t="s">
        <v>306</v>
      </c>
    </row>
    <row r="268" spans="1:25" x14ac:dyDescent="0.5">
      <c r="J268" s="2"/>
      <c r="L268" s="2"/>
    </row>
    <row r="269" spans="1:25" x14ac:dyDescent="0.5">
      <c r="J269" s="2"/>
      <c r="L269" s="2"/>
    </row>
    <row r="270" spans="1:25" x14ac:dyDescent="0.5">
      <c r="J270" s="2"/>
      <c r="L270" s="2"/>
    </row>
    <row r="271" spans="1:25" x14ac:dyDescent="0.5">
      <c r="J271" s="2"/>
      <c r="L271" s="2"/>
    </row>
    <row r="272" spans="1:2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H252" sqref="H252"/>
      <selection pane="topRight" activeCell="H252" sqref="H252"/>
      <selection pane="bottomLeft" activeCell="H252" sqref="H252"/>
      <selection pane="bottomRight" activeCell="D266" sqref="D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58</v>
      </c>
      <c r="F5" s="70"/>
      <c r="G5" s="46">
        <f t="shared" ref="G5:G26" si="0">E5+F5</f>
        <v>58</v>
      </c>
      <c r="H5" s="77">
        <v>0</v>
      </c>
      <c r="I5" s="75">
        <v>0</v>
      </c>
      <c r="J5" s="46">
        <f t="shared" ref="J5:J26" si="1">+G5-H5-K5-I5</f>
        <v>58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183</v>
      </c>
      <c r="F6" s="70"/>
      <c r="G6" s="46">
        <f t="shared" si="0"/>
        <v>183</v>
      </c>
      <c r="H6" s="77">
        <v>0</v>
      </c>
      <c r="I6" s="75">
        <v>0</v>
      </c>
      <c r="J6" s="46">
        <f t="shared" si="1"/>
        <v>167</v>
      </c>
      <c r="K6" s="71">
        <v>16</v>
      </c>
      <c r="L6" s="15">
        <v>100</v>
      </c>
      <c r="M6" s="64">
        <f t="shared" ref="M6:M80" si="2">+L6*K6</f>
        <v>1600</v>
      </c>
      <c r="N6" s="17" t="s">
        <v>16</v>
      </c>
      <c r="O6" s="18"/>
      <c r="P6" s="121">
        <f t="shared" ref="P6:P80" si="3">SUM(M6-O6)</f>
        <v>1600</v>
      </c>
      <c r="Q6" s="120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13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1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74</v>
      </c>
      <c r="F22" s="70"/>
      <c r="G22" s="46">
        <f t="shared" si="0"/>
        <v>74</v>
      </c>
      <c r="H22" s="77">
        <v>0</v>
      </c>
      <c r="I22" s="75">
        <v>0</v>
      </c>
      <c r="J22" s="46">
        <f t="shared" si="1"/>
        <v>74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39</v>
      </c>
      <c r="F24" s="70"/>
      <c r="G24" s="46">
        <f t="shared" si="0"/>
        <v>39</v>
      </c>
      <c r="H24" s="77">
        <v>0</v>
      </c>
      <c r="I24" s="75">
        <v>0</v>
      </c>
      <c r="J24" s="46">
        <f t="shared" si="1"/>
        <v>38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>
        <v>100</v>
      </c>
      <c r="P24" s="23">
        <f t="shared" si="3"/>
        <v>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24</v>
      </c>
      <c r="F28" s="70"/>
      <c r="G28" s="46">
        <f t="shared" si="5"/>
        <v>24</v>
      </c>
      <c r="H28" s="77">
        <v>0</v>
      </c>
      <c r="I28" s="75">
        <v>0</v>
      </c>
      <c r="J28" s="46">
        <f t="shared" si="6"/>
        <v>24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62</v>
      </c>
      <c r="F31" s="70"/>
      <c r="G31" s="46">
        <f t="shared" si="5"/>
        <v>62</v>
      </c>
      <c r="H31" s="77">
        <v>0</v>
      </c>
      <c r="I31" s="75">
        <v>0</v>
      </c>
      <c r="J31" s="46">
        <f t="shared" si="6"/>
        <v>53</v>
      </c>
      <c r="K31" s="71">
        <v>9</v>
      </c>
      <c r="L31" s="15">
        <v>100</v>
      </c>
      <c r="M31" s="64">
        <f t="shared" si="2"/>
        <v>900</v>
      </c>
      <c r="N31" s="17" t="s">
        <v>16</v>
      </c>
      <c r="O31" s="18">
        <v>100</v>
      </c>
      <c r="P31" s="121">
        <f t="shared" si="3"/>
        <v>800</v>
      </c>
      <c r="Q31" s="120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3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3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+'8'!J39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7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+'8'!J40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+'8'!J41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+'8'!J46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+'8'!J47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+'8'!J48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+'8'!J49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+'8'!J50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10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+'8'!J53</f>
        <v>18</v>
      </c>
      <c r="F53" s="70"/>
      <c r="G53" s="46">
        <f t="shared" si="5"/>
        <v>18</v>
      </c>
      <c r="H53" s="77">
        <v>0</v>
      </c>
      <c r="I53" s="75">
        <v>0</v>
      </c>
      <c r="J53" s="46">
        <f t="shared" si="6"/>
        <v>18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+'8'!J55</f>
        <v>22</v>
      </c>
      <c r="F55" s="70"/>
      <c r="G55" s="46">
        <f t="shared" si="5"/>
        <v>22</v>
      </c>
      <c r="H55" s="77">
        <v>0</v>
      </c>
      <c r="I55" s="75">
        <v>0</v>
      </c>
      <c r="J55" s="46">
        <f t="shared" si="6"/>
        <v>22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+'8'!J56</f>
        <v>9</v>
      </c>
      <c r="F56" s="70"/>
      <c r="G56" s="46">
        <f t="shared" si="5"/>
        <v>9</v>
      </c>
      <c r="H56" s="77">
        <v>0</v>
      </c>
      <c r="I56" s="75">
        <v>0</v>
      </c>
      <c r="J56" s="46">
        <f t="shared" si="6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+'8'!J57</f>
        <v>14</v>
      </c>
      <c r="F57" s="70"/>
      <c r="G57" s="46">
        <f t="shared" si="5"/>
        <v>14</v>
      </c>
      <c r="H57" s="77">
        <v>0</v>
      </c>
      <c r="I57" s="75">
        <v>0</v>
      </c>
      <c r="J57" s="46">
        <f t="shared" si="6"/>
        <v>13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60</v>
      </c>
      <c r="P57" s="121">
        <f t="shared" si="3"/>
        <v>60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+'8'!J58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11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60</v>
      </c>
      <c r="P58" s="121">
        <f t="shared" si="3"/>
        <v>60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+'8'!J59</f>
        <v>16</v>
      </c>
      <c r="F59" s="70"/>
      <c r="G59" s="46">
        <f t="shared" si="5"/>
        <v>16</v>
      </c>
      <c r="H59" s="77">
        <v>0</v>
      </c>
      <c r="I59" s="75">
        <v>0</v>
      </c>
      <c r="J59" s="46">
        <f t="shared" si="6"/>
        <v>15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>
        <v>35</v>
      </c>
      <c r="P59" s="121">
        <f t="shared" si="3"/>
        <v>85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+'8'!J62</f>
        <v>16</v>
      </c>
      <c r="F62" s="70"/>
      <c r="G62" s="46">
        <f t="shared" si="5"/>
        <v>16</v>
      </c>
      <c r="H62" s="77">
        <v>0</v>
      </c>
      <c r="I62" s="75">
        <v>0</v>
      </c>
      <c r="J62" s="46">
        <f t="shared" si="6"/>
        <v>15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21">
        <f t="shared" si="3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+'8'!J72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+'8'!J74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+'8'!J77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4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1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+'8'!J88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+'8'!J94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+'8'!J95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+'8'!J96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+'8'!J97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+'8'!J98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+'8'!J99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+'8'!J100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+'8'!J101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+'8'!J102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+'8'!J106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+'8'!J107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+'8'!J108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+'8'!J109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+'8'!J110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+'8'!J111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+'8'!J112</f>
        <v>19</v>
      </c>
      <c r="F112" s="70"/>
      <c r="G112" s="46">
        <f t="shared" si="23"/>
        <v>19</v>
      </c>
      <c r="H112" s="77">
        <v>0</v>
      </c>
      <c r="I112" s="75">
        <v>0</v>
      </c>
      <c r="J112" s="46">
        <f t="shared" si="24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+'8'!J113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+'8'!J114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+'8'!J115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+'8'!J116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+'8'!J117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+'8'!J118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+'8'!J119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+'8'!J120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+'8'!J121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+'8'!J122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+'8'!J123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+'8'!J124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+'8'!J125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+'8'!J126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+'8'!J127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+'8'!J128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+'8'!J129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+'8'!J130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+'8'!J131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+'8'!J132</f>
        <v>10</v>
      </c>
      <c r="F132" s="70"/>
      <c r="G132" s="46">
        <f t="shared" si="23"/>
        <v>10</v>
      </c>
      <c r="H132" s="77">
        <v>0</v>
      </c>
      <c r="I132" s="75">
        <v>0</v>
      </c>
      <c r="J132" s="46">
        <f t="shared" si="24"/>
        <v>10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+'8'!J133</f>
        <v>8</v>
      </c>
      <c r="F133" s="70"/>
      <c r="G133" s="46">
        <f t="shared" si="23"/>
        <v>8</v>
      </c>
      <c r="H133" s="77">
        <v>0</v>
      </c>
      <c r="I133" s="75">
        <v>0</v>
      </c>
      <c r="J133" s="46">
        <f t="shared" si="24"/>
        <v>8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+'8'!J134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+'8'!J135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+'8'!J136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+'8'!J137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+'8'!J138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+'8'!J139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+'8'!J140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+'8'!J141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+'8'!J142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+'8'!J143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+'8'!J144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+'8'!J145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+'8'!J146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+'8'!J147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+'8'!J148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+'8'!J149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+'8'!J150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+'8'!J151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+'8'!J152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+'8'!J153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+'8'!J154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+'8'!J155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+'8'!J156</f>
        <v>0</v>
      </c>
      <c r="F156" s="70">
        <v>50</v>
      </c>
      <c r="G156" s="46">
        <f t="shared" si="23"/>
        <v>50</v>
      </c>
      <c r="H156" s="77">
        <v>0</v>
      </c>
      <c r="I156" s="75">
        <v>0</v>
      </c>
      <c r="J156" s="46">
        <f t="shared" si="24"/>
        <v>35</v>
      </c>
      <c r="K156" s="71">
        <v>15</v>
      </c>
      <c r="L156" s="20">
        <v>15</v>
      </c>
      <c r="M156" s="64">
        <f t="shared" si="7"/>
        <v>225</v>
      </c>
      <c r="N156" s="17" t="s">
        <v>1428</v>
      </c>
      <c r="O156" s="18">
        <v>35</v>
      </c>
      <c r="P156" s="121">
        <f t="shared" si="8"/>
        <v>190</v>
      </c>
      <c r="Q156" s="89">
        <v>11.39</v>
      </c>
      <c r="R156" s="43">
        <f t="shared" si="9"/>
        <v>170.85000000000002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+'8'!J157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+'8'!J158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+'8'!J159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+'8'!J160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+'8'!J161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+'8'!J162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+'8'!J163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+'8'!J164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+'8'!J165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+'8'!J166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+'8'!J167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+'8'!J168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+'8'!J169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+'8'!J170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+'8'!J171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+'8'!J172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+'8'!J174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+'8'!J175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+'8'!J176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+'8'!J177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+'8'!J178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+'8'!J179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+'8'!J180</f>
        <v>11</v>
      </c>
      <c r="F180" s="70"/>
      <c r="G180" s="46">
        <f t="shared" si="30"/>
        <v>11</v>
      </c>
      <c r="H180" s="77">
        <v>0</v>
      </c>
      <c r="I180" s="75">
        <v>0</v>
      </c>
      <c r="J180" s="46">
        <f t="shared" si="31"/>
        <v>11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+'8'!J181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+'8'!J182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+'8'!J183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+'8'!J184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+'8'!J185</f>
        <v>42</v>
      </c>
      <c r="F185" s="70"/>
      <c r="G185" s="46">
        <f t="shared" si="30"/>
        <v>42</v>
      </c>
      <c r="H185" s="77">
        <v>0</v>
      </c>
      <c r="I185" s="75">
        <v>0</v>
      </c>
      <c r="J185" s="46">
        <f t="shared" si="31"/>
        <v>42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+'8'!J186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+'8'!J188</f>
        <v>117</v>
      </c>
      <c r="F188" s="70"/>
      <c r="G188" s="46">
        <f>E188+F188</f>
        <v>117</v>
      </c>
      <c r="H188" s="77">
        <v>0</v>
      </c>
      <c r="I188" s="75">
        <v>0</v>
      </c>
      <c r="J188" s="46">
        <f>+G188-H188-K188-I188</f>
        <v>117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+'8'!J190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+'8'!J191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+'8'!J192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+'8'!J193</f>
        <v>28</v>
      </c>
      <c r="F193" s="70"/>
      <c r="G193" s="46">
        <f t="shared" si="30"/>
        <v>28</v>
      </c>
      <c r="H193" s="77">
        <v>0</v>
      </c>
      <c r="I193" s="75">
        <v>0</v>
      </c>
      <c r="J193" s="46">
        <f t="shared" si="31"/>
        <v>28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+'8'!J194</f>
        <v>30</v>
      </c>
      <c r="F194" s="70"/>
      <c r="G194" s="46">
        <f t="shared" si="30"/>
        <v>30</v>
      </c>
      <c r="H194" s="77">
        <v>0</v>
      </c>
      <c r="I194" s="75">
        <v>0</v>
      </c>
      <c r="J194" s="46">
        <f t="shared" si="31"/>
        <v>30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+'8'!J195</f>
        <v>7</v>
      </c>
      <c r="F195" s="70"/>
      <c r="G195" s="46">
        <f t="shared" si="30"/>
        <v>7</v>
      </c>
      <c r="H195" s="77">
        <v>0</v>
      </c>
      <c r="I195" s="75">
        <v>0</v>
      </c>
      <c r="J195" s="46">
        <f t="shared" si="31"/>
        <v>7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+'8'!J196</f>
        <v>7</v>
      </c>
      <c r="F196" s="70"/>
      <c r="G196" s="46">
        <f t="shared" si="30"/>
        <v>7</v>
      </c>
      <c r="H196" s="77">
        <v>0</v>
      </c>
      <c r="I196" s="75">
        <v>0</v>
      </c>
      <c r="J196" s="46">
        <f t="shared" si="31"/>
        <v>7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+'8'!J197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+'8'!J198</f>
        <v>21</v>
      </c>
      <c r="F198" s="70"/>
      <c r="G198" s="46">
        <f t="shared" si="30"/>
        <v>21</v>
      </c>
      <c r="H198" s="77">
        <v>0</v>
      </c>
      <c r="I198" s="75">
        <v>0</v>
      </c>
      <c r="J198" s="46">
        <f t="shared" si="31"/>
        <v>21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+'8'!J199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+'8'!J200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+'8'!J201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+'8'!J202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+'8'!J203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+'8'!J204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+'8'!J205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+'8'!J206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+'8'!J208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+'8'!J209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+'8'!J210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+'8'!J211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+'8'!J212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+'8'!J213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+'8'!J214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+'8'!J215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+'8'!J216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+'8'!J217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+'8'!J218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+'8'!J219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+'8'!J220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+'8'!J221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+'8'!J222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+'8'!J223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+'8'!J224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+'8'!J225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+'8'!J226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+'8'!J227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+'8'!J228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+'8'!J229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+'8'!J230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+'8'!J231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+'8'!J232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+'8'!J235</f>
        <v>8</v>
      </c>
      <c r="F235" s="70"/>
      <c r="G235" s="46">
        <f t="shared" si="40"/>
        <v>8</v>
      </c>
      <c r="H235" s="77">
        <v>0</v>
      </c>
      <c r="I235" s="75">
        <v>0</v>
      </c>
      <c r="J235" s="46">
        <f t="shared" si="41"/>
        <v>8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+'8'!J236</f>
        <v>3</v>
      </c>
      <c r="F236" s="70"/>
      <c r="G236" s="46">
        <f t="shared" si="40"/>
        <v>3</v>
      </c>
      <c r="H236" s="77">
        <v>0</v>
      </c>
      <c r="I236" s="75">
        <v>0</v>
      </c>
      <c r="J236" s="46">
        <f t="shared" si="41"/>
        <v>3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+'8'!J237</f>
        <v>2</v>
      </c>
      <c r="F237" s="70"/>
      <c r="G237" s="46">
        <f t="shared" si="40"/>
        <v>2</v>
      </c>
      <c r="H237" s="77">
        <v>0</v>
      </c>
      <c r="I237" s="75">
        <v>0</v>
      </c>
      <c r="J237" s="46">
        <f t="shared" si="41"/>
        <v>2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+'8'!J238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+'8'!J239</f>
        <v>0</v>
      </c>
      <c r="F239" s="70"/>
      <c r="G239" s="46">
        <f t="shared" ref="G239:G246" si="45">E239+F239</f>
        <v>0</v>
      </c>
      <c r="H239" s="77">
        <v>0</v>
      </c>
      <c r="I239" s="75">
        <v>0</v>
      </c>
      <c r="J239" s="46">
        <f t="shared" ref="J239:J246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+'8'!J240</f>
        <v>3</v>
      </c>
      <c r="F240" s="70"/>
      <c r="G240" s="46">
        <f t="shared" si="45"/>
        <v>3</v>
      </c>
      <c r="H240" s="77">
        <v>0</v>
      </c>
      <c r="I240" s="75">
        <v>0</v>
      </c>
      <c r="J240" s="46">
        <f t="shared" si="46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+'8'!J241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+'8'!J242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+'8'!J243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+'8'!J244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+'8'!J245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+'8'!J246</f>
        <v>20</v>
      </c>
      <c r="F246" s="70"/>
      <c r="G246" s="46">
        <f t="shared" si="45"/>
        <v>20</v>
      </c>
      <c r="H246" s="77">
        <v>0</v>
      </c>
      <c r="I246" s="75">
        <v>0</v>
      </c>
      <c r="J246" s="46">
        <f t="shared" si="46"/>
        <v>19</v>
      </c>
      <c r="K246" s="71">
        <v>1</v>
      </c>
      <c r="L246" s="20">
        <v>35</v>
      </c>
      <c r="M246" s="64">
        <f t="shared" si="42"/>
        <v>35</v>
      </c>
      <c r="N246" s="17" t="s">
        <v>16</v>
      </c>
      <c r="O246" s="18">
        <v>15</v>
      </c>
      <c r="P246" s="121">
        <f t="shared" si="43"/>
        <v>20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+'8'!J247</f>
        <v>0</v>
      </c>
      <c r="F247" s="70"/>
      <c r="G247" s="46"/>
      <c r="H247" s="77"/>
      <c r="I247" s="75"/>
      <c r="J247" s="46"/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+'8'!J248</f>
        <v>0</v>
      </c>
      <c r="F248" s="70"/>
      <c r="G248" s="46"/>
      <c r="H248" s="77"/>
      <c r="I248" s="75"/>
      <c r="J248" s="46"/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+'8'!J249</f>
        <v>0</v>
      </c>
      <c r="F249" s="70"/>
      <c r="G249" s="46"/>
      <c r="H249" s="77"/>
      <c r="I249" s="75"/>
      <c r="J249" s="46"/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+'8'!J250</f>
        <v>0</v>
      </c>
      <c r="F250" s="70"/>
      <c r="G250" s="46"/>
      <c r="H250" s="77"/>
      <c r="I250" s="75"/>
      <c r="J250" s="46"/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+'8'!J251</f>
        <v>0</v>
      </c>
      <c r="F251" s="70"/>
      <c r="G251" s="46"/>
      <c r="H251" s="77"/>
      <c r="I251" s="75"/>
      <c r="J251" s="46"/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/>
      <c r="H252" s="77"/>
      <c r="I252" s="75"/>
      <c r="J252" s="46"/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1458.9099999999999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3980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2815</v>
      </c>
      <c r="O258" s="2">
        <v>170</v>
      </c>
      <c r="P258" s="2">
        <v>65</v>
      </c>
      <c r="Q258" s="87">
        <v>2400</v>
      </c>
      <c r="R258" s="2">
        <v>180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440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725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725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340"/>
  <sheetViews>
    <sheetView zoomScale="80" zoomScaleNormal="80" workbookViewId="0">
      <pane xSplit="10" ySplit="4" topLeftCell="L5" activePane="bottomRight" state="frozen"/>
      <selection activeCell="H252" sqref="H252"/>
      <selection pane="topRight" activeCell="H252" sqref="H252"/>
      <selection pane="bottomLeft" activeCell="H252" sqref="H252"/>
      <selection pane="bottomRight" activeCell="U14" sqref="U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58</v>
      </c>
      <c r="F5" s="70"/>
      <c r="G5" s="46">
        <f t="shared" ref="G5:G26" si="0">E5+F5</f>
        <v>58</v>
      </c>
      <c r="H5" s="77">
        <v>0</v>
      </c>
      <c r="I5" s="75">
        <v>0</v>
      </c>
      <c r="J5" s="46">
        <f t="shared" ref="J5:J26" si="1">+G5-H5-K5-I5</f>
        <v>57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167</v>
      </c>
      <c r="F6" s="70"/>
      <c r="G6" s="46">
        <f t="shared" si="0"/>
        <v>167</v>
      </c>
      <c r="H6" s="77">
        <v>0</v>
      </c>
      <c r="I6" s="75">
        <v>0</v>
      </c>
      <c r="J6" s="46">
        <f t="shared" si="1"/>
        <v>165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74</v>
      </c>
      <c r="F22" s="70"/>
      <c r="G22" s="46">
        <f t="shared" si="0"/>
        <v>74</v>
      </c>
      <c r="H22" s="77">
        <v>0</v>
      </c>
      <c r="I22" s="75">
        <v>0</v>
      </c>
      <c r="J22" s="46">
        <f t="shared" si="1"/>
        <v>74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38</v>
      </c>
      <c r="F24" s="70"/>
      <c r="G24" s="46">
        <f t="shared" si="0"/>
        <v>38</v>
      </c>
      <c r="H24" s="77">
        <v>0</v>
      </c>
      <c r="I24" s="75">
        <v>0</v>
      </c>
      <c r="J24" s="46">
        <f t="shared" si="1"/>
        <v>38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24</v>
      </c>
      <c r="F28" s="70"/>
      <c r="G28" s="46">
        <f t="shared" si="5"/>
        <v>24</v>
      </c>
      <c r="H28" s="77">
        <v>0</v>
      </c>
      <c r="I28" s="75">
        <v>0</v>
      </c>
      <c r="J28" s="46">
        <f t="shared" si="6"/>
        <v>22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53</v>
      </c>
      <c r="F31" s="70"/>
      <c r="G31" s="46">
        <f t="shared" si="5"/>
        <v>53</v>
      </c>
      <c r="H31" s="77">
        <v>0</v>
      </c>
      <c r="I31" s="75">
        <v>0</v>
      </c>
      <c r="J31" s="46">
        <f t="shared" si="6"/>
        <v>53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+'9'!J39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7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+'9'!J40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+'9'!J41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+'9'!J46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+'9'!J47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+'9'!J48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4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21">
        <f>SUM(M48-O48)</f>
        <v>200</v>
      </c>
      <c r="Q48" s="120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+'9'!J49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10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+'9'!J50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10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+'9'!J53</f>
        <v>18</v>
      </c>
      <c r="F53" s="70"/>
      <c r="G53" s="46">
        <f t="shared" si="5"/>
        <v>18</v>
      </c>
      <c r="H53" s="77">
        <v>0</v>
      </c>
      <c r="I53" s="75">
        <v>0</v>
      </c>
      <c r="J53" s="46">
        <f t="shared" si="6"/>
        <v>15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1">
        <f>SUM(M53-O53)</f>
        <v>150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+'9'!J55</f>
        <v>22</v>
      </c>
      <c r="F55" s="70"/>
      <c r="G55" s="46">
        <f t="shared" si="5"/>
        <v>22</v>
      </c>
      <c r="H55" s="77">
        <v>0</v>
      </c>
      <c r="I55" s="75">
        <v>0</v>
      </c>
      <c r="J55" s="46">
        <f t="shared" si="6"/>
        <v>22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+'9'!J56</f>
        <v>9</v>
      </c>
      <c r="F56" s="70"/>
      <c r="G56" s="46">
        <f t="shared" si="5"/>
        <v>9</v>
      </c>
      <c r="H56" s="77">
        <v>0</v>
      </c>
      <c r="I56" s="75">
        <v>0</v>
      </c>
      <c r="J56" s="46">
        <f t="shared" si="6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+'9'!J57</f>
        <v>13</v>
      </c>
      <c r="F57" s="70"/>
      <c r="G57" s="46">
        <f t="shared" si="5"/>
        <v>13</v>
      </c>
      <c r="H57" s="77">
        <v>0</v>
      </c>
      <c r="I57" s="75">
        <v>0</v>
      </c>
      <c r="J57" s="46">
        <f t="shared" si="6"/>
        <v>12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60</v>
      </c>
      <c r="P57" s="121">
        <f t="shared" si="3"/>
        <v>60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+'9'!J58</f>
        <v>11</v>
      </c>
      <c r="F58" s="70"/>
      <c r="G58" s="46">
        <f t="shared" si="5"/>
        <v>11</v>
      </c>
      <c r="H58" s="77">
        <v>0</v>
      </c>
      <c r="I58" s="75">
        <v>0</v>
      </c>
      <c r="J58" s="46">
        <f t="shared" si="6"/>
        <v>9</v>
      </c>
      <c r="K58" s="71">
        <v>2</v>
      </c>
      <c r="L58" s="15">
        <v>120</v>
      </c>
      <c r="M58" s="64">
        <f t="shared" si="2"/>
        <v>240</v>
      </c>
      <c r="N58" s="17" t="s">
        <v>16</v>
      </c>
      <c r="O58" s="18">
        <v>120</v>
      </c>
      <c r="P58" s="121">
        <f t="shared" si="3"/>
        <v>120</v>
      </c>
      <c r="Q58" s="120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+'9'!J59</f>
        <v>15</v>
      </c>
      <c r="F59" s="70"/>
      <c r="G59" s="46">
        <f t="shared" si="5"/>
        <v>15</v>
      </c>
      <c r="H59" s="77">
        <v>0</v>
      </c>
      <c r="I59" s="75">
        <v>0</v>
      </c>
      <c r="J59" s="46">
        <f t="shared" si="6"/>
        <v>15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+'9'!J62</f>
        <v>15</v>
      </c>
      <c r="F62" s="70"/>
      <c r="G62" s="46">
        <f t="shared" si="5"/>
        <v>15</v>
      </c>
      <c r="H62" s="77">
        <v>0</v>
      </c>
      <c r="I62" s="75">
        <v>0</v>
      </c>
      <c r="J62" s="46">
        <f t="shared" si="6"/>
        <v>15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+'9'!J72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+'9'!J74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+'9'!J77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+'9'!J94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+'9'!J95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+'9'!J96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+'9'!J97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+'9'!J98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+'9'!J99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+'9'!J100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+'9'!J101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+'9'!J102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+'9'!J106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+'9'!J107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+'9'!J108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+'9'!J109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+'9'!J110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+'9'!J111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+'9'!J112</f>
        <v>19</v>
      </c>
      <c r="F112" s="70"/>
      <c r="G112" s="46">
        <f t="shared" si="23"/>
        <v>19</v>
      </c>
      <c r="H112" s="77">
        <v>0</v>
      </c>
      <c r="I112" s="75">
        <v>0</v>
      </c>
      <c r="J112" s="46">
        <f t="shared" si="24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+'9'!J113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+'9'!J114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+'9'!J115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+'9'!J116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+'9'!J117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+'9'!J118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+'9'!J119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+'9'!J120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+'9'!J121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+'9'!J122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+'9'!J123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+'9'!J124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+'9'!J125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+'9'!J126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+'9'!J127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+'9'!J128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+'9'!J129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+'9'!J130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+'9'!J131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+'9'!J132</f>
        <v>10</v>
      </c>
      <c r="F132" s="70"/>
      <c r="G132" s="46">
        <f t="shared" si="23"/>
        <v>10</v>
      </c>
      <c r="H132" s="77">
        <v>0</v>
      </c>
      <c r="I132" s="75">
        <v>0</v>
      </c>
      <c r="J132" s="46">
        <f t="shared" si="24"/>
        <v>10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+'9'!J133</f>
        <v>8</v>
      </c>
      <c r="F133" s="70"/>
      <c r="G133" s="46">
        <f t="shared" si="23"/>
        <v>8</v>
      </c>
      <c r="H133" s="77">
        <v>0</v>
      </c>
      <c r="I133" s="75">
        <v>0</v>
      </c>
      <c r="J133" s="46">
        <f t="shared" si="24"/>
        <v>8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+'9'!J134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+'9'!J135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+'9'!J136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+'9'!J137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+'9'!J138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+'9'!J139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+'9'!J140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+'9'!J141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+'9'!J142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+'9'!J143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+'9'!J144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+'9'!J145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+'9'!J146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+'9'!J147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+'9'!J148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+'9'!J149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+'9'!J150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+'9'!J151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+'9'!J152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+'9'!J153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+'9'!J154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+'9'!J155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+'9'!J156</f>
        <v>35</v>
      </c>
      <c r="F156" s="70"/>
      <c r="G156" s="46">
        <f t="shared" si="23"/>
        <v>35</v>
      </c>
      <c r="H156" s="77">
        <v>0</v>
      </c>
      <c r="I156" s="75">
        <v>0</v>
      </c>
      <c r="J156" s="46">
        <f t="shared" si="24"/>
        <v>5</v>
      </c>
      <c r="K156" s="71">
        <v>30</v>
      </c>
      <c r="L156" s="20">
        <v>15</v>
      </c>
      <c r="M156" s="64">
        <f t="shared" si="7"/>
        <v>450</v>
      </c>
      <c r="N156" s="17" t="s">
        <v>1428</v>
      </c>
      <c r="O156" s="18">
        <v>60</v>
      </c>
      <c r="P156" s="121">
        <f t="shared" si="8"/>
        <v>390</v>
      </c>
      <c r="Q156" s="89">
        <v>11.39</v>
      </c>
      <c r="R156" s="43">
        <f t="shared" si="9"/>
        <v>341.70000000000005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+'9'!J157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+'9'!J158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+'9'!J159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+'9'!J160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+'9'!J161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+'9'!J162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+'9'!J163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+'9'!J164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+'9'!J165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+'9'!J166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+'9'!J167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+'9'!J168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+'9'!J169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+'9'!J170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+'9'!J171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+'9'!J172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+'9'!J174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+'9'!J175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+'9'!J176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+'9'!J177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+'9'!J178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+'9'!J179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+'9'!J180</f>
        <v>11</v>
      </c>
      <c r="F180" s="70"/>
      <c r="G180" s="46">
        <f t="shared" si="30"/>
        <v>11</v>
      </c>
      <c r="H180" s="77">
        <v>0</v>
      </c>
      <c r="I180" s="75">
        <v>0</v>
      </c>
      <c r="J180" s="46">
        <f t="shared" si="31"/>
        <v>11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+'9'!J181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+'9'!J182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+'9'!J183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+'9'!J184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+'9'!J185</f>
        <v>42</v>
      </c>
      <c r="F185" s="70"/>
      <c r="G185" s="46">
        <f t="shared" si="30"/>
        <v>42</v>
      </c>
      <c r="H185" s="77">
        <v>0</v>
      </c>
      <c r="I185" s="75">
        <v>0</v>
      </c>
      <c r="J185" s="46">
        <f t="shared" si="31"/>
        <v>40</v>
      </c>
      <c r="K185" s="71">
        <v>2</v>
      </c>
      <c r="L185" s="20">
        <v>80</v>
      </c>
      <c r="M185" s="64">
        <f t="shared" si="34"/>
        <v>160</v>
      </c>
      <c r="N185" s="17" t="s">
        <v>16</v>
      </c>
      <c r="O185" s="18"/>
      <c r="P185" s="121">
        <f t="shared" si="35"/>
        <v>160</v>
      </c>
      <c r="Q185" s="89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+'9'!J186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+'9'!J188</f>
        <v>117</v>
      </c>
      <c r="F188" s="70"/>
      <c r="G188" s="46">
        <f>E188+F188</f>
        <v>117</v>
      </c>
      <c r="H188" s="77">
        <v>0</v>
      </c>
      <c r="I188" s="75">
        <v>0</v>
      </c>
      <c r="J188" s="46">
        <f>+G188-H188-K188-I188</f>
        <v>117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+'9'!J190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+'9'!J191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+'9'!J192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+'9'!J193</f>
        <v>28</v>
      </c>
      <c r="F193" s="70"/>
      <c r="G193" s="46">
        <f t="shared" si="30"/>
        <v>28</v>
      </c>
      <c r="H193" s="77">
        <v>0</v>
      </c>
      <c r="I193" s="75">
        <v>0</v>
      </c>
      <c r="J193" s="46">
        <f t="shared" si="31"/>
        <v>28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+'9'!J194</f>
        <v>30</v>
      </c>
      <c r="F194" s="70"/>
      <c r="G194" s="46">
        <f t="shared" si="30"/>
        <v>30</v>
      </c>
      <c r="H194" s="77">
        <v>0</v>
      </c>
      <c r="I194" s="75">
        <v>0</v>
      </c>
      <c r="J194" s="46">
        <f t="shared" si="31"/>
        <v>30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+'9'!J195</f>
        <v>7</v>
      </c>
      <c r="F195" s="70"/>
      <c r="G195" s="46">
        <f t="shared" si="30"/>
        <v>7</v>
      </c>
      <c r="H195" s="77">
        <v>0</v>
      </c>
      <c r="I195" s="75">
        <v>0</v>
      </c>
      <c r="J195" s="46">
        <f t="shared" si="31"/>
        <v>7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+'9'!J196</f>
        <v>7</v>
      </c>
      <c r="F196" s="70"/>
      <c r="G196" s="46">
        <f t="shared" si="30"/>
        <v>7</v>
      </c>
      <c r="H196" s="77">
        <v>0</v>
      </c>
      <c r="I196" s="75">
        <v>0</v>
      </c>
      <c r="J196" s="46">
        <f t="shared" si="31"/>
        <v>7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+'9'!J197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+'9'!J198</f>
        <v>21</v>
      </c>
      <c r="F198" s="70"/>
      <c r="G198" s="46">
        <f t="shared" si="30"/>
        <v>21</v>
      </c>
      <c r="H198" s="77">
        <v>0</v>
      </c>
      <c r="I198" s="75">
        <v>0</v>
      </c>
      <c r="J198" s="46">
        <f t="shared" si="31"/>
        <v>21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+'9'!J199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+'9'!J200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+'9'!J201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+'9'!J202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+'9'!J203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+'9'!J204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+'9'!J205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+'9'!J206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+'9'!J208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+'9'!J209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+'9'!J210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+'9'!J211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+'9'!J212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+'9'!J213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+'9'!J214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+'9'!J215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+'9'!J216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+'9'!J217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+'9'!J218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+'9'!J219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+'9'!J220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+'9'!J221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+'9'!J222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+'9'!J223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+'9'!J224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+'9'!J225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+'9'!J226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+'9'!J227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+'9'!J228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+'9'!J229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+'9'!J230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+'9'!J231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+'9'!J235</f>
        <v>8</v>
      </c>
      <c r="F235" s="70"/>
      <c r="G235" s="46">
        <f t="shared" si="40"/>
        <v>8</v>
      </c>
      <c r="H235" s="77">
        <v>0</v>
      </c>
      <c r="I235" s="75">
        <v>0</v>
      </c>
      <c r="J235" s="46">
        <f t="shared" si="41"/>
        <v>8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+'9'!J236</f>
        <v>3</v>
      </c>
      <c r="F236" s="70"/>
      <c r="G236" s="46">
        <f t="shared" si="40"/>
        <v>3</v>
      </c>
      <c r="H236" s="77">
        <v>0</v>
      </c>
      <c r="I236" s="75">
        <v>0</v>
      </c>
      <c r="J236" s="46">
        <f t="shared" si="41"/>
        <v>3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+'9'!J237</f>
        <v>2</v>
      </c>
      <c r="F237" s="70"/>
      <c r="G237" s="46">
        <f t="shared" si="40"/>
        <v>2</v>
      </c>
      <c r="H237" s="77">
        <v>0</v>
      </c>
      <c r="I237" s="75">
        <v>0</v>
      </c>
      <c r="J237" s="46">
        <f t="shared" si="41"/>
        <v>2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+'9'!J238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+'9'!J239</f>
        <v>0</v>
      </c>
      <c r="F239" s="70"/>
      <c r="G239" s="46">
        <f t="shared" ref="G239:G252" si="45">E239+F239</f>
        <v>0</v>
      </c>
      <c r="H239" s="77">
        <v>0</v>
      </c>
      <c r="I239" s="75">
        <v>0</v>
      </c>
      <c r="J239" s="46">
        <f t="shared" ref="J239:J252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+'9'!J240</f>
        <v>3</v>
      </c>
      <c r="F240" s="70"/>
      <c r="G240" s="46">
        <f t="shared" si="45"/>
        <v>3</v>
      </c>
      <c r="H240" s="77">
        <v>0</v>
      </c>
      <c r="I240" s="75">
        <v>0</v>
      </c>
      <c r="J240" s="46">
        <f t="shared" si="46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+'9'!J241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+'9'!J242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+'9'!J243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+'9'!J244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+'9'!J245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+'9'!J246</f>
        <v>19</v>
      </c>
      <c r="F246" s="70"/>
      <c r="G246" s="46">
        <f t="shared" si="45"/>
        <v>19</v>
      </c>
      <c r="H246" s="77">
        <v>0</v>
      </c>
      <c r="I246" s="75">
        <v>0</v>
      </c>
      <c r="J246" s="46">
        <f t="shared" si="46"/>
        <v>16</v>
      </c>
      <c r="K246" s="71">
        <v>3</v>
      </c>
      <c r="L246" s="20">
        <v>35</v>
      </c>
      <c r="M246" s="64">
        <f t="shared" si="42"/>
        <v>105</v>
      </c>
      <c r="N246" s="17" t="s">
        <v>16</v>
      </c>
      <c r="O246" s="18">
        <v>60</v>
      </c>
      <c r="P246" s="121">
        <f t="shared" si="43"/>
        <v>45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+'9'!J247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+'9'!J248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+'9'!J249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+'9'!J250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+'9'!J251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+'9'!J252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915.02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2105</v>
      </c>
    </row>
    <row r="257" spans="1:21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1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665</v>
      </c>
      <c r="O258" s="2">
        <v>25</v>
      </c>
      <c r="P258" s="2">
        <v>120</v>
      </c>
      <c r="Q258" s="87">
        <v>175</v>
      </c>
      <c r="R258" s="2">
        <v>25</v>
      </c>
      <c r="S258" s="2">
        <v>80</v>
      </c>
      <c r="T258" s="2">
        <v>15</v>
      </c>
      <c r="U258" s="2">
        <v>225</v>
      </c>
    </row>
    <row r="259" spans="1:21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300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1140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1140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P266" sqref="P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57</v>
      </c>
      <c r="F5" s="70"/>
      <c r="G5" s="46">
        <f t="shared" ref="G5:G26" si="0">E5+F5</f>
        <v>57</v>
      </c>
      <c r="H5" s="77">
        <v>0</v>
      </c>
      <c r="I5" s="75">
        <v>0</v>
      </c>
      <c r="J5" s="46">
        <f t="shared" ref="J5:J26" si="1">+G5-H5-K5-I5</f>
        <v>56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165</v>
      </c>
      <c r="F6" s="70"/>
      <c r="G6" s="46">
        <f t="shared" si="0"/>
        <v>165</v>
      </c>
      <c r="H6" s="77">
        <v>0</v>
      </c>
      <c r="I6" s="75">
        <v>0</v>
      </c>
      <c r="J6" s="46">
        <f t="shared" si="1"/>
        <v>165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74</v>
      </c>
      <c r="F22" s="70"/>
      <c r="G22" s="46">
        <f t="shared" si="0"/>
        <v>74</v>
      </c>
      <c r="H22" s="77">
        <v>0</v>
      </c>
      <c r="I22" s="75">
        <v>0</v>
      </c>
      <c r="J22" s="46">
        <f t="shared" si="1"/>
        <v>73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38</v>
      </c>
      <c r="F24" s="70"/>
      <c r="G24" s="46">
        <f t="shared" si="0"/>
        <v>38</v>
      </c>
      <c r="H24" s="77">
        <v>0</v>
      </c>
      <c r="I24" s="75">
        <v>0</v>
      </c>
      <c r="J24" s="46">
        <f t="shared" si="1"/>
        <v>36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1">
        <f t="shared" si="3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22</v>
      </c>
      <c r="F28" s="70"/>
      <c r="G28" s="46">
        <f t="shared" si="5"/>
        <v>22</v>
      </c>
      <c r="H28" s="77">
        <v>0</v>
      </c>
      <c r="I28" s="75">
        <v>0</v>
      </c>
      <c r="J28" s="46">
        <f t="shared" si="6"/>
        <v>21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53</v>
      </c>
      <c r="F31" s="70"/>
      <c r="G31" s="46">
        <f t="shared" si="5"/>
        <v>53</v>
      </c>
      <c r="H31" s="77">
        <v>0</v>
      </c>
      <c r="I31" s="75">
        <v>0</v>
      </c>
      <c r="J31" s="46">
        <f t="shared" si="6"/>
        <v>53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2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0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+'10'!J39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7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+'10'!J40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+'10'!J41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+'10'!J46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+'10'!J47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+'10'!J48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+'10'!J49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+'10'!J50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9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1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+'10'!J53</f>
        <v>15</v>
      </c>
      <c r="F53" s="70"/>
      <c r="G53" s="46">
        <f t="shared" si="5"/>
        <v>15</v>
      </c>
      <c r="H53" s="77">
        <v>0</v>
      </c>
      <c r="I53" s="75">
        <v>0</v>
      </c>
      <c r="J53" s="46">
        <f t="shared" si="6"/>
        <v>15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+'10'!J55</f>
        <v>22</v>
      </c>
      <c r="F55" s="70"/>
      <c r="G55" s="46">
        <f t="shared" si="5"/>
        <v>22</v>
      </c>
      <c r="H55" s="77">
        <v>0</v>
      </c>
      <c r="I55" s="75">
        <v>0</v>
      </c>
      <c r="J55" s="46">
        <f t="shared" si="6"/>
        <v>21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21">
        <f>SUM(M55-O55)</f>
        <v>85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+'10'!J56</f>
        <v>9</v>
      </c>
      <c r="F56" s="70"/>
      <c r="G56" s="46">
        <f t="shared" si="5"/>
        <v>9</v>
      </c>
      <c r="H56" s="77">
        <v>0</v>
      </c>
      <c r="I56" s="75">
        <v>0</v>
      </c>
      <c r="J56" s="46">
        <f t="shared" si="6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+'10'!J57</f>
        <v>12</v>
      </c>
      <c r="F57" s="70"/>
      <c r="G57" s="46">
        <f t="shared" si="5"/>
        <v>12</v>
      </c>
      <c r="H57" s="77">
        <v>0</v>
      </c>
      <c r="I57" s="75">
        <v>0</v>
      </c>
      <c r="J57" s="46">
        <f t="shared" si="6"/>
        <v>12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+'10'!J58</f>
        <v>9</v>
      </c>
      <c r="F58" s="70"/>
      <c r="G58" s="46">
        <f t="shared" si="5"/>
        <v>9</v>
      </c>
      <c r="H58" s="77">
        <v>0</v>
      </c>
      <c r="I58" s="75">
        <v>0</v>
      </c>
      <c r="J58" s="46">
        <f t="shared" si="6"/>
        <v>9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+'10'!J59</f>
        <v>15</v>
      </c>
      <c r="F59" s="70"/>
      <c r="G59" s="46">
        <f t="shared" si="5"/>
        <v>15</v>
      </c>
      <c r="H59" s="77">
        <v>0</v>
      </c>
      <c r="I59" s="75">
        <v>0</v>
      </c>
      <c r="J59" s="46">
        <f t="shared" si="6"/>
        <v>13</v>
      </c>
      <c r="K59" s="71">
        <v>2</v>
      </c>
      <c r="L59" s="15">
        <v>120</v>
      </c>
      <c r="M59" s="64">
        <f t="shared" si="2"/>
        <v>240</v>
      </c>
      <c r="N59" s="17" t="s">
        <v>16</v>
      </c>
      <c r="O59" s="18">
        <v>70</v>
      </c>
      <c r="P59" s="121">
        <f t="shared" si="3"/>
        <v>170</v>
      </c>
      <c r="Q59" s="120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+'10'!J62</f>
        <v>15</v>
      </c>
      <c r="F62" s="70"/>
      <c r="G62" s="46">
        <f t="shared" si="5"/>
        <v>15</v>
      </c>
      <c r="H62" s="77">
        <v>0</v>
      </c>
      <c r="I62" s="75">
        <v>0</v>
      </c>
      <c r="J62" s="46">
        <f t="shared" si="6"/>
        <v>14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21">
        <f t="shared" si="3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+'10'!J72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+'10'!J74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+'10'!J77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+'10'!J112</f>
        <v>19</v>
      </c>
      <c r="F112" s="70"/>
      <c r="G112" s="46">
        <f t="shared" si="23"/>
        <v>19</v>
      </c>
      <c r="H112" s="77">
        <v>0</v>
      </c>
      <c r="I112" s="75">
        <v>0</v>
      </c>
      <c r="J112" s="46">
        <f t="shared" si="24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+'10'!J113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+'10'!J115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+'10'!J116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+'10'!J117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+'10'!J125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+'10'!J131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+'10'!J132</f>
        <v>10</v>
      </c>
      <c r="F132" s="70"/>
      <c r="G132" s="46">
        <f t="shared" si="23"/>
        <v>10</v>
      </c>
      <c r="H132" s="77">
        <v>0</v>
      </c>
      <c r="I132" s="75">
        <v>0</v>
      </c>
      <c r="J132" s="46">
        <f t="shared" si="24"/>
        <v>9</v>
      </c>
      <c r="K132" s="71">
        <v>1</v>
      </c>
      <c r="L132" s="22">
        <v>60</v>
      </c>
      <c r="M132" s="64">
        <f t="shared" si="7"/>
        <v>60</v>
      </c>
      <c r="N132" s="17" t="s">
        <v>16</v>
      </c>
      <c r="O132" s="18"/>
      <c r="P132" s="121">
        <f t="shared" si="8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+'10'!J133</f>
        <v>8</v>
      </c>
      <c r="F133" s="70"/>
      <c r="G133" s="46">
        <f t="shared" si="23"/>
        <v>8</v>
      </c>
      <c r="H133" s="77">
        <v>0</v>
      </c>
      <c r="I133" s="75">
        <v>0</v>
      </c>
      <c r="J133" s="46">
        <f t="shared" si="24"/>
        <v>7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+'10'!J156</f>
        <v>5</v>
      </c>
      <c r="F156" s="70"/>
      <c r="G156" s="46">
        <f t="shared" si="23"/>
        <v>5</v>
      </c>
      <c r="H156" s="77">
        <v>0</v>
      </c>
      <c r="I156" s="75">
        <v>0</v>
      </c>
      <c r="J156" s="46">
        <f t="shared" si="24"/>
        <v>1</v>
      </c>
      <c r="K156" s="71">
        <v>4</v>
      </c>
      <c r="L156" s="20">
        <v>15</v>
      </c>
      <c r="M156" s="64">
        <f t="shared" si="7"/>
        <v>60</v>
      </c>
      <c r="N156" s="17" t="s">
        <v>1428</v>
      </c>
      <c r="O156" s="18">
        <v>10</v>
      </c>
      <c r="P156" s="121">
        <f t="shared" si="8"/>
        <v>50</v>
      </c>
      <c r="Q156" s="89">
        <v>11.39</v>
      </c>
      <c r="R156" s="43">
        <f t="shared" si="9"/>
        <v>45.56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+'10'!J163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+'10'!J175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+'10'!J178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+'10'!J180</f>
        <v>11</v>
      </c>
      <c r="F180" s="70"/>
      <c r="G180" s="46">
        <f t="shared" si="30"/>
        <v>11</v>
      </c>
      <c r="H180" s="77">
        <v>0</v>
      </c>
      <c r="I180" s="75">
        <v>0</v>
      </c>
      <c r="J180" s="46">
        <f t="shared" si="31"/>
        <v>11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+'10'!J185</f>
        <v>40</v>
      </c>
      <c r="F185" s="70"/>
      <c r="G185" s="46">
        <f t="shared" si="30"/>
        <v>40</v>
      </c>
      <c r="H185" s="77">
        <v>0</v>
      </c>
      <c r="I185" s="75">
        <v>0</v>
      </c>
      <c r="J185" s="46">
        <f t="shared" si="31"/>
        <v>39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1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+'10'!J188</f>
        <v>117</v>
      </c>
      <c r="F188" s="70"/>
      <c r="G188" s="46">
        <f>E188+F188</f>
        <v>117</v>
      </c>
      <c r="H188" s="77">
        <v>0</v>
      </c>
      <c r="I188" s="75">
        <v>0</v>
      </c>
      <c r="J188" s="46">
        <f>+G188-H188-K188-I188</f>
        <v>117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+'10'!J193</f>
        <v>28</v>
      </c>
      <c r="F193" s="70"/>
      <c r="G193" s="46">
        <f t="shared" si="30"/>
        <v>28</v>
      </c>
      <c r="H193" s="77">
        <v>0</v>
      </c>
      <c r="I193" s="75">
        <v>0</v>
      </c>
      <c r="J193" s="46">
        <f t="shared" si="31"/>
        <v>28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+'10'!J194</f>
        <v>30</v>
      </c>
      <c r="F194" s="70"/>
      <c r="G194" s="46">
        <f t="shared" si="30"/>
        <v>30</v>
      </c>
      <c r="H194" s="77">
        <v>0</v>
      </c>
      <c r="I194" s="75">
        <v>0</v>
      </c>
      <c r="J194" s="46">
        <f t="shared" si="31"/>
        <v>28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21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+'10'!J195</f>
        <v>7</v>
      </c>
      <c r="F195" s="70"/>
      <c r="G195" s="46">
        <f t="shared" si="30"/>
        <v>7</v>
      </c>
      <c r="H195" s="77">
        <v>0</v>
      </c>
      <c r="I195" s="75">
        <v>0</v>
      </c>
      <c r="J195" s="46">
        <f t="shared" si="31"/>
        <v>6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1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+'10'!J196</f>
        <v>7</v>
      </c>
      <c r="F196" s="70"/>
      <c r="G196" s="46">
        <f t="shared" si="30"/>
        <v>7</v>
      </c>
      <c r="H196" s="77">
        <v>0</v>
      </c>
      <c r="I196" s="75">
        <v>0</v>
      </c>
      <c r="J196" s="46">
        <f t="shared" si="31"/>
        <v>7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+'10'!J198</f>
        <v>21</v>
      </c>
      <c r="F198" s="70"/>
      <c r="G198" s="46">
        <f t="shared" si="30"/>
        <v>21</v>
      </c>
      <c r="H198" s="77">
        <v>0</v>
      </c>
      <c r="I198" s="75">
        <v>0</v>
      </c>
      <c r="J198" s="46">
        <f t="shared" si="31"/>
        <v>21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+'10'!J201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+'10'!J202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+'10'!J203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+'10'!J205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+'10'!J208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+'10'!J209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+'10'!J216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+'10'!J217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+'10'!J218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+'10'!J221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+'10'!J222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+'10'!J223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+'10'!J224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+'10'!J231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+'10'!J235</f>
        <v>8</v>
      </c>
      <c r="F235" s="70"/>
      <c r="G235" s="46">
        <f t="shared" si="40"/>
        <v>8</v>
      </c>
      <c r="H235" s="77">
        <v>0</v>
      </c>
      <c r="I235" s="75">
        <v>0</v>
      </c>
      <c r="J235" s="46">
        <f t="shared" si="41"/>
        <v>8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+'10'!J236</f>
        <v>3</v>
      </c>
      <c r="F236" s="70"/>
      <c r="G236" s="46">
        <f t="shared" si="40"/>
        <v>3</v>
      </c>
      <c r="H236" s="77">
        <v>0</v>
      </c>
      <c r="I236" s="75">
        <v>0</v>
      </c>
      <c r="J236" s="46">
        <f t="shared" si="41"/>
        <v>3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+'10'!J237</f>
        <v>2</v>
      </c>
      <c r="F237" s="70"/>
      <c r="G237" s="46">
        <f t="shared" si="40"/>
        <v>2</v>
      </c>
      <c r="H237" s="77">
        <v>0</v>
      </c>
      <c r="I237" s="75">
        <v>0</v>
      </c>
      <c r="J237" s="46">
        <f t="shared" si="41"/>
        <v>2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+'10'!J238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+'10'!J239</f>
        <v>0</v>
      </c>
      <c r="F239" s="70"/>
      <c r="G239" s="46">
        <f t="shared" ref="G239:G252" si="45">E239+F239</f>
        <v>0</v>
      </c>
      <c r="H239" s="77">
        <v>0</v>
      </c>
      <c r="I239" s="75">
        <v>0</v>
      </c>
      <c r="J239" s="46">
        <f t="shared" ref="J239:J252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+'10'!J240</f>
        <v>3</v>
      </c>
      <c r="F240" s="70"/>
      <c r="G240" s="46">
        <f t="shared" si="45"/>
        <v>3</v>
      </c>
      <c r="H240" s="77">
        <v>0</v>
      </c>
      <c r="I240" s="75">
        <v>0</v>
      </c>
      <c r="J240" s="46">
        <f t="shared" si="46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+'10'!J241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+'10'!J242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+'10'!J243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+'10'!J244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+'10'!J245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+'10'!J246</f>
        <v>16</v>
      </c>
      <c r="F246" s="70"/>
      <c r="G246" s="46">
        <f t="shared" si="45"/>
        <v>16</v>
      </c>
      <c r="H246" s="77">
        <v>0</v>
      </c>
      <c r="I246" s="75">
        <v>0</v>
      </c>
      <c r="J246" s="46">
        <f t="shared" si="46"/>
        <v>9</v>
      </c>
      <c r="K246" s="71">
        <v>7</v>
      </c>
      <c r="L246" s="20">
        <v>35</v>
      </c>
      <c r="M246" s="64">
        <f t="shared" si="42"/>
        <v>245</v>
      </c>
      <c r="N246" s="17" t="s">
        <v>16</v>
      </c>
      <c r="O246" s="18">
        <v>140</v>
      </c>
      <c r="P246" s="121">
        <f t="shared" si="43"/>
        <v>105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+'10'!J247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+'10'!J248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+'10'!J249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+'10'!J250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+'10'!J251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+'10'!J252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748.34999999999991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2150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435</v>
      </c>
      <c r="O258" s="2">
        <v>60</v>
      </c>
      <c r="P258" s="2">
        <v>100</v>
      </c>
      <c r="Q258" s="87">
        <v>65</v>
      </c>
      <c r="R258" s="2">
        <v>50</v>
      </c>
      <c r="S258" s="2">
        <v>160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290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1425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1425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K14" sqref="K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56</v>
      </c>
      <c r="F5" s="70"/>
      <c r="G5" s="46">
        <f t="shared" ref="G5:G26" si="0">E5+F5</f>
        <v>56</v>
      </c>
      <c r="H5" s="77">
        <v>0</v>
      </c>
      <c r="I5" s="75">
        <v>0</v>
      </c>
      <c r="J5" s="46">
        <f t="shared" ref="J5:J26" si="1">+G5-H5-K5-I5</f>
        <v>53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1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165</v>
      </c>
      <c r="F6" s="70"/>
      <c r="G6" s="46">
        <f t="shared" si="0"/>
        <v>165</v>
      </c>
      <c r="H6" s="77">
        <v>0</v>
      </c>
      <c r="I6" s="75">
        <v>0</v>
      </c>
      <c r="J6" s="46">
        <f t="shared" si="1"/>
        <v>163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73</v>
      </c>
      <c r="F22" s="70"/>
      <c r="G22" s="46">
        <f t="shared" si="0"/>
        <v>73</v>
      </c>
      <c r="H22" s="77">
        <v>0</v>
      </c>
      <c r="I22" s="75">
        <v>0</v>
      </c>
      <c r="J22" s="46">
        <f t="shared" si="1"/>
        <v>71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36</v>
      </c>
      <c r="F24" s="70"/>
      <c r="G24" s="46">
        <f t="shared" si="0"/>
        <v>36</v>
      </c>
      <c r="H24" s="77">
        <v>0</v>
      </c>
      <c r="I24" s="75">
        <v>0</v>
      </c>
      <c r="J24" s="46">
        <f t="shared" si="1"/>
        <v>36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21</v>
      </c>
      <c r="F28" s="70"/>
      <c r="G28" s="46">
        <f t="shared" si="5"/>
        <v>21</v>
      </c>
      <c r="H28" s="77">
        <v>0</v>
      </c>
      <c r="I28" s="75">
        <v>0</v>
      </c>
      <c r="J28" s="46">
        <f t="shared" si="6"/>
        <v>20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53</v>
      </c>
      <c r="F31" s="70"/>
      <c r="G31" s="46">
        <f t="shared" si="5"/>
        <v>53</v>
      </c>
      <c r="H31" s="77">
        <v>0</v>
      </c>
      <c r="I31" s="75">
        <v>0</v>
      </c>
      <c r="J31" s="46">
        <f t="shared" si="6"/>
        <v>53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0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>
        <v>130</v>
      </c>
      <c r="P33" s="121">
        <f t="shared" si="3"/>
        <v>130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+'11'!J39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4</v>
      </c>
      <c r="K39" s="71">
        <v>3</v>
      </c>
      <c r="L39" s="15">
        <v>50</v>
      </c>
      <c r="M39" s="64">
        <f t="shared" si="2"/>
        <v>150</v>
      </c>
      <c r="N39" s="17" t="s">
        <v>16</v>
      </c>
      <c r="O39" s="18">
        <v>75</v>
      </c>
      <c r="P39" s="121">
        <f t="shared" si="3"/>
        <v>75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+'11'!J40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+'11'!J41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25</v>
      </c>
      <c r="P41" s="121">
        <f t="shared" si="3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+'11'!J46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13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1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+'11'!J48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+'11'!J49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8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1">
        <f>SUM(M49-O49)</f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+'11'!J50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+'11'!J53</f>
        <v>15</v>
      </c>
      <c r="F53" s="70"/>
      <c r="G53" s="46">
        <f t="shared" si="5"/>
        <v>15</v>
      </c>
      <c r="H53" s="77">
        <v>0</v>
      </c>
      <c r="I53" s="75">
        <v>0</v>
      </c>
      <c r="J53" s="46">
        <f t="shared" si="6"/>
        <v>15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+'11'!J55</f>
        <v>21</v>
      </c>
      <c r="F55" s="70"/>
      <c r="G55" s="46">
        <f t="shared" si="5"/>
        <v>21</v>
      </c>
      <c r="H55" s="77">
        <v>0</v>
      </c>
      <c r="I55" s="75">
        <v>0</v>
      </c>
      <c r="J55" s="46">
        <f t="shared" si="6"/>
        <v>21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+'11'!J56</f>
        <v>9</v>
      </c>
      <c r="F56" s="70"/>
      <c r="G56" s="46">
        <f t="shared" si="5"/>
        <v>9</v>
      </c>
      <c r="H56" s="77">
        <v>0</v>
      </c>
      <c r="I56" s="75">
        <v>0</v>
      </c>
      <c r="J56" s="46">
        <f t="shared" si="6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+'11'!J57</f>
        <v>12</v>
      </c>
      <c r="F57" s="70"/>
      <c r="G57" s="46">
        <f t="shared" si="5"/>
        <v>12</v>
      </c>
      <c r="H57" s="77">
        <v>0</v>
      </c>
      <c r="I57" s="75">
        <v>0</v>
      </c>
      <c r="J57" s="46">
        <f t="shared" si="6"/>
        <v>12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+'11'!J58</f>
        <v>9</v>
      </c>
      <c r="F58" s="70"/>
      <c r="G58" s="46">
        <f t="shared" si="5"/>
        <v>9</v>
      </c>
      <c r="H58" s="77">
        <v>0</v>
      </c>
      <c r="I58" s="75">
        <v>0</v>
      </c>
      <c r="J58" s="46">
        <f t="shared" si="6"/>
        <v>9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+'11'!J59</f>
        <v>13</v>
      </c>
      <c r="F59" s="70"/>
      <c r="G59" s="46">
        <f t="shared" si="5"/>
        <v>13</v>
      </c>
      <c r="H59" s="77">
        <v>0</v>
      </c>
      <c r="I59" s="75">
        <v>0</v>
      </c>
      <c r="J59" s="46">
        <f t="shared" si="6"/>
        <v>13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+'11'!J62</f>
        <v>14</v>
      </c>
      <c r="F62" s="70"/>
      <c r="G62" s="46">
        <f t="shared" si="5"/>
        <v>14</v>
      </c>
      <c r="H62" s="77">
        <v>0</v>
      </c>
      <c r="I62" s="75">
        <v>0</v>
      </c>
      <c r="J62" s="46">
        <f t="shared" si="6"/>
        <v>14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+'11'!J72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+'11'!J74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+'11'!J77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+'11'!J112</f>
        <v>19</v>
      </c>
      <c r="F112" s="70"/>
      <c r="G112" s="46">
        <f t="shared" si="23"/>
        <v>19</v>
      </c>
      <c r="H112" s="77">
        <v>0</v>
      </c>
      <c r="I112" s="75">
        <v>0</v>
      </c>
      <c r="J112" s="46">
        <f t="shared" si="24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+'11'!J113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+'11'!J115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9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1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+'11'!J116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+'11'!J131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+'11'!J132</f>
        <v>9</v>
      </c>
      <c r="F132" s="70"/>
      <c r="G132" s="46">
        <f t="shared" si="23"/>
        <v>9</v>
      </c>
      <c r="H132" s="77">
        <v>0</v>
      </c>
      <c r="I132" s="75">
        <v>0</v>
      </c>
      <c r="J132" s="46">
        <f t="shared" si="24"/>
        <v>5</v>
      </c>
      <c r="K132" s="71">
        <v>4</v>
      </c>
      <c r="L132" s="22">
        <v>60</v>
      </c>
      <c r="M132" s="64">
        <f t="shared" si="7"/>
        <v>240</v>
      </c>
      <c r="N132" s="17" t="s">
        <v>16</v>
      </c>
      <c r="O132" s="18">
        <v>120</v>
      </c>
      <c r="P132" s="121">
        <f t="shared" si="8"/>
        <v>120</v>
      </c>
      <c r="Q132" s="89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+'11'!J133</f>
        <v>7</v>
      </c>
      <c r="F133" s="70"/>
      <c r="G133" s="46">
        <f t="shared" si="23"/>
        <v>7</v>
      </c>
      <c r="H133" s="77">
        <v>0</v>
      </c>
      <c r="I133" s="75">
        <v>0</v>
      </c>
      <c r="J133" s="46">
        <f t="shared" si="24"/>
        <v>7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+'11'!J156</f>
        <v>1</v>
      </c>
      <c r="F156" s="70"/>
      <c r="G156" s="46">
        <f t="shared" si="23"/>
        <v>1</v>
      </c>
      <c r="H156" s="77">
        <v>0</v>
      </c>
      <c r="I156" s="75">
        <v>0</v>
      </c>
      <c r="J156" s="46">
        <f t="shared" si="24"/>
        <v>1</v>
      </c>
      <c r="K156" s="71"/>
      <c r="L156" s="20">
        <v>15</v>
      </c>
      <c r="M156" s="64">
        <f t="shared" si="7"/>
        <v>0</v>
      </c>
      <c r="N156" s="17" t="s">
        <v>1428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+'11'!J175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+'11'!J180</f>
        <v>11</v>
      </c>
      <c r="F180" s="70"/>
      <c r="G180" s="46">
        <f t="shared" si="30"/>
        <v>11</v>
      </c>
      <c r="H180" s="77">
        <v>0</v>
      </c>
      <c r="I180" s="75">
        <v>0</v>
      </c>
      <c r="J180" s="46">
        <f t="shared" si="31"/>
        <v>11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+'11'!J185</f>
        <v>39</v>
      </c>
      <c r="F185" s="70"/>
      <c r="G185" s="46">
        <f t="shared" si="30"/>
        <v>39</v>
      </c>
      <c r="H185" s="77">
        <v>0</v>
      </c>
      <c r="I185" s="75">
        <v>0</v>
      </c>
      <c r="J185" s="46">
        <f t="shared" si="31"/>
        <v>39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+'11'!J188</f>
        <v>117</v>
      </c>
      <c r="F188" s="70"/>
      <c r="G188" s="46">
        <f>E188+F188</f>
        <v>117</v>
      </c>
      <c r="H188" s="77">
        <v>0</v>
      </c>
      <c r="I188" s="75">
        <v>0</v>
      </c>
      <c r="J188" s="46">
        <f>+G188-H188-K188-I188</f>
        <v>115</v>
      </c>
      <c r="K188" s="71">
        <v>2</v>
      </c>
      <c r="L188" s="20">
        <v>15</v>
      </c>
      <c r="M188" s="64">
        <f>+L188*K188</f>
        <v>30</v>
      </c>
      <c r="N188" s="17" t="s">
        <v>16</v>
      </c>
      <c r="O188" s="18">
        <v>10</v>
      </c>
      <c r="P188" s="121">
        <f>SUM(M188-O188)</f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+'11'!J193</f>
        <v>28</v>
      </c>
      <c r="F193" s="70"/>
      <c r="G193" s="46">
        <f t="shared" si="30"/>
        <v>28</v>
      </c>
      <c r="H193" s="77">
        <v>0</v>
      </c>
      <c r="I193" s="75">
        <v>0</v>
      </c>
      <c r="J193" s="46">
        <f t="shared" si="31"/>
        <v>23</v>
      </c>
      <c r="K193" s="71">
        <v>5</v>
      </c>
      <c r="L193" s="20">
        <v>60</v>
      </c>
      <c r="M193" s="64">
        <f t="shared" si="34"/>
        <v>300</v>
      </c>
      <c r="N193" s="17" t="s">
        <v>16</v>
      </c>
      <c r="O193" s="18"/>
      <c r="P193" s="121">
        <f t="shared" si="35"/>
        <v>300</v>
      </c>
      <c r="Q193" s="89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+'11'!J194</f>
        <v>28</v>
      </c>
      <c r="F194" s="70"/>
      <c r="G194" s="46">
        <f t="shared" si="30"/>
        <v>28</v>
      </c>
      <c r="H194" s="77">
        <v>0</v>
      </c>
      <c r="I194" s="75">
        <v>0</v>
      </c>
      <c r="J194" s="46">
        <f t="shared" si="31"/>
        <v>26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21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+'11'!J195</f>
        <v>6</v>
      </c>
      <c r="F195" s="70"/>
      <c r="G195" s="46">
        <f t="shared" si="30"/>
        <v>6</v>
      </c>
      <c r="H195" s="77">
        <v>0</v>
      </c>
      <c r="I195" s="75">
        <v>0</v>
      </c>
      <c r="J195" s="46">
        <f t="shared" si="31"/>
        <v>4</v>
      </c>
      <c r="K195" s="71">
        <v>2</v>
      </c>
      <c r="L195" s="20">
        <v>60</v>
      </c>
      <c r="M195" s="64">
        <f t="shared" si="34"/>
        <v>120</v>
      </c>
      <c r="N195" s="17" t="s">
        <v>16</v>
      </c>
      <c r="O195" s="18"/>
      <c r="P195" s="121">
        <f t="shared" si="35"/>
        <v>120</v>
      </c>
      <c r="Q195" s="89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+'11'!J196</f>
        <v>7</v>
      </c>
      <c r="F196" s="70"/>
      <c r="G196" s="46">
        <f t="shared" si="30"/>
        <v>7</v>
      </c>
      <c r="H196" s="77">
        <v>0</v>
      </c>
      <c r="I196" s="75">
        <v>0</v>
      </c>
      <c r="J196" s="46">
        <f t="shared" si="31"/>
        <v>7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+'11'!J198</f>
        <v>21</v>
      </c>
      <c r="F198" s="70"/>
      <c r="G198" s="46">
        <f t="shared" si="30"/>
        <v>21</v>
      </c>
      <c r="H198" s="77">
        <v>0</v>
      </c>
      <c r="I198" s="75">
        <v>0</v>
      </c>
      <c r="J198" s="46">
        <f t="shared" si="31"/>
        <v>20</v>
      </c>
      <c r="K198" s="71">
        <v>1</v>
      </c>
      <c r="L198" s="20">
        <v>150</v>
      </c>
      <c r="M198" s="64">
        <f t="shared" si="34"/>
        <v>150</v>
      </c>
      <c r="N198" s="17" t="s">
        <v>16</v>
      </c>
      <c r="O198" s="18"/>
      <c r="P198" s="121">
        <f t="shared" si="35"/>
        <v>150</v>
      </c>
      <c r="Q198" s="89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+'11'!J205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+'11'!J217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+'11'!J231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+'11'!J235</f>
        <v>8</v>
      </c>
      <c r="F235" s="70"/>
      <c r="G235" s="46">
        <f t="shared" si="40"/>
        <v>8</v>
      </c>
      <c r="H235" s="77">
        <v>0</v>
      </c>
      <c r="I235" s="75">
        <v>0</v>
      </c>
      <c r="J235" s="46">
        <f t="shared" si="41"/>
        <v>8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+'11'!J236</f>
        <v>3</v>
      </c>
      <c r="F236" s="70"/>
      <c r="G236" s="46">
        <f t="shared" si="40"/>
        <v>3</v>
      </c>
      <c r="H236" s="77">
        <v>0</v>
      </c>
      <c r="I236" s="75">
        <v>0</v>
      </c>
      <c r="J236" s="46">
        <f t="shared" si="41"/>
        <v>3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+'11'!J237</f>
        <v>2</v>
      </c>
      <c r="F237" s="70"/>
      <c r="G237" s="46">
        <f t="shared" si="40"/>
        <v>2</v>
      </c>
      <c r="H237" s="77">
        <v>0</v>
      </c>
      <c r="I237" s="75">
        <v>0</v>
      </c>
      <c r="J237" s="46">
        <f t="shared" si="41"/>
        <v>2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+'11'!J238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+'11'!J239</f>
        <v>0</v>
      </c>
      <c r="F239" s="70"/>
      <c r="G239" s="46">
        <f t="shared" ref="G239:G252" si="45">E239+F239</f>
        <v>0</v>
      </c>
      <c r="H239" s="77">
        <v>0</v>
      </c>
      <c r="I239" s="75">
        <v>0</v>
      </c>
      <c r="J239" s="46">
        <f t="shared" ref="J239:J252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+'11'!J240</f>
        <v>3</v>
      </c>
      <c r="F240" s="70"/>
      <c r="G240" s="46">
        <f t="shared" si="45"/>
        <v>3</v>
      </c>
      <c r="H240" s="77">
        <v>0</v>
      </c>
      <c r="I240" s="75">
        <v>0</v>
      </c>
      <c r="J240" s="46">
        <f t="shared" si="46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+'11'!J241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+'11'!J242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+'11'!J243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+'11'!J244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+'11'!J245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+'11'!J246</f>
        <v>9</v>
      </c>
      <c r="F246" s="70"/>
      <c r="G246" s="46">
        <f t="shared" si="45"/>
        <v>9</v>
      </c>
      <c r="H246" s="77">
        <v>0</v>
      </c>
      <c r="I246" s="75">
        <v>0</v>
      </c>
      <c r="J246" s="46">
        <f t="shared" si="46"/>
        <v>4</v>
      </c>
      <c r="K246" s="71">
        <v>5</v>
      </c>
      <c r="L246" s="20">
        <v>35</v>
      </c>
      <c r="M246" s="64">
        <f t="shared" si="42"/>
        <v>175</v>
      </c>
      <c r="N246" s="17" t="s">
        <v>16</v>
      </c>
      <c r="O246" s="18">
        <v>100</v>
      </c>
      <c r="P246" s="121">
        <f t="shared" si="43"/>
        <v>75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+'11'!J247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+'11'!J248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+'11'!J249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+'11'!J250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+'11'!J251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+'11'!J252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1066.3699999999999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2685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630</v>
      </c>
      <c r="O258" s="2">
        <v>60</v>
      </c>
      <c r="P258" s="2">
        <v>100</v>
      </c>
      <c r="Q258" s="87">
        <v>160</v>
      </c>
      <c r="R258" s="2">
        <v>150</v>
      </c>
      <c r="S258" s="2">
        <v>160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460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1595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1595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0"/>
  <sheetViews>
    <sheetView zoomScale="80" zoomScaleNormal="80" workbookViewId="0">
      <pane xSplit="10" ySplit="4" topLeftCell="M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M38" sqref="M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53</v>
      </c>
      <c r="F5" s="70">
        <v>15</v>
      </c>
      <c r="G5" s="46">
        <f t="shared" ref="G5:G26" si="0">E5+F5</f>
        <v>68</v>
      </c>
      <c r="H5" s="77">
        <v>0</v>
      </c>
      <c r="I5" s="75">
        <v>0</v>
      </c>
      <c r="J5" s="46">
        <f t="shared" ref="J5:J26" si="1">+G5-H5-K5-I5</f>
        <v>60</v>
      </c>
      <c r="K5" s="71">
        <v>8</v>
      </c>
      <c r="L5" s="15">
        <v>50</v>
      </c>
      <c r="M5" s="64">
        <f>+L5*K5</f>
        <v>400</v>
      </c>
      <c r="N5" s="17" t="s">
        <v>16</v>
      </c>
      <c r="O5" s="18"/>
      <c r="P5" s="121">
        <f>SUM(M5-O5)</f>
        <v>400</v>
      </c>
      <c r="Q5" s="120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163</v>
      </c>
      <c r="F6" s="70">
        <v>30</v>
      </c>
      <c r="G6" s="46">
        <f t="shared" si="0"/>
        <v>193</v>
      </c>
      <c r="H6" s="77">
        <v>0</v>
      </c>
      <c r="I6" s="75">
        <v>0</v>
      </c>
      <c r="J6" s="46">
        <f t="shared" si="1"/>
        <v>190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13</v>
      </c>
      <c r="F11" s="70">
        <v>15</v>
      </c>
      <c r="G11" s="46">
        <f t="shared" si="0"/>
        <v>28</v>
      </c>
      <c r="H11" s="77">
        <v>0</v>
      </c>
      <c r="I11" s="75">
        <v>0</v>
      </c>
      <c r="J11" s="46">
        <f t="shared" si="1"/>
        <v>27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4</v>
      </c>
      <c r="F21" s="70">
        <v>5</v>
      </c>
      <c r="G21" s="46">
        <f t="shared" si="0"/>
        <v>9</v>
      </c>
      <c r="H21" s="77">
        <v>0</v>
      </c>
      <c r="I21" s="75">
        <v>0</v>
      </c>
      <c r="J21" s="46">
        <f t="shared" si="1"/>
        <v>9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71</v>
      </c>
      <c r="F22" s="70">
        <v>25</v>
      </c>
      <c r="G22" s="46">
        <f t="shared" si="0"/>
        <v>96</v>
      </c>
      <c r="H22" s="77">
        <v>0</v>
      </c>
      <c r="I22" s="75">
        <v>0</v>
      </c>
      <c r="J22" s="46">
        <f t="shared" si="1"/>
        <v>89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/>
      <c r="P22" s="121">
        <f t="shared" si="3"/>
        <v>700</v>
      </c>
      <c r="Q22" s="12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36</v>
      </c>
      <c r="F24" s="70">
        <v>10</v>
      </c>
      <c r="G24" s="46">
        <f t="shared" si="0"/>
        <v>46</v>
      </c>
      <c r="H24" s="77">
        <v>0</v>
      </c>
      <c r="I24" s="75">
        <v>0</v>
      </c>
      <c r="J24" s="46">
        <f t="shared" si="1"/>
        <v>43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/>
      <c r="P24" s="121">
        <f t="shared" si="3"/>
        <v>300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20</v>
      </c>
      <c r="F28" s="70">
        <v>10</v>
      </c>
      <c r="G28" s="46">
        <f t="shared" si="5"/>
        <v>30</v>
      </c>
      <c r="H28" s="77">
        <v>0</v>
      </c>
      <c r="I28" s="75">
        <v>0</v>
      </c>
      <c r="J28" s="46">
        <f t="shared" si="6"/>
        <v>27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21">
        <f t="shared" si="3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53</v>
      </c>
      <c r="F31" s="70">
        <v>15</v>
      </c>
      <c r="G31" s="46">
        <f t="shared" si="5"/>
        <v>68</v>
      </c>
      <c r="H31" s="77">
        <v>0</v>
      </c>
      <c r="I31" s="75">
        <v>0</v>
      </c>
      <c r="J31" s="46">
        <f t="shared" si="6"/>
        <v>68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3</v>
      </c>
      <c r="F32" s="70">
        <v>7</v>
      </c>
      <c r="G32" s="46">
        <f t="shared" si="5"/>
        <v>10</v>
      </c>
      <c r="H32" s="77">
        <v>0</v>
      </c>
      <c r="I32" s="75">
        <v>0</v>
      </c>
      <c r="J32" s="46">
        <f t="shared" si="6"/>
        <v>7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>
        <v>195</v>
      </c>
      <c r="P32" s="121">
        <f t="shared" si="3"/>
        <v>195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0</v>
      </c>
      <c r="F33" s="70">
        <v>7</v>
      </c>
      <c r="G33" s="46">
        <f t="shared" si="5"/>
        <v>7</v>
      </c>
      <c r="H33" s="77">
        <v>0</v>
      </c>
      <c r="I33" s="75">
        <v>0</v>
      </c>
      <c r="J33" s="46">
        <f t="shared" si="6"/>
        <v>7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0</v>
      </c>
      <c r="F35" s="70">
        <v>5</v>
      </c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+'12'!J39</f>
        <v>4</v>
      </c>
      <c r="F39" s="70">
        <v>10</v>
      </c>
      <c r="G39" s="46">
        <f t="shared" si="5"/>
        <v>14</v>
      </c>
      <c r="H39" s="77">
        <v>0</v>
      </c>
      <c r="I39" s="75">
        <v>0</v>
      </c>
      <c r="J39" s="46">
        <f t="shared" si="6"/>
        <v>14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+'12'!J40</f>
        <v>0</v>
      </c>
      <c r="F40" s="70">
        <v>5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+'12'!J41</f>
        <v>2</v>
      </c>
      <c r="F41" s="70">
        <v>5</v>
      </c>
      <c r="G41" s="46">
        <f t="shared" si="5"/>
        <v>7</v>
      </c>
      <c r="H41" s="77">
        <v>0</v>
      </c>
      <c r="I41" s="75">
        <v>0</v>
      </c>
      <c r="J41" s="46">
        <f t="shared" si="6"/>
        <v>7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+'12'!J46</f>
        <v>13</v>
      </c>
      <c r="F46" s="70">
        <v>3</v>
      </c>
      <c r="G46" s="46">
        <f t="shared" si="5"/>
        <v>16</v>
      </c>
      <c r="H46" s="77">
        <v>0</v>
      </c>
      <c r="I46" s="75">
        <v>0</v>
      </c>
      <c r="J46" s="46">
        <f t="shared" si="6"/>
        <v>16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+'12'!J47</f>
        <v>0</v>
      </c>
      <c r="F47" s="70">
        <v>4</v>
      </c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+'12'!J48</f>
        <v>4</v>
      </c>
      <c r="F48" s="70">
        <v>3</v>
      </c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+'12'!J49</f>
        <v>8</v>
      </c>
      <c r="F49" s="70">
        <v>3</v>
      </c>
      <c r="G49" s="46">
        <f t="shared" si="5"/>
        <v>11</v>
      </c>
      <c r="H49" s="77">
        <v>0</v>
      </c>
      <c r="I49" s="75">
        <v>0</v>
      </c>
      <c r="J49" s="46">
        <f t="shared" si="6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+'12'!J50</f>
        <v>9</v>
      </c>
      <c r="F50" s="70">
        <v>3</v>
      </c>
      <c r="G50" s="46">
        <f t="shared" si="5"/>
        <v>12</v>
      </c>
      <c r="H50" s="77">
        <v>0</v>
      </c>
      <c r="I50" s="75">
        <v>0</v>
      </c>
      <c r="J50" s="46">
        <f t="shared" si="6"/>
        <v>12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+'12'!J53</f>
        <v>15</v>
      </c>
      <c r="F53" s="70">
        <v>5</v>
      </c>
      <c r="G53" s="46">
        <f t="shared" si="5"/>
        <v>20</v>
      </c>
      <c r="H53" s="77">
        <v>0</v>
      </c>
      <c r="I53" s="75">
        <v>0</v>
      </c>
      <c r="J53" s="46">
        <f t="shared" si="6"/>
        <v>20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+'12'!J55</f>
        <v>21</v>
      </c>
      <c r="F55" s="70">
        <v>10</v>
      </c>
      <c r="G55" s="46">
        <f t="shared" si="5"/>
        <v>31</v>
      </c>
      <c r="H55" s="77">
        <v>0</v>
      </c>
      <c r="I55" s="75">
        <v>0</v>
      </c>
      <c r="J55" s="46">
        <f t="shared" si="6"/>
        <v>31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+'12'!J56</f>
        <v>9</v>
      </c>
      <c r="F56" s="70">
        <v>2</v>
      </c>
      <c r="G56" s="46">
        <f t="shared" si="5"/>
        <v>11</v>
      </c>
      <c r="H56" s="77">
        <v>0</v>
      </c>
      <c r="I56" s="75">
        <v>0</v>
      </c>
      <c r="J56" s="46">
        <f t="shared" si="6"/>
        <v>11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+'12'!J57</f>
        <v>12</v>
      </c>
      <c r="F57" s="70">
        <v>10</v>
      </c>
      <c r="G57" s="46">
        <f t="shared" si="5"/>
        <v>22</v>
      </c>
      <c r="H57" s="77">
        <v>0</v>
      </c>
      <c r="I57" s="75">
        <v>0</v>
      </c>
      <c r="J57" s="46">
        <f t="shared" si="6"/>
        <v>22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+'12'!J58</f>
        <v>9</v>
      </c>
      <c r="F58" s="70">
        <v>3</v>
      </c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+'12'!J59</f>
        <v>13</v>
      </c>
      <c r="F59" s="70">
        <v>3</v>
      </c>
      <c r="G59" s="46">
        <f t="shared" si="5"/>
        <v>16</v>
      </c>
      <c r="H59" s="77">
        <v>0</v>
      </c>
      <c r="I59" s="75">
        <v>0</v>
      </c>
      <c r="J59" s="46">
        <f t="shared" si="6"/>
        <v>16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+'12'!J62</f>
        <v>14</v>
      </c>
      <c r="F62" s="70">
        <v>10</v>
      </c>
      <c r="G62" s="46">
        <f t="shared" si="5"/>
        <v>24</v>
      </c>
      <c r="H62" s="77">
        <v>0</v>
      </c>
      <c r="I62" s="75">
        <v>0</v>
      </c>
      <c r="J62" s="46">
        <f t="shared" si="6"/>
        <v>24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+'12'!J72</f>
        <v>3</v>
      </c>
      <c r="F72" s="70">
        <v>5</v>
      </c>
      <c r="G72" s="46">
        <f t="shared" si="5"/>
        <v>8</v>
      </c>
      <c r="H72" s="77">
        <v>0</v>
      </c>
      <c r="I72" s="75">
        <v>0</v>
      </c>
      <c r="J72" s="46">
        <f t="shared" si="6"/>
        <v>8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+'12'!J74</f>
        <v>1</v>
      </c>
      <c r="F74" s="70">
        <v>5</v>
      </c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+'12'!J77</f>
        <v>3</v>
      </c>
      <c r="F77" s="70">
        <v>10</v>
      </c>
      <c r="G77" s="46">
        <f t="shared" si="5"/>
        <v>13</v>
      </c>
      <c r="H77" s="77">
        <v>3</v>
      </c>
      <c r="I77" s="75">
        <v>0</v>
      </c>
      <c r="J77" s="46">
        <f t="shared" si="6"/>
        <v>9</v>
      </c>
      <c r="K77" s="71">
        <v>1</v>
      </c>
      <c r="L77" s="21">
        <v>50</v>
      </c>
      <c r="M77" s="64">
        <f t="shared" si="2"/>
        <v>50</v>
      </c>
      <c r="N77" s="17" t="s">
        <v>1439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+'12'!J112</f>
        <v>19</v>
      </c>
      <c r="F112" s="70"/>
      <c r="G112" s="46">
        <f t="shared" si="23"/>
        <v>19</v>
      </c>
      <c r="H112" s="77">
        <v>0</v>
      </c>
      <c r="I112" s="75">
        <v>0</v>
      </c>
      <c r="J112" s="46">
        <f t="shared" si="24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+'12'!J113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+'12'!J115</f>
        <v>9</v>
      </c>
      <c r="F115" s="70">
        <v>20</v>
      </c>
      <c r="G115" s="46">
        <f t="shared" si="23"/>
        <v>29</v>
      </c>
      <c r="H115" s="77">
        <v>0</v>
      </c>
      <c r="I115" s="75">
        <v>0</v>
      </c>
      <c r="J115" s="46">
        <f t="shared" si="24"/>
        <v>29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+'12'!J116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+'12'!J131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+'12'!J132</f>
        <v>5</v>
      </c>
      <c r="F132" s="70">
        <v>10</v>
      </c>
      <c r="G132" s="46">
        <f t="shared" si="23"/>
        <v>15</v>
      </c>
      <c r="H132" s="77">
        <v>0</v>
      </c>
      <c r="I132" s="75">
        <v>0</v>
      </c>
      <c r="J132" s="46">
        <f t="shared" si="24"/>
        <v>13</v>
      </c>
      <c r="K132" s="71">
        <v>2</v>
      </c>
      <c r="L132" s="22">
        <v>60</v>
      </c>
      <c r="M132" s="64">
        <f t="shared" si="7"/>
        <v>120</v>
      </c>
      <c r="N132" s="17" t="s">
        <v>16</v>
      </c>
      <c r="O132" s="18">
        <v>60</v>
      </c>
      <c r="P132" s="121">
        <f t="shared" si="8"/>
        <v>60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+'12'!J133</f>
        <v>7</v>
      </c>
      <c r="F133" s="70">
        <v>10</v>
      </c>
      <c r="G133" s="46">
        <f t="shared" si="23"/>
        <v>17</v>
      </c>
      <c r="H133" s="77">
        <v>0</v>
      </c>
      <c r="I133" s="75">
        <v>0</v>
      </c>
      <c r="J133" s="46">
        <f t="shared" si="24"/>
        <v>17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+'12'!J156</f>
        <v>1</v>
      </c>
      <c r="F156" s="70"/>
      <c r="G156" s="46">
        <f t="shared" si="23"/>
        <v>1</v>
      </c>
      <c r="H156" s="77">
        <v>0</v>
      </c>
      <c r="I156" s="75">
        <v>0</v>
      </c>
      <c r="J156" s="46">
        <f t="shared" si="24"/>
        <v>1</v>
      </c>
      <c r="K156" s="71"/>
      <c r="L156" s="20">
        <v>15</v>
      </c>
      <c r="M156" s="64">
        <f t="shared" si="7"/>
        <v>0</v>
      </c>
      <c r="N156" s="17" t="s">
        <v>1428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+'12'!J175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+'12'!J180</f>
        <v>11</v>
      </c>
      <c r="F180" s="70"/>
      <c r="G180" s="46">
        <f t="shared" si="30"/>
        <v>11</v>
      </c>
      <c r="H180" s="77">
        <v>0</v>
      </c>
      <c r="I180" s="75">
        <v>0</v>
      </c>
      <c r="J180" s="46">
        <f t="shared" si="31"/>
        <v>11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+'12'!J185</f>
        <v>39</v>
      </c>
      <c r="F185" s="70"/>
      <c r="G185" s="46">
        <f t="shared" si="30"/>
        <v>39</v>
      </c>
      <c r="H185" s="77">
        <v>0</v>
      </c>
      <c r="I185" s="75">
        <v>0</v>
      </c>
      <c r="J185" s="46">
        <f t="shared" si="31"/>
        <v>36</v>
      </c>
      <c r="K185" s="71">
        <v>3</v>
      </c>
      <c r="L185" s="20">
        <v>80</v>
      </c>
      <c r="M185" s="64">
        <f t="shared" si="34"/>
        <v>240</v>
      </c>
      <c r="N185" s="17" t="s">
        <v>16</v>
      </c>
      <c r="O185" s="18"/>
      <c r="P185" s="121">
        <f t="shared" si="35"/>
        <v>240</v>
      </c>
      <c r="Q185" s="89">
        <v>63</v>
      </c>
      <c r="R185" s="43">
        <f t="shared" si="36"/>
        <v>189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+'12'!J188</f>
        <v>115</v>
      </c>
      <c r="F188" s="70"/>
      <c r="G188" s="46">
        <f>E188+F188</f>
        <v>115</v>
      </c>
      <c r="H188" s="77">
        <v>0</v>
      </c>
      <c r="I188" s="75">
        <v>0</v>
      </c>
      <c r="J188" s="46">
        <f>+G188-H188-K188-I188</f>
        <v>115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+'12'!J193</f>
        <v>23</v>
      </c>
      <c r="F193" s="70">
        <v>5</v>
      </c>
      <c r="G193" s="46">
        <f t="shared" si="30"/>
        <v>28</v>
      </c>
      <c r="H193" s="77">
        <v>0</v>
      </c>
      <c r="I193" s="75">
        <v>0</v>
      </c>
      <c r="J193" s="46">
        <f t="shared" si="31"/>
        <v>27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+'12'!J194</f>
        <v>26</v>
      </c>
      <c r="F194" s="70">
        <v>15</v>
      </c>
      <c r="G194" s="46">
        <f t="shared" si="30"/>
        <v>41</v>
      </c>
      <c r="H194" s="77">
        <v>0</v>
      </c>
      <c r="I194" s="75">
        <v>0</v>
      </c>
      <c r="J194" s="46">
        <f t="shared" si="31"/>
        <v>38</v>
      </c>
      <c r="K194" s="71">
        <v>3</v>
      </c>
      <c r="L194" s="20">
        <v>120</v>
      </c>
      <c r="M194" s="64">
        <f t="shared" si="34"/>
        <v>360</v>
      </c>
      <c r="N194" s="17" t="s">
        <v>16</v>
      </c>
      <c r="O194" s="18"/>
      <c r="P194" s="121">
        <f t="shared" si="35"/>
        <v>360</v>
      </c>
      <c r="Q194" s="89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+'12'!J195</f>
        <v>4</v>
      </c>
      <c r="F195" s="70">
        <v>10</v>
      </c>
      <c r="G195" s="46">
        <f t="shared" si="30"/>
        <v>14</v>
      </c>
      <c r="H195" s="77">
        <v>0</v>
      </c>
      <c r="I195" s="75">
        <v>0</v>
      </c>
      <c r="J195" s="46">
        <f t="shared" si="31"/>
        <v>14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+'12'!J196</f>
        <v>7</v>
      </c>
      <c r="F196" s="70">
        <v>10</v>
      </c>
      <c r="G196" s="46">
        <f t="shared" si="30"/>
        <v>17</v>
      </c>
      <c r="H196" s="77">
        <v>0</v>
      </c>
      <c r="I196" s="75">
        <v>0</v>
      </c>
      <c r="J196" s="46">
        <f t="shared" si="31"/>
        <v>17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+'12'!J198</f>
        <v>20</v>
      </c>
      <c r="F198" s="70"/>
      <c r="G198" s="46">
        <f t="shared" si="30"/>
        <v>20</v>
      </c>
      <c r="H198" s="77">
        <v>0</v>
      </c>
      <c r="I198" s="75">
        <v>0</v>
      </c>
      <c r="J198" s="46">
        <f t="shared" si="31"/>
        <v>20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+'12'!J205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+'12'!J209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+'12'!J217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+'12'!J231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+'12'!J235</f>
        <v>8</v>
      </c>
      <c r="F235" s="70"/>
      <c r="G235" s="46">
        <f t="shared" si="40"/>
        <v>8</v>
      </c>
      <c r="H235" s="77">
        <v>0</v>
      </c>
      <c r="I235" s="75">
        <v>0</v>
      </c>
      <c r="J235" s="46">
        <f t="shared" si="41"/>
        <v>8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+'12'!J236</f>
        <v>3</v>
      </c>
      <c r="F236" s="70">
        <v>5</v>
      </c>
      <c r="G236" s="46">
        <f t="shared" si="40"/>
        <v>8</v>
      </c>
      <c r="H236" s="77">
        <v>0</v>
      </c>
      <c r="I236" s="75">
        <v>0</v>
      </c>
      <c r="J236" s="46">
        <f t="shared" si="41"/>
        <v>8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+'12'!J237</f>
        <v>2</v>
      </c>
      <c r="F237" s="70">
        <v>5</v>
      </c>
      <c r="G237" s="46">
        <f t="shared" si="40"/>
        <v>7</v>
      </c>
      <c r="H237" s="77">
        <v>0</v>
      </c>
      <c r="I237" s="75">
        <v>0</v>
      </c>
      <c r="J237" s="46">
        <f t="shared" si="41"/>
        <v>6</v>
      </c>
      <c r="K237" s="71">
        <v>1</v>
      </c>
      <c r="L237" s="20">
        <v>50</v>
      </c>
      <c r="M237" s="64">
        <f t="shared" si="42"/>
        <v>50</v>
      </c>
      <c r="N237" s="17" t="s">
        <v>16</v>
      </c>
      <c r="O237" s="18"/>
      <c r="P237" s="121">
        <f t="shared" si="43"/>
        <v>50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+'12'!J238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+'12'!J239</f>
        <v>0</v>
      </c>
      <c r="F239" s="70"/>
      <c r="G239" s="46">
        <f t="shared" ref="G239:G246" si="45">E239+F239</f>
        <v>0</v>
      </c>
      <c r="H239" s="77">
        <v>0</v>
      </c>
      <c r="I239" s="75">
        <v>0</v>
      </c>
      <c r="J239" s="46">
        <f t="shared" ref="J239:J246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+'12'!J240</f>
        <v>3</v>
      </c>
      <c r="F240" s="70"/>
      <c r="G240" s="46">
        <f t="shared" si="45"/>
        <v>3</v>
      </c>
      <c r="H240" s="77">
        <v>0</v>
      </c>
      <c r="I240" s="75">
        <v>0</v>
      </c>
      <c r="J240" s="46">
        <f t="shared" si="46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+'12'!J241</f>
        <v>0</v>
      </c>
      <c r="F241" s="70">
        <v>4</v>
      </c>
      <c r="G241" s="46">
        <f t="shared" si="45"/>
        <v>4</v>
      </c>
      <c r="H241" s="77">
        <v>0</v>
      </c>
      <c r="I241" s="75">
        <v>0</v>
      </c>
      <c r="J241" s="46">
        <f t="shared" si="46"/>
        <v>4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+'12'!J242</f>
        <v>0</v>
      </c>
      <c r="F242" s="70">
        <v>4</v>
      </c>
      <c r="G242" s="46">
        <f t="shared" si="45"/>
        <v>4</v>
      </c>
      <c r="H242" s="77">
        <v>0</v>
      </c>
      <c r="I242" s="75">
        <v>0</v>
      </c>
      <c r="J242" s="46">
        <f t="shared" si="46"/>
        <v>3</v>
      </c>
      <c r="K242" s="71">
        <v>1</v>
      </c>
      <c r="L242" s="20">
        <v>35</v>
      </c>
      <c r="M242" s="64">
        <f t="shared" si="42"/>
        <v>35</v>
      </c>
      <c r="N242" s="17" t="s">
        <v>16</v>
      </c>
      <c r="O242" s="18"/>
      <c r="P242" s="121">
        <f t="shared" si="43"/>
        <v>35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+'12'!J243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+'12'!J244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+'12'!J245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+'12'!J246</f>
        <v>4</v>
      </c>
      <c r="F246" s="70"/>
      <c r="G246" s="46">
        <f t="shared" si="45"/>
        <v>4</v>
      </c>
      <c r="H246" s="77">
        <v>0</v>
      </c>
      <c r="I246" s="75">
        <v>0</v>
      </c>
      <c r="J246" s="46">
        <f t="shared" si="46"/>
        <v>0</v>
      </c>
      <c r="K246" s="71">
        <v>4</v>
      </c>
      <c r="L246" s="20">
        <v>20</v>
      </c>
      <c r="M246" s="64">
        <f t="shared" si="42"/>
        <v>80</v>
      </c>
      <c r="N246" s="17" t="s">
        <v>16</v>
      </c>
      <c r="O246" s="18">
        <v>20</v>
      </c>
      <c r="P246" s="121">
        <f t="shared" si="43"/>
        <v>60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+'12'!J247</f>
        <v>0</v>
      </c>
      <c r="F247" s="70"/>
      <c r="G247" s="46"/>
      <c r="H247" s="77"/>
      <c r="I247" s="75"/>
      <c r="J247" s="46"/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+'12'!J248</f>
        <v>0</v>
      </c>
      <c r="F248" s="70"/>
      <c r="G248" s="46"/>
      <c r="H248" s="77"/>
      <c r="I248" s="75"/>
      <c r="J248" s="46"/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+'12'!J249</f>
        <v>0</v>
      </c>
      <c r="F249" s="70"/>
      <c r="G249" s="46"/>
      <c r="H249" s="77"/>
      <c r="I249" s="75"/>
      <c r="J249" s="46"/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+'12'!J250</f>
        <v>0</v>
      </c>
      <c r="F250" s="70"/>
      <c r="G250" s="46"/>
      <c r="H250" s="77"/>
      <c r="I250" s="75"/>
      <c r="J250" s="46"/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+'12'!J251</f>
        <v>0</v>
      </c>
      <c r="F251" s="70"/>
      <c r="G251" s="46"/>
      <c r="H251" s="77"/>
      <c r="I251" s="75"/>
      <c r="J251" s="46"/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+'12'!J252</f>
        <v>0</v>
      </c>
      <c r="F252" s="70"/>
      <c r="G252" s="46"/>
      <c r="H252" s="77"/>
      <c r="I252" s="75"/>
      <c r="J252" s="46"/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+'12'!J253</f>
        <v>0</v>
      </c>
      <c r="F253" s="70"/>
      <c r="G253" s="46"/>
      <c r="H253" s="77"/>
      <c r="I253" s="75"/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1350.72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3500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1290</v>
      </c>
      <c r="O258" s="2">
        <v>200</v>
      </c>
      <c r="P258" s="2">
        <v>460</v>
      </c>
      <c r="Q258" s="87">
        <v>100</v>
      </c>
      <c r="R258" s="2">
        <v>350</v>
      </c>
      <c r="S258" s="2">
        <v>180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>
        <v>95</v>
      </c>
      <c r="O260" s="2" t="s">
        <v>1440</v>
      </c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275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1840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1840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U340"/>
  <sheetViews>
    <sheetView zoomScale="80" zoomScaleNormal="80" workbookViewId="0">
      <pane xSplit="10" ySplit="4" topLeftCell="K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P265" sqref="P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60</v>
      </c>
      <c r="F5" s="70"/>
      <c r="G5" s="46">
        <f t="shared" ref="G5:G26" si="0">E5+F5</f>
        <v>60</v>
      </c>
      <c r="H5" s="77">
        <v>0</v>
      </c>
      <c r="I5" s="75">
        <v>0</v>
      </c>
      <c r="J5" s="46">
        <f t="shared" ref="J5:J26" si="1">+G5-H5-K5-I5</f>
        <v>60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190</v>
      </c>
      <c r="F6" s="70"/>
      <c r="G6" s="46">
        <f t="shared" si="0"/>
        <v>190</v>
      </c>
      <c r="H6" s="77">
        <v>0</v>
      </c>
      <c r="I6" s="75">
        <v>0</v>
      </c>
      <c r="J6" s="46">
        <f t="shared" si="1"/>
        <v>183</v>
      </c>
      <c r="K6" s="71">
        <v>7</v>
      </c>
      <c r="L6" s="15">
        <v>100</v>
      </c>
      <c r="M6" s="64">
        <f t="shared" ref="M6:M80" si="2">+L6*K6</f>
        <v>700</v>
      </c>
      <c r="N6" s="17" t="s">
        <v>16</v>
      </c>
      <c r="O6" s="18"/>
      <c r="P6" s="121">
        <f t="shared" ref="P6:P80" si="3">SUM(M6-O6)</f>
        <v>700</v>
      </c>
      <c r="Q6" s="120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27</v>
      </c>
      <c r="F11" s="70"/>
      <c r="G11" s="46">
        <f t="shared" si="0"/>
        <v>27</v>
      </c>
      <c r="H11" s="77">
        <v>0</v>
      </c>
      <c r="I11" s="75">
        <v>0</v>
      </c>
      <c r="J11" s="46">
        <f t="shared" si="1"/>
        <v>26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hidden="1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9</v>
      </c>
      <c r="F21" s="70"/>
      <c r="G21" s="46">
        <f t="shared" si="0"/>
        <v>9</v>
      </c>
      <c r="H21" s="77">
        <v>0</v>
      </c>
      <c r="I21" s="75">
        <v>0</v>
      </c>
      <c r="J21" s="46">
        <f t="shared" si="1"/>
        <v>5</v>
      </c>
      <c r="K21" s="71">
        <v>4</v>
      </c>
      <c r="L21" s="15">
        <v>85</v>
      </c>
      <c r="M21" s="64">
        <f t="shared" si="2"/>
        <v>340</v>
      </c>
      <c r="N21" s="17" t="s">
        <v>16</v>
      </c>
      <c r="O21" s="18">
        <v>170</v>
      </c>
      <c r="P21" s="121">
        <f t="shared" si="3"/>
        <v>170</v>
      </c>
      <c r="Q21" s="89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89</v>
      </c>
      <c r="F22" s="70"/>
      <c r="G22" s="46">
        <f t="shared" si="0"/>
        <v>89</v>
      </c>
      <c r="H22" s="77">
        <v>0</v>
      </c>
      <c r="I22" s="75">
        <v>0</v>
      </c>
      <c r="J22" s="46">
        <f t="shared" si="1"/>
        <v>87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43</v>
      </c>
      <c r="F24" s="70"/>
      <c r="G24" s="46">
        <f t="shared" si="0"/>
        <v>43</v>
      </c>
      <c r="H24" s="77">
        <v>0</v>
      </c>
      <c r="I24" s="75">
        <v>0</v>
      </c>
      <c r="J24" s="46">
        <f t="shared" si="1"/>
        <v>40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/>
      <c r="P24" s="121">
        <f t="shared" si="3"/>
        <v>300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27</v>
      </c>
      <c r="F28" s="70"/>
      <c r="G28" s="46">
        <f t="shared" si="5"/>
        <v>27</v>
      </c>
      <c r="H28" s="77">
        <v>0</v>
      </c>
      <c r="I28" s="75">
        <v>0</v>
      </c>
      <c r="J28" s="46">
        <f t="shared" si="6"/>
        <v>26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68</v>
      </c>
      <c r="F31" s="70"/>
      <c r="G31" s="46">
        <f t="shared" si="5"/>
        <v>68</v>
      </c>
      <c r="H31" s="77">
        <v>0</v>
      </c>
      <c r="I31" s="75">
        <v>0</v>
      </c>
      <c r="J31" s="46">
        <f t="shared" si="6"/>
        <v>67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7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6"/>
        <v>7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4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+'13'!J39</f>
        <v>14</v>
      </c>
      <c r="F39" s="70"/>
      <c r="G39" s="46">
        <f t="shared" si="5"/>
        <v>14</v>
      </c>
      <c r="H39" s="77">
        <v>0</v>
      </c>
      <c r="I39" s="75">
        <v>0</v>
      </c>
      <c r="J39" s="46">
        <f t="shared" si="6"/>
        <v>13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+'13'!J40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+'13'!J41</f>
        <v>7</v>
      </c>
      <c r="F41" s="70"/>
      <c r="G41" s="46">
        <f t="shared" si="5"/>
        <v>7</v>
      </c>
      <c r="H41" s="77">
        <v>0</v>
      </c>
      <c r="I41" s="75">
        <v>0</v>
      </c>
      <c r="J41" s="46">
        <f t="shared" si="6"/>
        <v>6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25</v>
      </c>
      <c r="P41" s="121">
        <f t="shared" si="3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+'13'!J46</f>
        <v>16</v>
      </c>
      <c r="F46" s="70"/>
      <c r="G46" s="46">
        <f t="shared" si="5"/>
        <v>16</v>
      </c>
      <c r="H46" s="77">
        <v>0</v>
      </c>
      <c r="I46" s="75">
        <v>0</v>
      </c>
      <c r="J46" s="46">
        <f t="shared" si="6"/>
        <v>15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1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+'13'!J47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+'13'!J48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6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+'13'!J49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+'13'!J50</f>
        <v>12</v>
      </c>
      <c r="F50" s="70"/>
      <c r="G50" s="46">
        <f t="shared" si="5"/>
        <v>12</v>
      </c>
      <c r="H50" s="77">
        <v>0</v>
      </c>
      <c r="I50" s="75">
        <v>0</v>
      </c>
      <c r="J50" s="46">
        <f t="shared" si="6"/>
        <v>12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+'13'!J53</f>
        <v>20</v>
      </c>
      <c r="F53" s="70"/>
      <c r="G53" s="46">
        <f t="shared" si="5"/>
        <v>20</v>
      </c>
      <c r="H53" s="77">
        <v>0</v>
      </c>
      <c r="I53" s="75">
        <v>0</v>
      </c>
      <c r="J53" s="46">
        <f t="shared" si="6"/>
        <v>19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+'13'!J55</f>
        <v>31</v>
      </c>
      <c r="F55" s="70"/>
      <c r="G55" s="46">
        <f t="shared" si="5"/>
        <v>31</v>
      </c>
      <c r="H55" s="77">
        <v>0</v>
      </c>
      <c r="I55" s="75">
        <v>0</v>
      </c>
      <c r="J55" s="46">
        <f t="shared" si="6"/>
        <v>31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+'13'!J56</f>
        <v>11</v>
      </c>
      <c r="F56" s="70"/>
      <c r="G56" s="46">
        <f t="shared" si="5"/>
        <v>11</v>
      </c>
      <c r="H56" s="77">
        <v>0</v>
      </c>
      <c r="I56" s="75">
        <v>0</v>
      </c>
      <c r="J56" s="46">
        <f t="shared" si="6"/>
        <v>11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+'13'!J57</f>
        <v>22</v>
      </c>
      <c r="F57" s="70"/>
      <c r="G57" s="46">
        <f t="shared" si="5"/>
        <v>22</v>
      </c>
      <c r="H57" s="77">
        <v>0</v>
      </c>
      <c r="I57" s="75">
        <v>0</v>
      </c>
      <c r="J57" s="46">
        <f t="shared" si="6"/>
        <v>22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+'13'!J58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+'13'!J59</f>
        <v>16</v>
      </c>
      <c r="F59" s="70"/>
      <c r="G59" s="46">
        <f t="shared" si="5"/>
        <v>16</v>
      </c>
      <c r="H59" s="77">
        <v>0</v>
      </c>
      <c r="I59" s="75">
        <v>0</v>
      </c>
      <c r="J59" s="46">
        <f t="shared" si="6"/>
        <v>16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+'13'!J62</f>
        <v>24</v>
      </c>
      <c r="F62" s="70"/>
      <c r="G62" s="46">
        <f t="shared" si="5"/>
        <v>24</v>
      </c>
      <c r="H62" s="77">
        <v>0</v>
      </c>
      <c r="I62" s="75">
        <v>0</v>
      </c>
      <c r="J62" s="46">
        <f t="shared" si="6"/>
        <v>24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+'13'!J72</f>
        <v>8</v>
      </c>
      <c r="F72" s="70"/>
      <c r="G72" s="46">
        <f t="shared" si="5"/>
        <v>8</v>
      </c>
      <c r="H72" s="77">
        <v>0</v>
      </c>
      <c r="I72" s="75">
        <v>0</v>
      </c>
      <c r="J72" s="46">
        <f t="shared" si="6"/>
        <v>6</v>
      </c>
      <c r="K72" s="71">
        <v>2</v>
      </c>
      <c r="L72" s="21">
        <v>50</v>
      </c>
      <c r="M72" s="64">
        <f t="shared" si="2"/>
        <v>100</v>
      </c>
      <c r="N72" s="17" t="s">
        <v>16</v>
      </c>
      <c r="O72" s="18">
        <v>50</v>
      </c>
      <c r="P72" s="121">
        <f t="shared" si="3"/>
        <v>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+'13'!J74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5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>
        <v>25</v>
      </c>
      <c r="P74" s="121">
        <f t="shared" si="3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+'13'!J77</f>
        <v>9</v>
      </c>
      <c r="F77" s="70"/>
      <c r="G77" s="46">
        <f t="shared" si="5"/>
        <v>9</v>
      </c>
      <c r="H77" s="77">
        <v>0</v>
      </c>
      <c r="I77" s="75">
        <v>0</v>
      </c>
      <c r="J77" s="46">
        <f t="shared" si="6"/>
        <v>7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1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+'13'!J112</f>
        <v>19</v>
      </c>
      <c r="F112" s="70"/>
      <c r="G112" s="46">
        <f t="shared" si="23"/>
        <v>19</v>
      </c>
      <c r="H112" s="77">
        <v>0</v>
      </c>
      <c r="I112" s="75">
        <v>0</v>
      </c>
      <c r="J112" s="46">
        <f t="shared" si="24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+'13'!J113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+'13'!J115</f>
        <v>29</v>
      </c>
      <c r="F115" s="70"/>
      <c r="G115" s="46">
        <f t="shared" si="23"/>
        <v>29</v>
      </c>
      <c r="H115" s="77">
        <v>0</v>
      </c>
      <c r="I115" s="75">
        <v>0</v>
      </c>
      <c r="J115" s="46">
        <f t="shared" si="24"/>
        <v>28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+'13'!J116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+'13'!J131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+'13'!J132</f>
        <v>13</v>
      </c>
      <c r="F132" s="70"/>
      <c r="G132" s="46">
        <f t="shared" si="23"/>
        <v>13</v>
      </c>
      <c r="H132" s="77">
        <v>0</v>
      </c>
      <c r="I132" s="75">
        <v>0</v>
      </c>
      <c r="J132" s="46">
        <f t="shared" si="24"/>
        <v>10</v>
      </c>
      <c r="K132" s="71">
        <v>3</v>
      </c>
      <c r="L132" s="22">
        <v>60</v>
      </c>
      <c r="M132" s="64">
        <f t="shared" si="7"/>
        <v>180</v>
      </c>
      <c r="N132" s="17" t="s">
        <v>16</v>
      </c>
      <c r="O132" s="18">
        <v>90</v>
      </c>
      <c r="P132" s="121">
        <f t="shared" si="8"/>
        <v>90</v>
      </c>
      <c r="Q132" s="89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+'13'!J133</f>
        <v>17</v>
      </c>
      <c r="F133" s="70"/>
      <c r="G133" s="46">
        <f t="shared" si="23"/>
        <v>17</v>
      </c>
      <c r="H133" s="77">
        <v>0</v>
      </c>
      <c r="I133" s="75">
        <v>0</v>
      </c>
      <c r="J133" s="46">
        <f t="shared" si="24"/>
        <v>16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>
        <v>25</v>
      </c>
      <c r="P133" s="121">
        <f t="shared" si="8"/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+'13'!J156</f>
        <v>1</v>
      </c>
      <c r="F156" s="70"/>
      <c r="G156" s="46">
        <f t="shared" si="23"/>
        <v>1</v>
      </c>
      <c r="H156" s="77">
        <v>0</v>
      </c>
      <c r="I156" s="75">
        <v>0</v>
      </c>
      <c r="J156" s="46">
        <f t="shared" si="24"/>
        <v>1</v>
      </c>
      <c r="K156" s="71"/>
      <c r="L156" s="20">
        <v>15</v>
      </c>
      <c r="M156" s="64">
        <f t="shared" si="7"/>
        <v>0</v>
      </c>
      <c r="N156" s="17" t="s">
        <v>1428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+'13'!J175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+'13'!J180</f>
        <v>11</v>
      </c>
      <c r="F180" s="70"/>
      <c r="G180" s="46">
        <f t="shared" si="30"/>
        <v>11</v>
      </c>
      <c r="H180" s="77">
        <v>0</v>
      </c>
      <c r="I180" s="75">
        <v>0</v>
      </c>
      <c r="J180" s="46">
        <f t="shared" si="31"/>
        <v>11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+'13'!J185</f>
        <v>36</v>
      </c>
      <c r="F185" s="70"/>
      <c r="G185" s="46">
        <f t="shared" si="30"/>
        <v>36</v>
      </c>
      <c r="H185" s="77">
        <v>0</v>
      </c>
      <c r="I185" s="75">
        <v>0</v>
      </c>
      <c r="J185" s="46">
        <f t="shared" si="31"/>
        <v>36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+'13'!J188</f>
        <v>115</v>
      </c>
      <c r="F188" s="70"/>
      <c r="G188" s="46">
        <f>E188+F188</f>
        <v>115</v>
      </c>
      <c r="H188" s="77">
        <v>0</v>
      </c>
      <c r="I188" s="75">
        <v>0</v>
      </c>
      <c r="J188" s="46">
        <f>+G188-H188-K188-I188</f>
        <v>115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+'13'!J193</f>
        <v>27</v>
      </c>
      <c r="F193" s="70"/>
      <c r="G193" s="46">
        <f t="shared" si="30"/>
        <v>27</v>
      </c>
      <c r="H193" s="77">
        <v>0</v>
      </c>
      <c r="I193" s="75">
        <v>0</v>
      </c>
      <c r="J193" s="46">
        <f t="shared" si="31"/>
        <v>27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+'13'!J194</f>
        <v>38</v>
      </c>
      <c r="F194" s="70"/>
      <c r="G194" s="46">
        <f t="shared" si="30"/>
        <v>38</v>
      </c>
      <c r="H194" s="77">
        <v>0</v>
      </c>
      <c r="I194" s="75">
        <v>0</v>
      </c>
      <c r="J194" s="46">
        <f t="shared" si="31"/>
        <v>37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+'13'!J195</f>
        <v>14</v>
      </c>
      <c r="F195" s="70"/>
      <c r="G195" s="46">
        <f t="shared" si="30"/>
        <v>14</v>
      </c>
      <c r="H195" s="77">
        <v>0</v>
      </c>
      <c r="I195" s="75">
        <v>0</v>
      </c>
      <c r="J195" s="46">
        <f t="shared" si="31"/>
        <v>14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+'13'!J196</f>
        <v>17</v>
      </c>
      <c r="F196" s="70"/>
      <c r="G196" s="46">
        <f t="shared" si="30"/>
        <v>17</v>
      </c>
      <c r="H196" s="77">
        <v>0</v>
      </c>
      <c r="I196" s="75">
        <v>0</v>
      </c>
      <c r="J196" s="46">
        <f t="shared" si="31"/>
        <v>16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1">
        <f t="shared" si="35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+'13'!J198</f>
        <v>20</v>
      </c>
      <c r="F198" s="70"/>
      <c r="G198" s="46">
        <f t="shared" si="30"/>
        <v>20</v>
      </c>
      <c r="H198" s="77">
        <v>0</v>
      </c>
      <c r="I198" s="75">
        <v>0</v>
      </c>
      <c r="J198" s="46">
        <f t="shared" si="31"/>
        <v>19</v>
      </c>
      <c r="K198" s="71">
        <v>1</v>
      </c>
      <c r="L198" s="20">
        <v>150</v>
      </c>
      <c r="M198" s="64">
        <f t="shared" si="34"/>
        <v>150</v>
      </c>
      <c r="N198" s="17" t="s">
        <v>16</v>
      </c>
      <c r="O198" s="18"/>
      <c r="P198" s="121">
        <f t="shared" si="35"/>
        <v>150</v>
      </c>
      <c r="Q198" s="89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+'13'!J205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+'13'!J217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+'13'!J231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+'13'!J235</f>
        <v>8</v>
      </c>
      <c r="F235" s="70"/>
      <c r="G235" s="46">
        <f t="shared" si="40"/>
        <v>8</v>
      </c>
      <c r="H235" s="77">
        <v>0</v>
      </c>
      <c r="I235" s="75">
        <v>0</v>
      </c>
      <c r="J235" s="46">
        <f t="shared" si="41"/>
        <v>6</v>
      </c>
      <c r="K235" s="71">
        <v>2</v>
      </c>
      <c r="L235" s="20">
        <v>35</v>
      </c>
      <c r="M235" s="64">
        <f t="shared" ref="M235:M253" si="42">+L235*K235</f>
        <v>70</v>
      </c>
      <c r="N235" s="17" t="s">
        <v>16</v>
      </c>
      <c r="O235" s="18"/>
      <c r="P235" s="121">
        <f t="shared" ref="P235:P253" si="43">SUM(M235-O235)</f>
        <v>70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+'13'!J236</f>
        <v>8</v>
      </c>
      <c r="F236" s="70"/>
      <c r="G236" s="46">
        <f t="shared" si="40"/>
        <v>8</v>
      </c>
      <c r="H236" s="77">
        <v>0</v>
      </c>
      <c r="I236" s="75">
        <v>0</v>
      </c>
      <c r="J236" s="46">
        <f t="shared" si="41"/>
        <v>8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+'13'!J237</f>
        <v>6</v>
      </c>
      <c r="F237" s="70"/>
      <c r="G237" s="46">
        <f t="shared" si="40"/>
        <v>6</v>
      </c>
      <c r="H237" s="77">
        <v>0</v>
      </c>
      <c r="I237" s="75">
        <v>0</v>
      </c>
      <c r="J237" s="46">
        <f t="shared" si="41"/>
        <v>5</v>
      </c>
      <c r="K237" s="71">
        <v>1</v>
      </c>
      <c r="L237" s="20">
        <v>50</v>
      </c>
      <c r="M237" s="64">
        <f t="shared" si="42"/>
        <v>50</v>
      </c>
      <c r="N237" s="17" t="s">
        <v>16</v>
      </c>
      <c r="O237" s="18"/>
      <c r="P237" s="121">
        <f t="shared" si="43"/>
        <v>50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+'13'!J238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+'13'!J239</f>
        <v>0</v>
      </c>
      <c r="F239" s="70"/>
      <c r="G239" s="46">
        <f t="shared" ref="G239:G246" si="45">E239+F239</f>
        <v>0</v>
      </c>
      <c r="H239" s="77">
        <v>0</v>
      </c>
      <c r="I239" s="75">
        <v>0</v>
      </c>
      <c r="J239" s="46">
        <f t="shared" ref="J239:J246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+'13'!J240</f>
        <v>3</v>
      </c>
      <c r="F240" s="70"/>
      <c r="G240" s="46">
        <f t="shared" si="45"/>
        <v>3</v>
      </c>
      <c r="H240" s="77">
        <v>0</v>
      </c>
      <c r="I240" s="75">
        <v>0</v>
      </c>
      <c r="J240" s="46">
        <f t="shared" si="46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+'13'!J241</f>
        <v>4</v>
      </c>
      <c r="F241" s="70"/>
      <c r="G241" s="46">
        <f t="shared" si="45"/>
        <v>4</v>
      </c>
      <c r="H241" s="77">
        <v>0</v>
      </c>
      <c r="I241" s="75">
        <v>0</v>
      </c>
      <c r="J241" s="46">
        <f t="shared" si="46"/>
        <v>4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+'13'!J242</f>
        <v>3</v>
      </c>
      <c r="F242" s="70"/>
      <c r="G242" s="46">
        <f t="shared" si="45"/>
        <v>3</v>
      </c>
      <c r="H242" s="77">
        <v>0</v>
      </c>
      <c r="I242" s="75">
        <v>0</v>
      </c>
      <c r="J242" s="46">
        <f t="shared" si="46"/>
        <v>3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+'13'!J243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+'13'!J244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+'13'!J245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+'13'!J246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+'13'!J247</f>
        <v>0</v>
      </c>
      <c r="F247" s="70"/>
      <c r="G247" s="46"/>
      <c r="H247" s="77"/>
      <c r="I247" s="75"/>
      <c r="J247" s="46"/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+'13'!J248</f>
        <v>0</v>
      </c>
      <c r="F248" s="70"/>
      <c r="G248" s="46"/>
      <c r="H248" s="77"/>
      <c r="I248" s="75"/>
      <c r="J248" s="46"/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+'13'!J249</f>
        <v>0</v>
      </c>
      <c r="F249" s="70"/>
      <c r="G249" s="46"/>
      <c r="H249" s="77"/>
      <c r="I249" s="75"/>
      <c r="J249" s="46"/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+'13'!J250</f>
        <v>0</v>
      </c>
      <c r="F250" s="70"/>
      <c r="G250" s="46"/>
      <c r="H250" s="77"/>
      <c r="I250" s="75"/>
      <c r="J250" s="46"/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+'13'!J251</f>
        <v>0</v>
      </c>
      <c r="F251" s="70"/>
      <c r="G251" s="46"/>
      <c r="H251" s="77"/>
      <c r="I251" s="75"/>
      <c r="J251" s="46"/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+'13'!J252</f>
        <v>0</v>
      </c>
      <c r="F252" s="70"/>
      <c r="G252" s="46"/>
      <c r="H252" s="77"/>
      <c r="I252" s="75"/>
      <c r="J252" s="46"/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1115.4000000000001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3220</v>
      </c>
    </row>
    <row r="257" spans="1:21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1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935</v>
      </c>
      <c r="O258" s="2">
        <v>85</v>
      </c>
      <c r="P258" s="2">
        <v>100</v>
      </c>
      <c r="Q258" s="87">
        <v>230</v>
      </c>
      <c r="R258" s="2">
        <v>100</v>
      </c>
      <c r="S258" s="2">
        <v>100</v>
      </c>
      <c r="T258" s="2">
        <v>270</v>
      </c>
      <c r="U258" s="2">
        <v>50</v>
      </c>
    </row>
    <row r="259" spans="1:21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410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1875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1875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00"/>
        <filter val="100.00"/>
        <filter val="120.00"/>
        <filter val="130.00"/>
        <filter val="150.00"/>
        <filter val="200.00"/>
        <filter val="25.00"/>
        <filter val="300.00"/>
        <filter val="50.00"/>
        <filter val="60.00"/>
        <filter val="70.00"/>
        <filter val="700.00"/>
        <filter val="90.00"/>
        <filter val="ส่วนลดสินค้า SALE"/>
      </filters>
    </filterColumn>
  </autoFilter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T340"/>
  <sheetViews>
    <sheetView zoomScale="80" zoomScaleNormal="80" workbookViewId="0">
      <pane xSplit="10" ySplit="4" topLeftCell="L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U15" sqref="U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60</v>
      </c>
      <c r="F5" s="70"/>
      <c r="G5" s="46">
        <f t="shared" ref="G5:G26" si="0">E5+F5</f>
        <v>60</v>
      </c>
      <c r="H5" s="77">
        <v>0</v>
      </c>
      <c r="I5" s="75">
        <v>0</v>
      </c>
      <c r="J5" s="46">
        <f t="shared" ref="J5:J26" si="1">+G5-H5-K5-I5</f>
        <v>57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1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183</v>
      </c>
      <c r="F6" s="70"/>
      <c r="G6" s="46">
        <f t="shared" si="0"/>
        <v>183</v>
      </c>
      <c r="H6" s="77">
        <v>0</v>
      </c>
      <c r="I6" s="75">
        <v>0</v>
      </c>
      <c r="J6" s="46">
        <f t="shared" si="1"/>
        <v>181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26</v>
      </c>
      <c r="F11" s="70"/>
      <c r="G11" s="46">
        <f t="shared" si="0"/>
        <v>26</v>
      </c>
      <c r="H11" s="77">
        <v>0</v>
      </c>
      <c r="I11" s="75">
        <v>0</v>
      </c>
      <c r="J11" s="46">
        <f t="shared" si="1"/>
        <v>20</v>
      </c>
      <c r="K11" s="71">
        <v>6</v>
      </c>
      <c r="L11" s="15">
        <v>50</v>
      </c>
      <c r="M11" s="64">
        <f t="shared" si="2"/>
        <v>300</v>
      </c>
      <c r="N11" s="17" t="s">
        <v>16</v>
      </c>
      <c r="O11" s="18"/>
      <c r="P11" s="121">
        <f t="shared" si="3"/>
        <v>300</v>
      </c>
      <c r="Q11" s="120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4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1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87</v>
      </c>
      <c r="F22" s="70"/>
      <c r="G22" s="46">
        <f t="shared" si="0"/>
        <v>87</v>
      </c>
      <c r="H22" s="77">
        <v>0</v>
      </c>
      <c r="I22" s="75">
        <v>0</v>
      </c>
      <c r="J22" s="46">
        <f t="shared" si="1"/>
        <v>85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40</v>
      </c>
      <c r="F24" s="70"/>
      <c r="G24" s="46">
        <f t="shared" si="0"/>
        <v>40</v>
      </c>
      <c r="H24" s="77">
        <v>0</v>
      </c>
      <c r="I24" s="75">
        <v>0</v>
      </c>
      <c r="J24" s="46">
        <f t="shared" si="1"/>
        <v>40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26</v>
      </c>
      <c r="F28" s="70"/>
      <c r="G28" s="46">
        <f t="shared" si="5"/>
        <v>26</v>
      </c>
      <c r="H28" s="77">
        <v>0</v>
      </c>
      <c r="I28" s="75">
        <v>0</v>
      </c>
      <c r="J28" s="46">
        <f t="shared" si="6"/>
        <v>26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67</v>
      </c>
      <c r="F31" s="70"/>
      <c r="G31" s="46">
        <f t="shared" si="5"/>
        <v>67</v>
      </c>
      <c r="H31" s="77">
        <v>0</v>
      </c>
      <c r="I31" s="75">
        <v>0</v>
      </c>
      <c r="J31" s="46">
        <f t="shared" si="6"/>
        <v>65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6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6"/>
        <v>7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+'14'!J39</f>
        <v>13</v>
      </c>
      <c r="F39" s="70"/>
      <c r="G39" s="46">
        <f t="shared" si="5"/>
        <v>13</v>
      </c>
      <c r="H39" s="77">
        <v>0</v>
      </c>
      <c r="I39" s="75">
        <v>0</v>
      </c>
      <c r="J39" s="46">
        <f t="shared" si="6"/>
        <v>13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+'14'!J40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+'14'!J41</f>
        <v>6</v>
      </c>
      <c r="F41" s="70"/>
      <c r="G41" s="46">
        <f t="shared" si="5"/>
        <v>6</v>
      </c>
      <c r="H41" s="77">
        <v>0</v>
      </c>
      <c r="I41" s="75">
        <v>0</v>
      </c>
      <c r="J41" s="46">
        <f t="shared" si="6"/>
        <v>6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+'14'!J46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13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1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+'14'!J47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+'14'!J48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+'14'!J49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9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50</v>
      </c>
      <c r="P49" s="121">
        <f>SUM(M49-O49)</f>
        <v>50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+'14'!J50</f>
        <v>12</v>
      </c>
      <c r="F50" s="70"/>
      <c r="G50" s="46">
        <f t="shared" si="5"/>
        <v>12</v>
      </c>
      <c r="H50" s="77">
        <v>0</v>
      </c>
      <c r="I50" s="75">
        <v>0</v>
      </c>
      <c r="J50" s="46">
        <f t="shared" si="6"/>
        <v>12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+'14'!J53</f>
        <v>19</v>
      </c>
      <c r="F53" s="70"/>
      <c r="G53" s="46">
        <f t="shared" si="5"/>
        <v>19</v>
      </c>
      <c r="H53" s="77">
        <v>0</v>
      </c>
      <c r="I53" s="75">
        <v>0</v>
      </c>
      <c r="J53" s="46">
        <f t="shared" si="6"/>
        <v>19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+'14'!J55</f>
        <v>31</v>
      </c>
      <c r="F55" s="70"/>
      <c r="G55" s="46">
        <f t="shared" si="5"/>
        <v>31</v>
      </c>
      <c r="H55" s="77">
        <v>0</v>
      </c>
      <c r="I55" s="75">
        <v>0</v>
      </c>
      <c r="J55" s="46">
        <f t="shared" si="6"/>
        <v>30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60</v>
      </c>
      <c r="P55" s="121">
        <f>SUM(M55-O55)</f>
        <v>60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+'14'!J56</f>
        <v>11</v>
      </c>
      <c r="F56" s="70"/>
      <c r="G56" s="46">
        <f t="shared" si="5"/>
        <v>11</v>
      </c>
      <c r="H56" s="77">
        <v>0</v>
      </c>
      <c r="I56" s="75">
        <v>0</v>
      </c>
      <c r="J56" s="46">
        <f t="shared" si="6"/>
        <v>11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+'14'!J57</f>
        <v>22</v>
      </c>
      <c r="F57" s="70"/>
      <c r="G57" s="46">
        <f t="shared" si="5"/>
        <v>22</v>
      </c>
      <c r="H57" s="77">
        <v>0</v>
      </c>
      <c r="I57" s="75">
        <v>0</v>
      </c>
      <c r="J57" s="46">
        <f t="shared" si="6"/>
        <v>22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+'14'!J58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+'14'!J59</f>
        <v>16</v>
      </c>
      <c r="F59" s="70"/>
      <c r="G59" s="46">
        <f t="shared" si="5"/>
        <v>16</v>
      </c>
      <c r="H59" s="77">
        <v>0</v>
      </c>
      <c r="I59" s="75">
        <v>0</v>
      </c>
      <c r="J59" s="46">
        <f t="shared" si="6"/>
        <v>16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+'14'!J62</f>
        <v>24</v>
      </c>
      <c r="F62" s="70"/>
      <c r="G62" s="46">
        <f t="shared" si="5"/>
        <v>24</v>
      </c>
      <c r="H62" s="77">
        <v>0</v>
      </c>
      <c r="I62" s="75">
        <v>0</v>
      </c>
      <c r="J62" s="46">
        <f t="shared" si="6"/>
        <v>23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60</v>
      </c>
      <c r="P62" s="121">
        <f t="shared" si="3"/>
        <v>60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+'14'!J72</f>
        <v>6</v>
      </c>
      <c r="F72" s="70"/>
      <c r="G72" s="46">
        <f t="shared" si="5"/>
        <v>6</v>
      </c>
      <c r="H72" s="77">
        <v>0</v>
      </c>
      <c r="I72" s="75">
        <v>0</v>
      </c>
      <c r="J72" s="46">
        <f t="shared" si="6"/>
        <v>6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+'14'!J74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+'14'!J77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7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+'14'!J112</f>
        <v>19</v>
      </c>
      <c r="F112" s="70"/>
      <c r="G112" s="46">
        <f t="shared" si="23"/>
        <v>19</v>
      </c>
      <c r="H112" s="77">
        <v>0</v>
      </c>
      <c r="I112" s="75">
        <v>0</v>
      </c>
      <c r="J112" s="46">
        <f t="shared" si="24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+'14'!J113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11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/>
      <c r="P113" s="121">
        <f t="shared" si="8"/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+'14'!J115</f>
        <v>28</v>
      </c>
      <c r="F115" s="70"/>
      <c r="G115" s="46">
        <f t="shared" si="23"/>
        <v>28</v>
      </c>
      <c r="H115" s="77">
        <v>0</v>
      </c>
      <c r="I115" s="75">
        <v>0</v>
      </c>
      <c r="J115" s="46">
        <f t="shared" si="24"/>
        <v>28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+'14'!J116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+'14'!J117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+'14'!J125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+'14'!J131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+'14'!J132</f>
        <v>10</v>
      </c>
      <c r="F132" s="70"/>
      <c r="G132" s="46">
        <f t="shared" si="23"/>
        <v>10</v>
      </c>
      <c r="H132" s="77">
        <v>0</v>
      </c>
      <c r="I132" s="75">
        <v>0</v>
      </c>
      <c r="J132" s="46">
        <f t="shared" si="24"/>
        <v>10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+'14'!J133</f>
        <v>16</v>
      </c>
      <c r="F133" s="70"/>
      <c r="G133" s="46">
        <f t="shared" si="23"/>
        <v>16</v>
      </c>
      <c r="H133" s="77">
        <v>0</v>
      </c>
      <c r="I133" s="75">
        <v>0</v>
      </c>
      <c r="J133" s="46">
        <f t="shared" si="24"/>
        <v>16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+'14'!J156</f>
        <v>1</v>
      </c>
      <c r="F156" s="70"/>
      <c r="G156" s="46">
        <f t="shared" si="23"/>
        <v>1</v>
      </c>
      <c r="H156" s="77">
        <v>0</v>
      </c>
      <c r="I156" s="75">
        <v>0</v>
      </c>
      <c r="J156" s="46">
        <f t="shared" si="24"/>
        <v>1</v>
      </c>
      <c r="K156" s="71"/>
      <c r="L156" s="20">
        <v>15</v>
      </c>
      <c r="M156" s="64">
        <f t="shared" si="7"/>
        <v>0</v>
      </c>
      <c r="N156" s="17" t="s">
        <v>1428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+'14'!J175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+'14'!J178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+'14'!J180</f>
        <v>11</v>
      </c>
      <c r="F180" s="70"/>
      <c r="G180" s="46">
        <f t="shared" si="30"/>
        <v>11</v>
      </c>
      <c r="H180" s="77">
        <v>0</v>
      </c>
      <c r="I180" s="75">
        <v>0</v>
      </c>
      <c r="J180" s="46">
        <f t="shared" si="31"/>
        <v>11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+'14'!J185</f>
        <v>36</v>
      </c>
      <c r="F185" s="70"/>
      <c r="G185" s="46">
        <f t="shared" si="30"/>
        <v>36</v>
      </c>
      <c r="H185" s="77">
        <v>0</v>
      </c>
      <c r="I185" s="75">
        <v>0</v>
      </c>
      <c r="J185" s="46">
        <f t="shared" si="31"/>
        <v>35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1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+'14'!J188</f>
        <v>115</v>
      </c>
      <c r="F188" s="70"/>
      <c r="G188" s="46">
        <f>E188+F188</f>
        <v>115</v>
      </c>
      <c r="H188" s="77">
        <v>0</v>
      </c>
      <c r="I188" s="75">
        <v>0</v>
      </c>
      <c r="J188" s="46">
        <f>+G188-H188-K188-I188</f>
        <v>115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+'14'!J193</f>
        <v>27</v>
      </c>
      <c r="F193" s="70"/>
      <c r="G193" s="46">
        <f t="shared" si="30"/>
        <v>27</v>
      </c>
      <c r="H193" s="77">
        <v>0</v>
      </c>
      <c r="I193" s="75">
        <v>0</v>
      </c>
      <c r="J193" s="46">
        <f t="shared" si="31"/>
        <v>26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+'14'!J194</f>
        <v>37</v>
      </c>
      <c r="F194" s="70"/>
      <c r="G194" s="46">
        <f t="shared" si="30"/>
        <v>37</v>
      </c>
      <c r="H194" s="77">
        <v>0</v>
      </c>
      <c r="I194" s="75">
        <v>0</v>
      </c>
      <c r="J194" s="46">
        <f t="shared" si="31"/>
        <v>36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+'14'!J195</f>
        <v>14</v>
      </c>
      <c r="F195" s="70"/>
      <c r="G195" s="46">
        <f t="shared" si="30"/>
        <v>14</v>
      </c>
      <c r="H195" s="77">
        <v>0</v>
      </c>
      <c r="I195" s="75">
        <v>0</v>
      </c>
      <c r="J195" s="46">
        <f t="shared" si="31"/>
        <v>13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1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+'14'!J196</f>
        <v>16</v>
      </c>
      <c r="F196" s="70"/>
      <c r="G196" s="46">
        <f t="shared" si="30"/>
        <v>16</v>
      </c>
      <c r="H196" s="77">
        <v>0</v>
      </c>
      <c r="I196" s="75">
        <v>0</v>
      </c>
      <c r="J196" s="46">
        <f t="shared" si="31"/>
        <v>16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+'14'!J198</f>
        <v>19</v>
      </c>
      <c r="F198" s="70"/>
      <c r="G198" s="46">
        <f t="shared" si="30"/>
        <v>19</v>
      </c>
      <c r="H198" s="77">
        <v>0</v>
      </c>
      <c r="I198" s="75">
        <v>0</v>
      </c>
      <c r="J198" s="46">
        <f t="shared" si="31"/>
        <v>19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+'14'!J205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+'14'!J209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+'14'!J217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+'14'!J231</f>
        <v>0</v>
      </c>
      <c r="F231" s="70"/>
      <c r="G231" s="46">
        <f t="shared" ref="G231:G253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+'14'!J235</f>
        <v>6</v>
      </c>
      <c r="F235" s="70"/>
      <c r="G235" s="46">
        <f t="shared" si="40"/>
        <v>6</v>
      </c>
      <c r="H235" s="77">
        <v>0</v>
      </c>
      <c r="I235" s="75">
        <v>0</v>
      </c>
      <c r="J235" s="46">
        <f t="shared" si="41"/>
        <v>6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+'14'!J236</f>
        <v>8</v>
      </c>
      <c r="F236" s="70"/>
      <c r="G236" s="46">
        <f t="shared" si="40"/>
        <v>8</v>
      </c>
      <c r="H236" s="77">
        <v>0</v>
      </c>
      <c r="I236" s="75">
        <v>0</v>
      </c>
      <c r="J236" s="46">
        <f t="shared" si="41"/>
        <v>8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+'14'!J237</f>
        <v>5</v>
      </c>
      <c r="F237" s="70"/>
      <c r="G237" s="46">
        <f t="shared" si="40"/>
        <v>5</v>
      </c>
      <c r="H237" s="77">
        <v>0</v>
      </c>
      <c r="I237" s="75">
        <v>0</v>
      </c>
      <c r="J237" s="46">
        <f t="shared" si="41"/>
        <v>4</v>
      </c>
      <c r="K237" s="71">
        <v>1</v>
      </c>
      <c r="L237" s="20">
        <v>50</v>
      </c>
      <c r="M237" s="64">
        <f t="shared" si="42"/>
        <v>50</v>
      </c>
      <c r="N237" s="17" t="s">
        <v>16</v>
      </c>
      <c r="O237" s="18"/>
      <c r="P237" s="121">
        <f t="shared" si="43"/>
        <v>50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+'14'!J238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+'14'!J239</f>
        <v>0</v>
      </c>
      <c r="F239" s="70"/>
      <c r="G239" s="46">
        <f t="shared" ref="G239:G246" si="45">E239+F239</f>
        <v>0</v>
      </c>
      <c r="H239" s="77">
        <v>0</v>
      </c>
      <c r="I239" s="75">
        <v>0</v>
      </c>
      <c r="J239" s="46">
        <f t="shared" ref="J239:J246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+'14'!J240</f>
        <v>3</v>
      </c>
      <c r="F240" s="70"/>
      <c r="G240" s="46">
        <f t="shared" si="45"/>
        <v>3</v>
      </c>
      <c r="H240" s="77">
        <v>0</v>
      </c>
      <c r="I240" s="75">
        <v>0</v>
      </c>
      <c r="J240" s="46">
        <f t="shared" si="46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+'14'!J241</f>
        <v>4</v>
      </c>
      <c r="F241" s="70"/>
      <c r="G241" s="46">
        <f t="shared" si="45"/>
        <v>4</v>
      </c>
      <c r="H241" s="77">
        <v>0</v>
      </c>
      <c r="I241" s="75">
        <v>0</v>
      </c>
      <c r="J241" s="46">
        <f t="shared" si="46"/>
        <v>4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+'14'!J242</f>
        <v>3</v>
      </c>
      <c r="F242" s="70"/>
      <c r="G242" s="46">
        <f t="shared" si="45"/>
        <v>3</v>
      </c>
      <c r="H242" s="77">
        <v>0</v>
      </c>
      <c r="I242" s="75">
        <v>0</v>
      </c>
      <c r="J242" s="46">
        <f t="shared" si="46"/>
        <v>0</v>
      </c>
      <c r="K242" s="71">
        <v>3</v>
      </c>
      <c r="L242" s="20">
        <v>35</v>
      </c>
      <c r="M242" s="64">
        <f t="shared" si="42"/>
        <v>105</v>
      </c>
      <c r="N242" s="17" t="s">
        <v>16</v>
      </c>
      <c r="O242" s="18"/>
      <c r="P242" s="121">
        <f t="shared" si="43"/>
        <v>105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+'14'!J243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+'14'!J244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+'14'!J245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+'14'!J246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+'14'!J247</f>
        <v>0</v>
      </c>
      <c r="F247" s="70"/>
      <c r="G247" s="46">
        <f t="shared" si="40"/>
        <v>0</v>
      </c>
      <c r="H247" s="77"/>
      <c r="I247" s="75">
        <v>0</v>
      </c>
      <c r="J247" s="46"/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+'14'!J248</f>
        <v>0</v>
      </c>
      <c r="F248" s="70"/>
      <c r="G248" s="46">
        <f t="shared" si="40"/>
        <v>0</v>
      </c>
      <c r="H248" s="77"/>
      <c r="I248" s="75">
        <v>0</v>
      </c>
      <c r="J248" s="46"/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+'14'!J249</f>
        <v>0</v>
      </c>
      <c r="F249" s="70"/>
      <c r="G249" s="46">
        <f t="shared" si="40"/>
        <v>0</v>
      </c>
      <c r="H249" s="77"/>
      <c r="I249" s="75">
        <v>0</v>
      </c>
      <c r="J249" s="46"/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+'14'!J250</f>
        <v>0</v>
      </c>
      <c r="F250" s="70"/>
      <c r="G250" s="46">
        <f t="shared" si="40"/>
        <v>0</v>
      </c>
      <c r="H250" s="77"/>
      <c r="I250" s="75">
        <v>0</v>
      </c>
      <c r="J250" s="46"/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+'14'!J251</f>
        <v>0</v>
      </c>
      <c r="F251" s="70"/>
      <c r="G251" s="46">
        <f t="shared" si="40"/>
        <v>0</v>
      </c>
      <c r="H251" s="77"/>
      <c r="I251" s="75">
        <v>0</v>
      </c>
      <c r="J251" s="46"/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+'14'!J252</f>
        <v>0</v>
      </c>
      <c r="F252" s="70"/>
      <c r="G252" s="46">
        <f t="shared" si="40"/>
        <v>0</v>
      </c>
      <c r="H252" s="77"/>
      <c r="I252" s="75">
        <v>0</v>
      </c>
      <c r="J252" s="46"/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+'14'!J253</f>
        <v>0</v>
      </c>
      <c r="F253" s="70"/>
      <c r="G253" s="46">
        <f t="shared" si="40"/>
        <v>0</v>
      </c>
      <c r="H253" s="77"/>
      <c r="I253" s="75">
        <v>0</v>
      </c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825.85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2290</v>
      </c>
    </row>
    <row r="257" spans="1:2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680</v>
      </c>
      <c r="O258" s="2">
        <v>100</v>
      </c>
      <c r="P258" s="2">
        <v>35</v>
      </c>
      <c r="Q258" s="87">
        <v>100</v>
      </c>
      <c r="R258" s="2">
        <v>190</v>
      </c>
      <c r="S258" s="2">
        <v>85</v>
      </c>
      <c r="T258" s="2">
        <v>170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170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1440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1440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Z56" sqref="Z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57</v>
      </c>
      <c r="F5" s="70"/>
      <c r="G5" s="46">
        <f t="shared" ref="G5:G26" si="0">E5+F5</f>
        <v>57</v>
      </c>
      <c r="H5" s="77">
        <v>0</v>
      </c>
      <c r="I5" s="75">
        <v>0</v>
      </c>
      <c r="J5" s="46">
        <f t="shared" ref="J5:J26" si="1">+G5-H5-K5-I5</f>
        <v>57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181</v>
      </c>
      <c r="F6" s="70"/>
      <c r="G6" s="46">
        <f t="shared" si="0"/>
        <v>181</v>
      </c>
      <c r="H6" s="77">
        <v>0</v>
      </c>
      <c r="I6" s="75">
        <v>0</v>
      </c>
      <c r="J6" s="46">
        <f t="shared" si="1"/>
        <v>179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19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85</v>
      </c>
      <c r="F22" s="70"/>
      <c r="G22" s="46">
        <f t="shared" si="0"/>
        <v>85</v>
      </c>
      <c r="H22" s="77">
        <v>0</v>
      </c>
      <c r="I22" s="75">
        <v>0</v>
      </c>
      <c r="J22" s="46">
        <f t="shared" si="1"/>
        <v>85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40</v>
      </c>
      <c r="F24" s="70"/>
      <c r="G24" s="46">
        <f t="shared" si="0"/>
        <v>40</v>
      </c>
      <c r="H24" s="77">
        <v>0</v>
      </c>
      <c r="I24" s="75">
        <v>0</v>
      </c>
      <c r="J24" s="46">
        <f t="shared" si="1"/>
        <v>40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26</v>
      </c>
      <c r="F28" s="70"/>
      <c r="G28" s="46">
        <f t="shared" si="5"/>
        <v>26</v>
      </c>
      <c r="H28" s="77">
        <v>0</v>
      </c>
      <c r="I28" s="75">
        <v>0</v>
      </c>
      <c r="J28" s="46">
        <f t="shared" si="6"/>
        <v>24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65</v>
      </c>
      <c r="F31" s="70"/>
      <c r="G31" s="46">
        <f t="shared" si="5"/>
        <v>65</v>
      </c>
      <c r="H31" s="77">
        <v>0</v>
      </c>
      <c r="I31" s="75">
        <v>0</v>
      </c>
      <c r="J31" s="46">
        <f t="shared" si="6"/>
        <v>64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6"/>
        <v>7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+'15'!J39</f>
        <v>13</v>
      </c>
      <c r="F39" s="70"/>
      <c r="G39" s="46">
        <f t="shared" si="5"/>
        <v>13</v>
      </c>
      <c r="H39" s="77">
        <v>0</v>
      </c>
      <c r="I39" s="75">
        <v>0</v>
      </c>
      <c r="J39" s="46">
        <f t="shared" si="6"/>
        <v>13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+'15'!J40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+'15'!J41</f>
        <v>6</v>
      </c>
      <c r="F41" s="70"/>
      <c r="G41" s="46">
        <f t="shared" si="5"/>
        <v>6</v>
      </c>
      <c r="H41" s="77">
        <v>0</v>
      </c>
      <c r="I41" s="75">
        <v>0</v>
      </c>
      <c r="J41" s="46">
        <f t="shared" si="6"/>
        <v>6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+'15'!J46</f>
        <v>13</v>
      </c>
      <c r="F46" s="70"/>
      <c r="G46" s="46">
        <f t="shared" si="5"/>
        <v>13</v>
      </c>
      <c r="H46" s="77">
        <v>0</v>
      </c>
      <c r="I46" s="75">
        <v>0</v>
      </c>
      <c r="J46" s="46">
        <f t="shared" si="6"/>
        <v>13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+'15'!J47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+'15'!J48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+'15'!J49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+'15'!J50</f>
        <v>12</v>
      </c>
      <c r="F50" s="70"/>
      <c r="G50" s="46">
        <f t="shared" si="5"/>
        <v>12</v>
      </c>
      <c r="H50" s="77">
        <v>0</v>
      </c>
      <c r="I50" s="75">
        <v>0</v>
      </c>
      <c r="J50" s="46">
        <f t="shared" si="6"/>
        <v>12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+'15'!J53</f>
        <v>19</v>
      </c>
      <c r="F53" s="70"/>
      <c r="G53" s="46">
        <f t="shared" si="5"/>
        <v>19</v>
      </c>
      <c r="H53" s="77">
        <v>0</v>
      </c>
      <c r="I53" s="75">
        <v>0</v>
      </c>
      <c r="J53" s="46">
        <f t="shared" si="6"/>
        <v>19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+'15'!J55</f>
        <v>30</v>
      </c>
      <c r="F55" s="70"/>
      <c r="G55" s="46">
        <f t="shared" si="5"/>
        <v>30</v>
      </c>
      <c r="H55" s="77">
        <v>0</v>
      </c>
      <c r="I55" s="75">
        <v>0</v>
      </c>
      <c r="J55" s="46">
        <f t="shared" si="6"/>
        <v>29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60</v>
      </c>
      <c r="P55" s="121">
        <f>SUM(M55-O55)</f>
        <v>60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+'15'!J56</f>
        <v>11</v>
      </c>
      <c r="F56" s="70"/>
      <c r="G56" s="46">
        <f t="shared" si="5"/>
        <v>11</v>
      </c>
      <c r="H56" s="77">
        <v>0</v>
      </c>
      <c r="I56" s="75">
        <v>0</v>
      </c>
      <c r="J56" s="46">
        <f t="shared" si="6"/>
        <v>10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60</v>
      </c>
      <c r="P56" s="121">
        <f>SUM(M56-O56)</f>
        <v>60</v>
      </c>
      <c r="Q56" s="12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+'15'!J57</f>
        <v>22</v>
      </c>
      <c r="F57" s="70"/>
      <c r="G57" s="46">
        <f t="shared" si="5"/>
        <v>22</v>
      </c>
      <c r="H57" s="77">
        <v>0</v>
      </c>
      <c r="I57" s="75">
        <v>0</v>
      </c>
      <c r="J57" s="46">
        <f t="shared" si="6"/>
        <v>21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60</v>
      </c>
      <c r="P57" s="121">
        <f t="shared" si="3"/>
        <v>60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+'15'!J58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+'15'!J59</f>
        <v>16</v>
      </c>
      <c r="F59" s="70"/>
      <c r="G59" s="46">
        <f t="shared" si="5"/>
        <v>16</v>
      </c>
      <c r="H59" s="77">
        <v>0</v>
      </c>
      <c r="I59" s="75">
        <v>0</v>
      </c>
      <c r="J59" s="46">
        <f t="shared" si="6"/>
        <v>16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+'15'!J62</f>
        <v>23</v>
      </c>
      <c r="F62" s="70"/>
      <c r="G62" s="46">
        <f t="shared" si="5"/>
        <v>23</v>
      </c>
      <c r="H62" s="77">
        <v>0</v>
      </c>
      <c r="I62" s="75">
        <v>0</v>
      </c>
      <c r="J62" s="46">
        <f t="shared" si="6"/>
        <v>20</v>
      </c>
      <c r="K62" s="71">
        <v>3</v>
      </c>
      <c r="L62" s="15">
        <v>120</v>
      </c>
      <c r="M62" s="64">
        <f t="shared" si="2"/>
        <v>360</v>
      </c>
      <c r="N62" s="17" t="s">
        <v>16</v>
      </c>
      <c r="O62" s="18">
        <v>180</v>
      </c>
      <c r="P62" s="121">
        <f t="shared" si="3"/>
        <v>180</v>
      </c>
      <c r="Q62" s="120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+'15'!J72</f>
        <v>6</v>
      </c>
      <c r="F72" s="70"/>
      <c r="G72" s="46">
        <f t="shared" si="5"/>
        <v>6</v>
      </c>
      <c r="H72" s="77">
        <v>0</v>
      </c>
      <c r="I72" s="75">
        <v>0</v>
      </c>
      <c r="J72" s="46">
        <f t="shared" si="6"/>
        <v>6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+'15'!J74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+'15'!J77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7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+'15'!J112</f>
        <v>19</v>
      </c>
      <c r="F112" s="70"/>
      <c r="G112" s="46">
        <f t="shared" si="23"/>
        <v>19</v>
      </c>
      <c r="H112" s="77">
        <v>0</v>
      </c>
      <c r="I112" s="75">
        <v>0</v>
      </c>
      <c r="J112" s="46">
        <f t="shared" si="24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+'15'!J113</f>
        <v>11</v>
      </c>
      <c r="F113" s="70"/>
      <c r="G113" s="46">
        <f t="shared" si="23"/>
        <v>11</v>
      </c>
      <c r="H113" s="77">
        <v>0</v>
      </c>
      <c r="I113" s="75">
        <v>0</v>
      </c>
      <c r="J113" s="46">
        <f t="shared" si="24"/>
        <v>11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+'15'!J115</f>
        <v>28</v>
      </c>
      <c r="F115" s="70"/>
      <c r="G115" s="46">
        <f t="shared" si="23"/>
        <v>28</v>
      </c>
      <c r="H115" s="77">
        <v>0</v>
      </c>
      <c r="I115" s="75">
        <v>0</v>
      </c>
      <c r="J115" s="46">
        <f t="shared" si="24"/>
        <v>27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+'15'!J116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+'15'!J117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+'15'!J125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+'15'!J126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+'15'!J131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+'15'!J132</f>
        <v>10</v>
      </c>
      <c r="F132" s="70"/>
      <c r="G132" s="46">
        <f t="shared" si="23"/>
        <v>10</v>
      </c>
      <c r="H132" s="77">
        <v>0</v>
      </c>
      <c r="I132" s="75">
        <v>0</v>
      </c>
      <c r="J132" s="46">
        <f t="shared" si="24"/>
        <v>10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+'15'!J133</f>
        <v>16</v>
      </c>
      <c r="F133" s="70"/>
      <c r="G133" s="46">
        <f t="shared" si="23"/>
        <v>16</v>
      </c>
      <c r="H133" s="77">
        <v>0</v>
      </c>
      <c r="I133" s="75">
        <v>0</v>
      </c>
      <c r="J133" s="46">
        <f t="shared" si="24"/>
        <v>16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+'15'!J156</f>
        <v>1</v>
      </c>
      <c r="F156" s="70"/>
      <c r="G156" s="46">
        <f t="shared" si="23"/>
        <v>1</v>
      </c>
      <c r="H156" s="77">
        <v>0</v>
      </c>
      <c r="I156" s="75">
        <v>0</v>
      </c>
      <c r="J156" s="46">
        <f t="shared" si="24"/>
        <v>1</v>
      </c>
      <c r="K156" s="71"/>
      <c r="L156" s="20">
        <v>15</v>
      </c>
      <c r="M156" s="64">
        <f t="shared" si="7"/>
        <v>0</v>
      </c>
      <c r="N156" s="17" t="s">
        <v>1428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+'15'!J175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+'15'!J178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+'15'!J180</f>
        <v>11</v>
      </c>
      <c r="F180" s="70"/>
      <c r="G180" s="46">
        <f t="shared" si="30"/>
        <v>11</v>
      </c>
      <c r="H180" s="77">
        <v>0</v>
      </c>
      <c r="I180" s="75">
        <v>0</v>
      </c>
      <c r="J180" s="46">
        <f t="shared" si="31"/>
        <v>5</v>
      </c>
      <c r="K180" s="71">
        <v>6</v>
      </c>
      <c r="L180" s="20">
        <v>35</v>
      </c>
      <c r="M180" s="64">
        <f t="shared" si="34"/>
        <v>210</v>
      </c>
      <c r="N180" s="17" t="s">
        <v>16</v>
      </c>
      <c r="O180" s="18">
        <v>105</v>
      </c>
      <c r="P180" s="121">
        <f t="shared" si="35"/>
        <v>105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+'15'!J185</f>
        <v>35</v>
      </c>
      <c r="F185" s="70"/>
      <c r="G185" s="46">
        <f t="shared" si="30"/>
        <v>35</v>
      </c>
      <c r="H185" s="77">
        <v>0</v>
      </c>
      <c r="I185" s="75">
        <v>0</v>
      </c>
      <c r="J185" s="46">
        <f t="shared" si="31"/>
        <v>34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1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+'15'!J188</f>
        <v>115</v>
      </c>
      <c r="F188" s="70"/>
      <c r="G188" s="46">
        <f>E188+F188</f>
        <v>115</v>
      </c>
      <c r="H188" s="77">
        <v>0</v>
      </c>
      <c r="I188" s="75">
        <v>0</v>
      </c>
      <c r="J188" s="46">
        <f>+G188-H188-K188-I188</f>
        <v>115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+'15'!J193</f>
        <v>26</v>
      </c>
      <c r="F193" s="70"/>
      <c r="G193" s="46">
        <f t="shared" si="30"/>
        <v>26</v>
      </c>
      <c r="H193" s="77">
        <v>0</v>
      </c>
      <c r="I193" s="75">
        <v>0</v>
      </c>
      <c r="J193" s="46">
        <f t="shared" si="31"/>
        <v>25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+'15'!J194</f>
        <v>36</v>
      </c>
      <c r="F194" s="70"/>
      <c r="G194" s="46">
        <f t="shared" si="30"/>
        <v>36</v>
      </c>
      <c r="H194" s="77">
        <v>0</v>
      </c>
      <c r="I194" s="75">
        <v>0</v>
      </c>
      <c r="J194" s="46">
        <f t="shared" si="31"/>
        <v>35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+'15'!J195</f>
        <v>13</v>
      </c>
      <c r="F195" s="70"/>
      <c r="G195" s="46">
        <f t="shared" si="30"/>
        <v>13</v>
      </c>
      <c r="H195" s="77">
        <v>0</v>
      </c>
      <c r="I195" s="75">
        <v>0</v>
      </c>
      <c r="J195" s="46">
        <f t="shared" si="31"/>
        <v>12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1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+'15'!J196</f>
        <v>16</v>
      </c>
      <c r="F196" s="70"/>
      <c r="G196" s="46">
        <f t="shared" si="30"/>
        <v>16</v>
      </c>
      <c r="H196" s="77">
        <v>0</v>
      </c>
      <c r="I196" s="75">
        <v>0</v>
      </c>
      <c r="J196" s="46">
        <f t="shared" si="31"/>
        <v>16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+'15'!J198</f>
        <v>19</v>
      </c>
      <c r="F198" s="70"/>
      <c r="G198" s="46">
        <f t="shared" si="30"/>
        <v>19</v>
      </c>
      <c r="H198" s="77">
        <v>0</v>
      </c>
      <c r="I198" s="75">
        <v>0</v>
      </c>
      <c r="J198" s="46">
        <f t="shared" si="31"/>
        <v>17</v>
      </c>
      <c r="K198" s="71">
        <v>2</v>
      </c>
      <c r="L198" s="20">
        <v>150</v>
      </c>
      <c r="M198" s="64">
        <f t="shared" si="34"/>
        <v>300</v>
      </c>
      <c r="N198" s="17" t="s">
        <v>16</v>
      </c>
      <c r="O198" s="18">
        <v>150</v>
      </c>
      <c r="P198" s="121">
        <f t="shared" si="35"/>
        <v>150</v>
      </c>
      <c r="Q198" s="89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+'15'!J205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+'15'!J209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+'15'!J217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+'15'!J231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+'15'!J235</f>
        <v>6</v>
      </c>
      <c r="F235" s="70"/>
      <c r="G235" s="46">
        <f t="shared" si="40"/>
        <v>6</v>
      </c>
      <c r="H235" s="77">
        <v>0</v>
      </c>
      <c r="I235" s="75">
        <v>0</v>
      </c>
      <c r="J235" s="46">
        <f t="shared" si="41"/>
        <v>6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+'15'!J236</f>
        <v>8</v>
      </c>
      <c r="F236" s="70"/>
      <c r="G236" s="46">
        <f t="shared" si="40"/>
        <v>8</v>
      </c>
      <c r="H236" s="77">
        <v>0</v>
      </c>
      <c r="I236" s="75">
        <v>0</v>
      </c>
      <c r="J236" s="46">
        <f t="shared" si="41"/>
        <v>8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+'15'!J237</f>
        <v>4</v>
      </c>
      <c r="F237" s="70"/>
      <c r="G237" s="46">
        <f t="shared" si="40"/>
        <v>4</v>
      </c>
      <c r="H237" s="77">
        <v>0</v>
      </c>
      <c r="I237" s="75">
        <v>0</v>
      </c>
      <c r="J237" s="46">
        <f t="shared" si="41"/>
        <v>4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+'15'!J238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+'15'!J239</f>
        <v>0</v>
      </c>
      <c r="F239" s="70"/>
      <c r="G239" s="46">
        <f t="shared" ref="G239:G246" si="45">E239+F239</f>
        <v>0</v>
      </c>
      <c r="H239" s="77">
        <v>0</v>
      </c>
      <c r="I239" s="75">
        <v>0</v>
      </c>
      <c r="J239" s="46">
        <f t="shared" ref="J239:J246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+'15'!J240</f>
        <v>3</v>
      </c>
      <c r="F240" s="70"/>
      <c r="G240" s="46">
        <f t="shared" si="45"/>
        <v>3</v>
      </c>
      <c r="H240" s="77">
        <v>0</v>
      </c>
      <c r="I240" s="75">
        <v>0</v>
      </c>
      <c r="J240" s="46">
        <f t="shared" si="46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+'15'!J241</f>
        <v>4</v>
      </c>
      <c r="F241" s="70"/>
      <c r="G241" s="46">
        <f t="shared" si="45"/>
        <v>4</v>
      </c>
      <c r="H241" s="77">
        <v>0</v>
      </c>
      <c r="I241" s="75">
        <v>0</v>
      </c>
      <c r="J241" s="46">
        <f t="shared" si="46"/>
        <v>4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+'15'!J242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+'15'!J243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+'15'!J244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+'15'!J245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+'15'!J246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+'15'!J247</f>
        <v>0</v>
      </c>
      <c r="F247" s="70"/>
      <c r="G247" s="46"/>
      <c r="H247" s="77"/>
      <c r="I247" s="75"/>
      <c r="J247" s="46"/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+'15'!J248</f>
        <v>0</v>
      </c>
      <c r="F248" s="70"/>
      <c r="G248" s="46"/>
      <c r="H248" s="77"/>
      <c r="I248" s="75"/>
      <c r="J248" s="46"/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+'15'!J249</f>
        <v>0</v>
      </c>
      <c r="F249" s="70"/>
      <c r="G249" s="46"/>
      <c r="H249" s="77"/>
      <c r="I249" s="75"/>
      <c r="J249" s="46"/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+'15'!J250</f>
        <v>0</v>
      </c>
      <c r="F250" s="70"/>
      <c r="G250" s="46"/>
      <c r="H250" s="77"/>
      <c r="I250" s="75"/>
      <c r="J250" s="46"/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+'15'!J251</f>
        <v>0</v>
      </c>
      <c r="F251" s="70"/>
      <c r="G251" s="46"/>
      <c r="H251" s="77"/>
      <c r="I251" s="75"/>
      <c r="J251" s="46"/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+'15'!J252</f>
        <v>0</v>
      </c>
      <c r="F252" s="70"/>
      <c r="G252" s="46"/>
      <c r="H252" s="77"/>
      <c r="I252" s="75"/>
      <c r="J252" s="46"/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718.61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2160</v>
      </c>
    </row>
    <row r="257" spans="1:17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7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590</v>
      </c>
      <c r="O258" s="2">
        <v>200</v>
      </c>
      <c r="P258" s="2">
        <v>195</v>
      </c>
      <c r="Q258" s="87">
        <v>195</v>
      </c>
    </row>
    <row r="259" spans="1:17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615</v>
      </c>
    </row>
    <row r="262" spans="1:17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955</v>
      </c>
    </row>
    <row r="263" spans="1:17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955</v>
      </c>
    </row>
    <row r="264" spans="1:17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0"/>
  <sheetViews>
    <sheetView zoomScale="80" zoomScaleNormal="80" workbookViewId="0">
      <pane xSplit="10" ySplit="4" topLeftCell="L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L14" sqref="L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57</v>
      </c>
      <c r="F5" s="70"/>
      <c r="G5" s="46">
        <f t="shared" ref="G5:G26" si="0">E5+F5</f>
        <v>57</v>
      </c>
      <c r="H5" s="77">
        <v>0</v>
      </c>
      <c r="I5" s="75">
        <v>0</v>
      </c>
      <c r="J5" s="46">
        <f t="shared" ref="J5:J26" si="1">+G5-H5-K5-I5</f>
        <v>57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179</v>
      </c>
      <c r="F6" s="70"/>
      <c r="G6" s="46">
        <f t="shared" si="0"/>
        <v>179</v>
      </c>
      <c r="H6" s="77">
        <v>0</v>
      </c>
      <c r="I6" s="75">
        <v>0</v>
      </c>
      <c r="J6" s="46">
        <f t="shared" si="1"/>
        <v>175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21">
        <f t="shared" ref="P6:P80" si="3">SUM(M6-O6)</f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19</v>
      </c>
      <c r="F11" s="70"/>
      <c r="G11" s="46">
        <f t="shared" si="0"/>
        <v>19</v>
      </c>
      <c r="H11" s="77">
        <v>0</v>
      </c>
      <c r="I11" s="75">
        <v>0</v>
      </c>
      <c r="J11" s="46">
        <f t="shared" si="1"/>
        <v>19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85</v>
      </c>
      <c r="F22" s="70"/>
      <c r="G22" s="46">
        <f t="shared" si="0"/>
        <v>85</v>
      </c>
      <c r="H22" s="77">
        <v>0</v>
      </c>
      <c r="I22" s="75">
        <v>0</v>
      </c>
      <c r="J22" s="46">
        <f t="shared" si="1"/>
        <v>81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>
        <v>200</v>
      </c>
      <c r="P22" s="121">
        <f t="shared" si="3"/>
        <v>200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40</v>
      </c>
      <c r="F24" s="70"/>
      <c r="G24" s="46">
        <f t="shared" si="0"/>
        <v>40</v>
      </c>
      <c r="H24" s="77">
        <v>0</v>
      </c>
      <c r="I24" s="75">
        <v>0</v>
      </c>
      <c r="J24" s="46">
        <f t="shared" si="1"/>
        <v>39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24</v>
      </c>
      <c r="F28" s="70"/>
      <c r="G28" s="46">
        <f t="shared" si="5"/>
        <v>24</v>
      </c>
      <c r="H28" s="77">
        <v>0</v>
      </c>
      <c r="I28" s="75">
        <v>0</v>
      </c>
      <c r="J28" s="46">
        <f t="shared" si="6"/>
        <v>23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64</v>
      </c>
      <c r="F31" s="70"/>
      <c r="G31" s="46">
        <f t="shared" si="5"/>
        <v>64</v>
      </c>
      <c r="H31" s="77">
        <v>0</v>
      </c>
      <c r="I31" s="75">
        <v>0</v>
      </c>
      <c r="J31" s="46">
        <f t="shared" si="6"/>
        <v>64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6"/>
        <v>7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+'16'!J39</f>
        <v>13</v>
      </c>
      <c r="F39" s="70"/>
      <c r="G39" s="46">
        <f t="shared" si="5"/>
        <v>13</v>
      </c>
      <c r="H39" s="77">
        <v>2</v>
      </c>
      <c r="I39" s="75">
        <v>0</v>
      </c>
      <c r="J39" s="46">
        <f t="shared" si="6"/>
        <v>11</v>
      </c>
      <c r="K39" s="71"/>
      <c r="L39" s="15">
        <v>50</v>
      </c>
      <c r="M39" s="64">
        <f t="shared" si="2"/>
        <v>0</v>
      </c>
      <c r="N39" s="17" t="s">
        <v>1439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+'16'!J40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+'16'!J41</f>
        <v>6</v>
      </c>
      <c r="F41" s="70"/>
      <c r="G41" s="46">
        <f t="shared" si="5"/>
        <v>6</v>
      </c>
      <c r="H41" s="77">
        <v>1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1439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+'16'!J46</f>
        <v>13</v>
      </c>
      <c r="F46" s="70"/>
      <c r="G46" s="46">
        <f t="shared" si="5"/>
        <v>13</v>
      </c>
      <c r="H46" s="77">
        <v>0</v>
      </c>
      <c r="I46" s="75">
        <v>0</v>
      </c>
      <c r="J46" s="46">
        <f t="shared" si="6"/>
        <v>13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+'16'!J47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+'16'!J48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+'16'!J49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+'16'!J50</f>
        <v>12</v>
      </c>
      <c r="F50" s="70"/>
      <c r="G50" s="46">
        <f t="shared" si="5"/>
        <v>12</v>
      </c>
      <c r="H50" s="77">
        <v>0</v>
      </c>
      <c r="I50" s="75">
        <v>0</v>
      </c>
      <c r="J50" s="46">
        <f t="shared" si="6"/>
        <v>12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+'16'!J53</f>
        <v>19</v>
      </c>
      <c r="F53" s="70"/>
      <c r="G53" s="46">
        <f t="shared" si="5"/>
        <v>19</v>
      </c>
      <c r="H53" s="77">
        <v>0</v>
      </c>
      <c r="I53" s="75">
        <v>0</v>
      </c>
      <c r="J53" s="46">
        <f t="shared" si="6"/>
        <v>19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+'16'!J55</f>
        <v>29</v>
      </c>
      <c r="F55" s="70"/>
      <c r="G55" s="46">
        <f t="shared" si="5"/>
        <v>29</v>
      </c>
      <c r="H55" s="77">
        <v>0</v>
      </c>
      <c r="I55" s="75">
        <v>0</v>
      </c>
      <c r="J55" s="46">
        <f t="shared" si="6"/>
        <v>29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+'16'!J56</f>
        <v>10</v>
      </c>
      <c r="F56" s="70"/>
      <c r="G56" s="46">
        <f t="shared" si="5"/>
        <v>10</v>
      </c>
      <c r="H56" s="77">
        <v>0</v>
      </c>
      <c r="I56" s="75">
        <v>0</v>
      </c>
      <c r="J56" s="46">
        <f t="shared" si="6"/>
        <v>10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+'16'!J57</f>
        <v>21</v>
      </c>
      <c r="F57" s="70"/>
      <c r="G57" s="46">
        <f t="shared" si="5"/>
        <v>21</v>
      </c>
      <c r="H57" s="77">
        <v>0</v>
      </c>
      <c r="I57" s="75">
        <v>0</v>
      </c>
      <c r="J57" s="46">
        <f t="shared" si="6"/>
        <v>21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+'16'!J58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+'16'!J59</f>
        <v>16</v>
      </c>
      <c r="F59" s="70"/>
      <c r="G59" s="46">
        <f t="shared" si="5"/>
        <v>16</v>
      </c>
      <c r="H59" s="77">
        <v>0</v>
      </c>
      <c r="I59" s="75">
        <v>0</v>
      </c>
      <c r="J59" s="46">
        <f t="shared" si="6"/>
        <v>16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+'16'!J62</f>
        <v>20</v>
      </c>
      <c r="F62" s="70"/>
      <c r="G62" s="46">
        <f t="shared" si="5"/>
        <v>20</v>
      </c>
      <c r="H62" s="77">
        <v>0</v>
      </c>
      <c r="I62" s="75">
        <v>0</v>
      </c>
      <c r="J62" s="46">
        <f t="shared" si="6"/>
        <v>20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+'16'!J72</f>
        <v>6</v>
      </c>
      <c r="F72" s="70"/>
      <c r="G72" s="46">
        <f t="shared" si="5"/>
        <v>6</v>
      </c>
      <c r="H72" s="77">
        <v>1</v>
      </c>
      <c r="I72" s="75">
        <v>0</v>
      </c>
      <c r="J72" s="46">
        <f t="shared" si="6"/>
        <v>5</v>
      </c>
      <c r="K72" s="71"/>
      <c r="L72" s="21">
        <v>50</v>
      </c>
      <c r="M72" s="64">
        <f t="shared" si="2"/>
        <v>0</v>
      </c>
      <c r="N72" s="17" t="s">
        <v>1439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+'16'!J74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+'16'!J77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7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+'16'!J112</f>
        <v>19</v>
      </c>
      <c r="F112" s="70"/>
      <c r="G112" s="46">
        <f t="shared" si="23"/>
        <v>19</v>
      </c>
      <c r="H112" s="77">
        <v>0</v>
      </c>
      <c r="I112" s="75">
        <v>0</v>
      </c>
      <c r="J112" s="46">
        <f t="shared" si="24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+'16'!J113</f>
        <v>11</v>
      </c>
      <c r="F113" s="70"/>
      <c r="G113" s="46">
        <f t="shared" si="23"/>
        <v>11</v>
      </c>
      <c r="H113" s="77">
        <v>0</v>
      </c>
      <c r="I113" s="75">
        <v>0</v>
      </c>
      <c r="J113" s="46">
        <f t="shared" si="24"/>
        <v>11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+'16'!J115</f>
        <v>27</v>
      </c>
      <c r="F115" s="70"/>
      <c r="G115" s="46">
        <f t="shared" si="23"/>
        <v>27</v>
      </c>
      <c r="H115" s="77">
        <v>0</v>
      </c>
      <c r="I115" s="75">
        <v>0</v>
      </c>
      <c r="J115" s="46">
        <f t="shared" si="24"/>
        <v>27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+'16'!J116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+'16'!J117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+'16'!J125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+'16'!J126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+'16'!J131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+'16'!J132</f>
        <v>10</v>
      </c>
      <c r="F132" s="70"/>
      <c r="G132" s="46">
        <f t="shared" si="23"/>
        <v>10</v>
      </c>
      <c r="H132" s="77">
        <v>0</v>
      </c>
      <c r="I132" s="75">
        <v>0</v>
      </c>
      <c r="J132" s="46">
        <f t="shared" si="24"/>
        <v>10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+'16'!J133</f>
        <v>16</v>
      </c>
      <c r="F133" s="70"/>
      <c r="G133" s="46">
        <f t="shared" si="23"/>
        <v>16</v>
      </c>
      <c r="H133" s="77">
        <v>5</v>
      </c>
      <c r="I133" s="75">
        <v>0</v>
      </c>
      <c r="J133" s="46">
        <f t="shared" si="24"/>
        <v>11</v>
      </c>
      <c r="K133" s="71"/>
      <c r="L133" s="20">
        <v>50</v>
      </c>
      <c r="M133" s="64">
        <f t="shared" si="7"/>
        <v>0</v>
      </c>
      <c r="N133" s="17" t="s">
        <v>1439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+'16'!J156</f>
        <v>1</v>
      </c>
      <c r="F156" s="70"/>
      <c r="G156" s="46">
        <f t="shared" si="23"/>
        <v>1</v>
      </c>
      <c r="H156" s="77">
        <v>0</v>
      </c>
      <c r="I156" s="75">
        <v>0</v>
      </c>
      <c r="J156" s="46">
        <f t="shared" si="24"/>
        <v>1</v>
      </c>
      <c r="K156" s="71"/>
      <c r="L156" s="20">
        <v>15</v>
      </c>
      <c r="M156" s="64">
        <f t="shared" si="7"/>
        <v>0</v>
      </c>
      <c r="N156" s="17" t="s">
        <v>1428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+'16'!J175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+'16'!J178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+'16'!J180</f>
        <v>5</v>
      </c>
      <c r="F180" s="70"/>
      <c r="G180" s="46">
        <f t="shared" si="30"/>
        <v>5</v>
      </c>
      <c r="H180" s="77">
        <v>0</v>
      </c>
      <c r="I180" s="75">
        <v>0</v>
      </c>
      <c r="J180" s="46">
        <f t="shared" si="31"/>
        <v>5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+'16'!J185</f>
        <v>34</v>
      </c>
      <c r="F185" s="70"/>
      <c r="G185" s="46">
        <f t="shared" si="30"/>
        <v>34</v>
      </c>
      <c r="H185" s="77">
        <v>0</v>
      </c>
      <c r="I185" s="75">
        <v>0</v>
      </c>
      <c r="J185" s="46">
        <f t="shared" si="31"/>
        <v>34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+'16'!J188</f>
        <v>115</v>
      </c>
      <c r="F188" s="70"/>
      <c r="G188" s="46">
        <f>E188+F188</f>
        <v>115</v>
      </c>
      <c r="H188" s="77">
        <v>0</v>
      </c>
      <c r="I188" s="75">
        <v>0</v>
      </c>
      <c r="J188" s="46">
        <f>+G188-H188-K188-I188</f>
        <v>115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+'16'!J193</f>
        <v>25</v>
      </c>
      <c r="F193" s="70"/>
      <c r="G193" s="46">
        <f t="shared" si="30"/>
        <v>25</v>
      </c>
      <c r="H193" s="77">
        <v>0</v>
      </c>
      <c r="I193" s="75">
        <v>0</v>
      </c>
      <c r="J193" s="46">
        <f t="shared" si="31"/>
        <v>21</v>
      </c>
      <c r="K193" s="71">
        <v>4</v>
      </c>
      <c r="L193" s="20">
        <v>60</v>
      </c>
      <c r="M193" s="64">
        <f t="shared" si="34"/>
        <v>240</v>
      </c>
      <c r="N193" s="17" t="s">
        <v>16</v>
      </c>
      <c r="O193" s="18"/>
      <c r="P193" s="121">
        <f t="shared" si="35"/>
        <v>240</v>
      </c>
      <c r="Q193" s="89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+'16'!J194</f>
        <v>35</v>
      </c>
      <c r="F194" s="70"/>
      <c r="G194" s="46">
        <f t="shared" si="30"/>
        <v>35</v>
      </c>
      <c r="H194" s="77">
        <v>0</v>
      </c>
      <c r="I194" s="75">
        <v>0</v>
      </c>
      <c r="J194" s="46">
        <f t="shared" si="31"/>
        <v>34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+'16'!J195</f>
        <v>12</v>
      </c>
      <c r="F195" s="70"/>
      <c r="G195" s="46">
        <f t="shared" si="30"/>
        <v>12</v>
      </c>
      <c r="H195" s="77">
        <v>0</v>
      </c>
      <c r="I195" s="75">
        <v>0</v>
      </c>
      <c r="J195" s="46">
        <f t="shared" si="31"/>
        <v>10</v>
      </c>
      <c r="K195" s="71">
        <v>2</v>
      </c>
      <c r="L195" s="20">
        <v>60</v>
      </c>
      <c r="M195" s="64">
        <f t="shared" si="34"/>
        <v>120</v>
      </c>
      <c r="N195" s="17" t="s">
        <v>16</v>
      </c>
      <c r="O195" s="18"/>
      <c r="P195" s="121">
        <f t="shared" si="35"/>
        <v>120</v>
      </c>
      <c r="Q195" s="89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+'16'!J196</f>
        <v>16</v>
      </c>
      <c r="F196" s="70"/>
      <c r="G196" s="46">
        <f t="shared" si="30"/>
        <v>16</v>
      </c>
      <c r="H196" s="77">
        <v>0</v>
      </c>
      <c r="I196" s="75">
        <v>0</v>
      </c>
      <c r="J196" s="46">
        <f t="shared" si="31"/>
        <v>15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1">
        <f t="shared" si="35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+'16'!J198</f>
        <v>17</v>
      </c>
      <c r="F198" s="70"/>
      <c r="G198" s="46">
        <f t="shared" si="30"/>
        <v>17</v>
      </c>
      <c r="H198" s="77">
        <v>0</v>
      </c>
      <c r="I198" s="75">
        <v>0</v>
      </c>
      <c r="J198" s="46">
        <f t="shared" si="31"/>
        <v>17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+'16'!J205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+'16'!J209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+'16'!J217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+'16'!J231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+'16'!J235</f>
        <v>6</v>
      </c>
      <c r="F235" s="70"/>
      <c r="G235" s="46">
        <f t="shared" si="40"/>
        <v>6</v>
      </c>
      <c r="H235" s="77">
        <v>0</v>
      </c>
      <c r="I235" s="75">
        <v>0</v>
      </c>
      <c r="J235" s="46">
        <f t="shared" si="41"/>
        <v>6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+'16'!J236</f>
        <v>8</v>
      </c>
      <c r="F236" s="70"/>
      <c r="G236" s="46">
        <f t="shared" si="40"/>
        <v>8</v>
      </c>
      <c r="H236" s="77">
        <v>3</v>
      </c>
      <c r="I236" s="75">
        <v>0</v>
      </c>
      <c r="J236" s="46">
        <f t="shared" si="41"/>
        <v>5</v>
      </c>
      <c r="K236" s="71"/>
      <c r="L236" s="20">
        <v>50</v>
      </c>
      <c r="M236" s="64">
        <f t="shared" si="42"/>
        <v>0</v>
      </c>
      <c r="N236" s="17" t="s">
        <v>1439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+'16'!J237</f>
        <v>4</v>
      </c>
      <c r="F237" s="70"/>
      <c r="G237" s="46">
        <f t="shared" si="40"/>
        <v>4</v>
      </c>
      <c r="H237" s="77">
        <v>0</v>
      </c>
      <c r="I237" s="75">
        <v>0</v>
      </c>
      <c r="J237" s="46">
        <f t="shared" si="41"/>
        <v>4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+'16'!J238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+'16'!J239</f>
        <v>0</v>
      </c>
      <c r="F239" s="70"/>
      <c r="G239" s="46">
        <f t="shared" ref="G239:G252" si="45">E239+F239</f>
        <v>0</v>
      </c>
      <c r="H239" s="77">
        <v>0</v>
      </c>
      <c r="I239" s="75">
        <v>0</v>
      </c>
      <c r="J239" s="46">
        <f t="shared" ref="J239:J252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+'16'!J240</f>
        <v>3</v>
      </c>
      <c r="F240" s="70"/>
      <c r="G240" s="46">
        <f t="shared" si="45"/>
        <v>3</v>
      </c>
      <c r="H240" s="77">
        <v>0</v>
      </c>
      <c r="I240" s="75">
        <v>0</v>
      </c>
      <c r="J240" s="46">
        <f t="shared" si="46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+'16'!J241</f>
        <v>4</v>
      </c>
      <c r="F241" s="70"/>
      <c r="G241" s="46">
        <f t="shared" si="45"/>
        <v>4</v>
      </c>
      <c r="H241" s="77">
        <v>0</v>
      </c>
      <c r="I241" s="75">
        <v>0</v>
      </c>
      <c r="J241" s="46">
        <f t="shared" si="46"/>
        <v>3</v>
      </c>
      <c r="K241" s="71">
        <v>1</v>
      </c>
      <c r="L241" s="20">
        <v>35</v>
      </c>
      <c r="M241" s="64">
        <f t="shared" si="42"/>
        <v>35</v>
      </c>
      <c r="N241" s="17" t="s">
        <v>16</v>
      </c>
      <c r="O241" s="18"/>
      <c r="P241" s="121">
        <f t="shared" si="43"/>
        <v>35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+'16'!J242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+'16'!J243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+'16'!J244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+'16'!J245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+'16'!J246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+'16'!J247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+'16'!J248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+'16'!J249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+'16'!J250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+'16'!J251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+'16'!J252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701.16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1635</v>
      </c>
    </row>
    <row r="257" spans="1:1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280</v>
      </c>
      <c r="O258" s="2">
        <v>180</v>
      </c>
      <c r="P258" s="2">
        <v>100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300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1055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1055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0"/>
  <sheetViews>
    <sheetView zoomScale="80" zoomScaleNormal="80" workbookViewId="0">
      <pane xSplit="10" ySplit="4" topLeftCell="M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T266" sqref="T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57</v>
      </c>
      <c r="F5" s="70"/>
      <c r="G5" s="46">
        <f t="shared" ref="G5:G26" si="0">E5+F5</f>
        <v>57</v>
      </c>
      <c r="H5" s="77">
        <v>0</v>
      </c>
      <c r="I5" s="75">
        <v>0</v>
      </c>
      <c r="J5" s="46">
        <f t="shared" ref="J5:J26" si="1">+G5-H5-K5-I5</f>
        <v>57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175</v>
      </c>
      <c r="F6" s="70"/>
      <c r="G6" s="46">
        <f t="shared" si="0"/>
        <v>175</v>
      </c>
      <c r="H6" s="77">
        <v>0</v>
      </c>
      <c r="I6" s="75">
        <v>0</v>
      </c>
      <c r="J6" s="46">
        <f t="shared" si="1"/>
        <v>175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19</v>
      </c>
      <c r="F11" s="70"/>
      <c r="G11" s="46">
        <f t="shared" si="0"/>
        <v>19</v>
      </c>
      <c r="H11" s="77">
        <v>0</v>
      </c>
      <c r="I11" s="75">
        <v>0</v>
      </c>
      <c r="J11" s="46">
        <f t="shared" si="1"/>
        <v>19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81</v>
      </c>
      <c r="F22" s="70"/>
      <c r="G22" s="46">
        <f t="shared" si="0"/>
        <v>81</v>
      </c>
      <c r="H22" s="77">
        <v>0</v>
      </c>
      <c r="I22" s="75">
        <v>0</v>
      </c>
      <c r="J22" s="46">
        <f t="shared" si="1"/>
        <v>77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>
        <v>200</v>
      </c>
      <c r="P22" s="121">
        <f t="shared" si="3"/>
        <v>200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39</v>
      </c>
      <c r="F24" s="70"/>
      <c r="G24" s="46">
        <f t="shared" si="0"/>
        <v>39</v>
      </c>
      <c r="H24" s="77">
        <v>0</v>
      </c>
      <c r="I24" s="75">
        <v>0</v>
      </c>
      <c r="J24" s="46">
        <f t="shared" si="1"/>
        <v>36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>
        <v>150</v>
      </c>
      <c r="P24" s="121">
        <f t="shared" si="3"/>
        <v>150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23</v>
      </c>
      <c r="F28" s="70"/>
      <c r="G28" s="46">
        <f t="shared" si="5"/>
        <v>23</v>
      </c>
      <c r="H28" s="77">
        <v>0</v>
      </c>
      <c r="I28" s="75">
        <v>0</v>
      </c>
      <c r="J28" s="46">
        <f t="shared" si="6"/>
        <v>22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64</v>
      </c>
      <c r="F31" s="70"/>
      <c r="G31" s="46">
        <f t="shared" si="5"/>
        <v>64</v>
      </c>
      <c r="H31" s="77">
        <v>0</v>
      </c>
      <c r="I31" s="75">
        <v>0</v>
      </c>
      <c r="J31" s="46">
        <f t="shared" si="6"/>
        <v>64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6"/>
        <v>7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+'17'!J39</f>
        <v>11</v>
      </c>
      <c r="F39" s="70"/>
      <c r="G39" s="46">
        <f t="shared" si="5"/>
        <v>11</v>
      </c>
      <c r="H39" s="77">
        <v>0</v>
      </c>
      <c r="I39" s="75">
        <v>0</v>
      </c>
      <c r="J39" s="46">
        <f t="shared" si="6"/>
        <v>11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+'17'!J40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+'17'!J41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+'17'!J46</f>
        <v>13</v>
      </c>
      <c r="F46" s="70"/>
      <c r="G46" s="46">
        <f t="shared" si="5"/>
        <v>13</v>
      </c>
      <c r="H46" s="77">
        <v>0</v>
      </c>
      <c r="I46" s="75">
        <v>0</v>
      </c>
      <c r="J46" s="46">
        <f t="shared" si="6"/>
        <v>10</v>
      </c>
      <c r="K46" s="71">
        <v>3</v>
      </c>
      <c r="L46" s="15">
        <v>50</v>
      </c>
      <c r="M46" s="64">
        <f t="shared" si="2"/>
        <v>150</v>
      </c>
      <c r="N46" s="17" t="s">
        <v>16</v>
      </c>
      <c r="O46" s="18"/>
      <c r="P46" s="121">
        <f t="shared" si="3"/>
        <v>150</v>
      </c>
      <c r="Q46" s="120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+'17'!J47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2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1">
        <f t="shared" si="3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+'17'!J48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3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21">
        <f>SUM(M48-O48)</f>
        <v>150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+'17'!J49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8</v>
      </c>
      <c r="K49" s="71">
        <v>1</v>
      </c>
      <c r="L49" s="20">
        <v>50</v>
      </c>
      <c r="M49" s="64">
        <f>+L49*K49</f>
        <v>50</v>
      </c>
      <c r="N49" s="17" t="s">
        <v>1436</v>
      </c>
      <c r="O49" s="18">
        <v>50</v>
      </c>
      <c r="P49" s="23">
        <f>SUM(M49-O49)</f>
        <v>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+'17'!J50</f>
        <v>12</v>
      </c>
      <c r="F50" s="70"/>
      <c r="G50" s="46">
        <f t="shared" si="5"/>
        <v>12</v>
      </c>
      <c r="H50" s="77">
        <v>0</v>
      </c>
      <c r="I50" s="75">
        <v>0</v>
      </c>
      <c r="J50" s="46">
        <f t="shared" si="6"/>
        <v>12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+'17'!J53</f>
        <v>19</v>
      </c>
      <c r="F53" s="70"/>
      <c r="G53" s="46">
        <f t="shared" si="5"/>
        <v>19</v>
      </c>
      <c r="H53" s="77">
        <v>0</v>
      </c>
      <c r="I53" s="75">
        <v>0</v>
      </c>
      <c r="J53" s="46">
        <f t="shared" si="6"/>
        <v>19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+'17'!J55</f>
        <v>29</v>
      </c>
      <c r="F55" s="70"/>
      <c r="G55" s="46">
        <f t="shared" si="5"/>
        <v>29</v>
      </c>
      <c r="H55" s="77">
        <v>0</v>
      </c>
      <c r="I55" s="75">
        <v>0</v>
      </c>
      <c r="J55" s="46">
        <f t="shared" si="6"/>
        <v>29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+'17'!J56</f>
        <v>10</v>
      </c>
      <c r="F56" s="70"/>
      <c r="G56" s="46">
        <f t="shared" si="5"/>
        <v>10</v>
      </c>
      <c r="H56" s="77">
        <v>0</v>
      </c>
      <c r="I56" s="75">
        <v>0</v>
      </c>
      <c r="J56" s="46">
        <f t="shared" si="6"/>
        <v>10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+'17'!J57</f>
        <v>21</v>
      </c>
      <c r="F57" s="70"/>
      <c r="G57" s="46">
        <f t="shared" si="5"/>
        <v>21</v>
      </c>
      <c r="H57" s="77">
        <v>0</v>
      </c>
      <c r="I57" s="75">
        <v>0</v>
      </c>
      <c r="J57" s="46">
        <f t="shared" si="6"/>
        <v>21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+'17'!J58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+'17'!J59</f>
        <v>16</v>
      </c>
      <c r="F59" s="70"/>
      <c r="G59" s="46">
        <f t="shared" si="5"/>
        <v>16</v>
      </c>
      <c r="H59" s="77">
        <v>0</v>
      </c>
      <c r="I59" s="75">
        <v>0</v>
      </c>
      <c r="J59" s="46">
        <f t="shared" si="6"/>
        <v>16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+'17'!J62</f>
        <v>20</v>
      </c>
      <c r="F62" s="70"/>
      <c r="G62" s="46">
        <f t="shared" si="5"/>
        <v>20</v>
      </c>
      <c r="H62" s="77">
        <v>0</v>
      </c>
      <c r="I62" s="75">
        <v>0</v>
      </c>
      <c r="J62" s="46">
        <f t="shared" si="6"/>
        <v>20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+'17'!J72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6"/>
        <v>5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+'17'!J74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+'17'!J77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3</v>
      </c>
      <c r="K77" s="71">
        <v>4</v>
      </c>
      <c r="L77" s="21">
        <v>50</v>
      </c>
      <c r="M77" s="64">
        <f t="shared" si="2"/>
        <v>200</v>
      </c>
      <c r="N77" s="17" t="s">
        <v>16</v>
      </c>
      <c r="O77" s="18">
        <v>100</v>
      </c>
      <c r="P77" s="121">
        <f t="shared" si="3"/>
        <v>100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+'17'!J112</f>
        <v>19</v>
      </c>
      <c r="F112" s="70"/>
      <c r="G112" s="46">
        <f t="shared" si="23"/>
        <v>19</v>
      </c>
      <c r="H112" s="77">
        <v>0</v>
      </c>
      <c r="I112" s="75">
        <v>0</v>
      </c>
      <c r="J112" s="46">
        <f t="shared" si="24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+'17'!J113</f>
        <v>11</v>
      </c>
      <c r="F113" s="70"/>
      <c r="G113" s="46">
        <f t="shared" si="23"/>
        <v>11</v>
      </c>
      <c r="H113" s="77">
        <v>0</v>
      </c>
      <c r="I113" s="75">
        <v>0</v>
      </c>
      <c r="J113" s="46">
        <f t="shared" si="24"/>
        <v>10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>
        <v>5</v>
      </c>
      <c r="P113" s="121">
        <f t="shared" si="8"/>
        <v>50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+'17'!J115</f>
        <v>27</v>
      </c>
      <c r="F115" s="70"/>
      <c r="G115" s="46">
        <f t="shared" si="23"/>
        <v>27</v>
      </c>
      <c r="H115" s="77">
        <v>0</v>
      </c>
      <c r="I115" s="75">
        <v>0</v>
      </c>
      <c r="J115" s="46">
        <f t="shared" si="24"/>
        <v>27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+'17'!J116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+'17'!J117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+'17'!J125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+'17'!J126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+'17'!J131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+'17'!J132</f>
        <v>10</v>
      </c>
      <c r="F132" s="70"/>
      <c r="G132" s="46">
        <f t="shared" si="23"/>
        <v>10</v>
      </c>
      <c r="H132" s="77">
        <v>0</v>
      </c>
      <c r="I132" s="75">
        <v>0</v>
      </c>
      <c r="J132" s="46">
        <f t="shared" si="24"/>
        <v>10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+'17'!J133</f>
        <v>11</v>
      </c>
      <c r="F133" s="70"/>
      <c r="G133" s="46">
        <f t="shared" si="23"/>
        <v>11</v>
      </c>
      <c r="H133" s="77">
        <v>0</v>
      </c>
      <c r="I133" s="75">
        <v>0</v>
      </c>
      <c r="J133" s="46">
        <f t="shared" si="24"/>
        <v>10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+'17'!J156</f>
        <v>1</v>
      </c>
      <c r="F156" s="70"/>
      <c r="G156" s="46">
        <f t="shared" si="23"/>
        <v>1</v>
      </c>
      <c r="H156" s="77">
        <v>0</v>
      </c>
      <c r="I156" s="75">
        <v>0</v>
      </c>
      <c r="J156" s="46">
        <f t="shared" si="24"/>
        <v>1</v>
      </c>
      <c r="K156" s="71"/>
      <c r="L156" s="20">
        <v>15</v>
      </c>
      <c r="M156" s="64">
        <f t="shared" si="7"/>
        <v>0</v>
      </c>
      <c r="N156" s="17" t="s">
        <v>1428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+'17'!J175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+'17'!J178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+'17'!J180</f>
        <v>5</v>
      </c>
      <c r="F180" s="70"/>
      <c r="G180" s="46">
        <f t="shared" si="30"/>
        <v>5</v>
      </c>
      <c r="H180" s="77">
        <v>0</v>
      </c>
      <c r="I180" s="75">
        <v>0</v>
      </c>
      <c r="J180" s="46">
        <f t="shared" si="31"/>
        <v>5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+'17'!J185</f>
        <v>34</v>
      </c>
      <c r="F185" s="70"/>
      <c r="G185" s="46">
        <f t="shared" si="30"/>
        <v>34</v>
      </c>
      <c r="H185" s="77">
        <v>0</v>
      </c>
      <c r="I185" s="75">
        <v>0</v>
      </c>
      <c r="J185" s="46">
        <f t="shared" si="31"/>
        <v>34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+'17'!J188</f>
        <v>115</v>
      </c>
      <c r="F188" s="70"/>
      <c r="G188" s="46">
        <f>E188+F188</f>
        <v>115</v>
      </c>
      <c r="H188" s="77">
        <v>0</v>
      </c>
      <c r="I188" s="75">
        <v>0</v>
      </c>
      <c r="J188" s="46">
        <f>+G188-H188-K188-I188</f>
        <v>115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+'17'!J193</f>
        <v>21</v>
      </c>
      <c r="F193" s="70"/>
      <c r="G193" s="46">
        <f t="shared" si="30"/>
        <v>21</v>
      </c>
      <c r="H193" s="77">
        <v>0</v>
      </c>
      <c r="I193" s="75">
        <v>0</v>
      </c>
      <c r="J193" s="46">
        <f t="shared" si="31"/>
        <v>19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1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+'17'!J194</f>
        <v>34</v>
      </c>
      <c r="F194" s="70"/>
      <c r="G194" s="46">
        <f t="shared" si="30"/>
        <v>34</v>
      </c>
      <c r="H194" s="77">
        <v>0</v>
      </c>
      <c r="I194" s="75">
        <v>0</v>
      </c>
      <c r="J194" s="46">
        <f t="shared" si="31"/>
        <v>31</v>
      </c>
      <c r="K194" s="71">
        <v>3</v>
      </c>
      <c r="L194" s="20">
        <v>120</v>
      </c>
      <c r="M194" s="64">
        <f t="shared" si="34"/>
        <v>360</v>
      </c>
      <c r="N194" s="17" t="s">
        <v>16</v>
      </c>
      <c r="O194" s="18"/>
      <c r="P194" s="121">
        <f t="shared" si="35"/>
        <v>360</v>
      </c>
      <c r="Q194" s="89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+'17'!J195</f>
        <v>10</v>
      </c>
      <c r="F195" s="70"/>
      <c r="G195" s="46">
        <f t="shared" si="30"/>
        <v>10</v>
      </c>
      <c r="H195" s="77">
        <v>0</v>
      </c>
      <c r="I195" s="75">
        <v>0</v>
      </c>
      <c r="J195" s="46">
        <f t="shared" si="31"/>
        <v>9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1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+'17'!J196</f>
        <v>15</v>
      </c>
      <c r="F196" s="70"/>
      <c r="G196" s="46">
        <f t="shared" si="30"/>
        <v>15</v>
      </c>
      <c r="H196" s="77">
        <v>0</v>
      </c>
      <c r="I196" s="75">
        <v>0</v>
      </c>
      <c r="J196" s="46">
        <f t="shared" si="31"/>
        <v>12</v>
      </c>
      <c r="K196" s="71">
        <v>3</v>
      </c>
      <c r="L196" s="20">
        <v>120</v>
      </c>
      <c r="M196" s="64">
        <f t="shared" si="34"/>
        <v>360</v>
      </c>
      <c r="N196" s="17" t="s">
        <v>16</v>
      </c>
      <c r="O196" s="18"/>
      <c r="P196" s="121">
        <f t="shared" si="35"/>
        <v>360</v>
      </c>
      <c r="Q196" s="89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+'17'!J198</f>
        <v>17</v>
      </c>
      <c r="F198" s="70"/>
      <c r="G198" s="46">
        <f t="shared" si="30"/>
        <v>17</v>
      </c>
      <c r="H198" s="77">
        <v>0</v>
      </c>
      <c r="I198" s="75">
        <v>0</v>
      </c>
      <c r="J198" s="46">
        <f t="shared" si="31"/>
        <v>17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+'17'!J205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+'17'!J217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+'17'!J231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+'17'!J235</f>
        <v>6</v>
      </c>
      <c r="F235" s="70"/>
      <c r="G235" s="46">
        <f t="shared" si="40"/>
        <v>6</v>
      </c>
      <c r="H235" s="77">
        <v>0</v>
      </c>
      <c r="I235" s="75">
        <v>0</v>
      </c>
      <c r="J235" s="46">
        <f t="shared" si="41"/>
        <v>6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+'17'!J236</f>
        <v>5</v>
      </c>
      <c r="F236" s="70"/>
      <c r="G236" s="46">
        <f t="shared" si="40"/>
        <v>5</v>
      </c>
      <c r="H236" s="77">
        <v>0</v>
      </c>
      <c r="I236" s="75">
        <v>0</v>
      </c>
      <c r="J236" s="46">
        <f t="shared" si="41"/>
        <v>5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+'17'!J237</f>
        <v>4</v>
      </c>
      <c r="F237" s="70"/>
      <c r="G237" s="46">
        <f t="shared" si="40"/>
        <v>4</v>
      </c>
      <c r="H237" s="77">
        <v>0</v>
      </c>
      <c r="I237" s="75">
        <v>0</v>
      </c>
      <c r="J237" s="46">
        <f t="shared" si="41"/>
        <v>4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+'17'!J238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+'17'!J239</f>
        <v>0</v>
      </c>
      <c r="F239" s="70"/>
      <c r="G239" s="46">
        <f t="shared" ref="G239:G246" si="45">E239+F239</f>
        <v>0</v>
      </c>
      <c r="H239" s="77">
        <v>0</v>
      </c>
      <c r="I239" s="75">
        <v>0</v>
      </c>
      <c r="J239" s="46">
        <f t="shared" ref="J239:J246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+'17'!J240</f>
        <v>3</v>
      </c>
      <c r="F240" s="70"/>
      <c r="G240" s="46">
        <f t="shared" si="45"/>
        <v>3</v>
      </c>
      <c r="H240" s="77">
        <v>0</v>
      </c>
      <c r="I240" s="75">
        <v>0</v>
      </c>
      <c r="J240" s="46">
        <f t="shared" si="46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+'17'!J241</f>
        <v>3</v>
      </c>
      <c r="F241" s="70"/>
      <c r="G241" s="46">
        <f t="shared" si="45"/>
        <v>3</v>
      </c>
      <c r="H241" s="77">
        <v>0</v>
      </c>
      <c r="I241" s="75">
        <v>0</v>
      </c>
      <c r="J241" s="46">
        <f t="shared" si="46"/>
        <v>3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+'17'!J242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+'17'!J243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+'17'!J244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+'17'!J245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+'17'!J246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+'17'!J247</f>
        <v>0</v>
      </c>
      <c r="F247" s="70"/>
      <c r="G247" s="46"/>
      <c r="H247" s="77"/>
      <c r="I247" s="75"/>
      <c r="J247" s="46"/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+'17'!J248</f>
        <v>0</v>
      </c>
      <c r="F248" s="70"/>
      <c r="G248" s="46"/>
      <c r="H248" s="77"/>
      <c r="I248" s="75"/>
      <c r="J248" s="46"/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+'17'!J249</f>
        <v>0</v>
      </c>
      <c r="F249" s="70"/>
      <c r="G249" s="46"/>
      <c r="H249" s="77"/>
      <c r="I249" s="75"/>
      <c r="J249" s="46"/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+'17'!J250</f>
        <v>0</v>
      </c>
      <c r="F250" s="70"/>
      <c r="G250" s="46"/>
      <c r="H250" s="77"/>
      <c r="I250" s="75"/>
      <c r="J250" s="46"/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+'17'!J251</f>
        <v>0</v>
      </c>
      <c r="F251" s="70"/>
      <c r="G251" s="46"/>
      <c r="H251" s="77"/>
      <c r="I251" s="75"/>
      <c r="J251" s="46"/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+'17'!J252</f>
        <v>0</v>
      </c>
      <c r="F252" s="70"/>
      <c r="G252" s="46"/>
      <c r="H252" s="77"/>
      <c r="I252" s="75"/>
      <c r="J252" s="46"/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1144.71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2520</v>
      </c>
    </row>
    <row r="257" spans="1:17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7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325</v>
      </c>
      <c r="O258" s="2">
        <v>125</v>
      </c>
      <c r="P258" s="2">
        <v>100</v>
      </c>
      <c r="Q258" s="87">
        <v>100</v>
      </c>
    </row>
    <row r="259" spans="1:17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555</v>
      </c>
    </row>
    <row r="262" spans="1:17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1640</v>
      </c>
    </row>
    <row r="263" spans="1:17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1640</v>
      </c>
    </row>
    <row r="264" spans="1:17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U340"/>
  <sheetViews>
    <sheetView zoomScale="80" zoomScaleNormal="80" workbookViewId="0">
      <pane xSplit="10" ySplit="4" topLeftCell="K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H70" sqref="H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57</v>
      </c>
      <c r="F5" s="70"/>
      <c r="G5" s="46">
        <f t="shared" ref="G5:G26" si="0">E5+F5</f>
        <v>57</v>
      </c>
      <c r="H5" s="77">
        <v>0</v>
      </c>
      <c r="I5" s="75">
        <v>0</v>
      </c>
      <c r="J5" s="46">
        <f t="shared" ref="J5:J68" si="1">+G5-H5-K5-I5</f>
        <v>57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175</v>
      </c>
      <c r="F6" s="70"/>
      <c r="G6" s="46">
        <f t="shared" si="0"/>
        <v>175</v>
      </c>
      <c r="H6" s="77">
        <v>0</v>
      </c>
      <c r="I6" s="75">
        <v>0</v>
      </c>
      <c r="J6" s="46">
        <f t="shared" si="1"/>
        <v>170</v>
      </c>
      <c r="K6" s="71">
        <v>5</v>
      </c>
      <c r="L6" s="15">
        <v>100</v>
      </c>
      <c r="M6" s="64">
        <f t="shared" ref="M6:M69" si="2">+L6*K6</f>
        <v>500</v>
      </c>
      <c r="N6" s="17" t="s">
        <v>16</v>
      </c>
      <c r="O6" s="18"/>
      <c r="P6" s="121">
        <f t="shared" ref="P6:P80" si="3">SUM(M6-O6)</f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19</v>
      </c>
      <c r="F11" s="70"/>
      <c r="G11" s="46">
        <f t="shared" si="0"/>
        <v>19</v>
      </c>
      <c r="H11" s="77">
        <v>0</v>
      </c>
      <c r="I11" s="75">
        <v>0</v>
      </c>
      <c r="J11" s="46">
        <f t="shared" si="1"/>
        <v>18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0</v>
      </c>
      <c r="K20" s="71">
        <v>3</v>
      </c>
      <c r="L20" s="15">
        <v>65</v>
      </c>
      <c r="M20" s="64">
        <f t="shared" si="2"/>
        <v>195</v>
      </c>
      <c r="N20" s="17" t="s">
        <v>16</v>
      </c>
      <c r="O20" s="18">
        <v>97</v>
      </c>
      <c r="P20" s="121">
        <f t="shared" si="3"/>
        <v>98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2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>
        <v>85</v>
      </c>
      <c r="P21" s="121">
        <f t="shared" si="3"/>
        <v>85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77</v>
      </c>
      <c r="F22" s="70"/>
      <c r="G22" s="46">
        <f t="shared" si="0"/>
        <v>77</v>
      </c>
      <c r="H22" s="77">
        <v>0</v>
      </c>
      <c r="I22" s="75">
        <v>0</v>
      </c>
      <c r="J22" s="46">
        <f t="shared" si="1"/>
        <v>75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36</v>
      </c>
      <c r="F24" s="70"/>
      <c r="G24" s="46">
        <f t="shared" si="0"/>
        <v>36</v>
      </c>
      <c r="H24" s="77">
        <v>0</v>
      </c>
      <c r="I24" s="75">
        <v>0</v>
      </c>
      <c r="J24" s="46">
        <f t="shared" si="1"/>
        <v>35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22</v>
      </c>
      <c r="F28" s="70"/>
      <c r="G28" s="46">
        <f t="shared" si="5"/>
        <v>22</v>
      </c>
      <c r="H28" s="77">
        <v>0</v>
      </c>
      <c r="I28" s="75">
        <v>0</v>
      </c>
      <c r="J28" s="46">
        <f t="shared" si="1"/>
        <v>19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21">
        <f t="shared" si="3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64</v>
      </c>
      <c r="F31" s="70"/>
      <c r="G31" s="46">
        <f t="shared" si="5"/>
        <v>64</v>
      </c>
      <c r="H31" s="77">
        <v>0</v>
      </c>
      <c r="I31" s="75">
        <v>0</v>
      </c>
      <c r="J31" s="46">
        <f t="shared" si="1"/>
        <v>60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21">
        <f t="shared" si="3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1"/>
        <v>1</v>
      </c>
      <c r="K32" s="71">
        <v>5</v>
      </c>
      <c r="L32" s="15">
        <v>130</v>
      </c>
      <c r="M32" s="64">
        <f t="shared" si="2"/>
        <v>650</v>
      </c>
      <c r="N32" s="17" t="s">
        <v>16</v>
      </c>
      <c r="O32" s="18">
        <v>325</v>
      </c>
      <c r="P32" s="121">
        <f t="shared" si="3"/>
        <v>325</v>
      </c>
      <c r="Q32" s="89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1"/>
        <v>2</v>
      </c>
      <c r="K33" s="71">
        <v>5</v>
      </c>
      <c r="L33" s="15">
        <v>130</v>
      </c>
      <c r="M33" s="64">
        <f t="shared" si="2"/>
        <v>650</v>
      </c>
      <c r="N33" s="17" t="s">
        <v>16</v>
      </c>
      <c r="O33" s="18">
        <v>325</v>
      </c>
      <c r="P33" s="121">
        <f t="shared" si="3"/>
        <v>325</v>
      </c>
      <c r="Q33" s="89">
        <v>38.9</v>
      </c>
      <c r="R33" s="43">
        <f t="shared" si="4"/>
        <v>194.5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1"/>
        <v>0</v>
      </c>
      <c r="K35" s="71">
        <v>4</v>
      </c>
      <c r="L35" s="15">
        <v>130</v>
      </c>
      <c r="M35" s="64">
        <f t="shared" si="2"/>
        <v>520</v>
      </c>
      <c r="N35" s="17" t="s">
        <v>16</v>
      </c>
      <c r="O35" s="18">
        <v>260</v>
      </c>
      <c r="P35" s="121">
        <f t="shared" si="3"/>
        <v>260</v>
      </c>
      <c r="Q35" s="89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2"/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+'18'!J39</f>
        <v>11</v>
      </c>
      <c r="F39" s="70"/>
      <c r="G39" s="46">
        <f t="shared" si="5"/>
        <v>11</v>
      </c>
      <c r="H39" s="77">
        <v>0</v>
      </c>
      <c r="I39" s="75">
        <v>0</v>
      </c>
      <c r="J39" s="46">
        <f t="shared" si="1"/>
        <v>7</v>
      </c>
      <c r="K39" s="71">
        <v>4</v>
      </c>
      <c r="L39" s="15">
        <v>50</v>
      </c>
      <c r="M39" s="64">
        <f t="shared" si="2"/>
        <v>200</v>
      </c>
      <c r="N39" s="17" t="s">
        <v>16</v>
      </c>
      <c r="O39" s="18">
        <v>100</v>
      </c>
      <c r="P39" s="121">
        <f t="shared" si="3"/>
        <v>100</v>
      </c>
      <c r="Q39" s="89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+'18'!J40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1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+'18'!J41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1"/>
        <v>4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25</v>
      </c>
      <c r="P41" s="121">
        <f t="shared" si="3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2"/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+'18'!J46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1"/>
        <v>10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+'18'!J47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1"/>
        <v>1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+'18'!J48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 t="shared" si="2"/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+'18'!J49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1"/>
        <v>8</v>
      </c>
      <c r="K49" s="71"/>
      <c r="L49" s="20">
        <v>50</v>
      </c>
      <c r="M49" s="64">
        <f t="shared" si="2"/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+'18'!J50</f>
        <v>12</v>
      </c>
      <c r="F50" s="70"/>
      <c r="G50" s="46">
        <f t="shared" si="5"/>
        <v>12</v>
      </c>
      <c r="H50" s="77">
        <v>0</v>
      </c>
      <c r="I50" s="75">
        <v>0</v>
      </c>
      <c r="J50" s="46">
        <f t="shared" si="1"/>
        <v>12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2"/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2"/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+'18'!J53</f>
        <v>19</v>
      </c>
      <c r="F53" s="70"/>
      <c r="G53" s="46">
        <f t="shared" si="5"/>
        <v>19</v>
      </c>
      <c r="H53" s="77">
        <v>0</v>
      </c>
      <c r="I53" s="75">
        <v>0</v>
      </c>
      <c r="J53" s="46">
        <f t="shared" si="1"/>
        <v>17</v>
      </c>
      <c r="K53" s="71">
        <v>2</v>
      </c>
      <c r="L53" s="20">
        <v>50</v>
      </c>
      <c r="M53" s="64">
        <f t="shared" si="2"/>
        <v>100</v>
      </c>
      <c r="N53" s="17" t="s">
        <v>16</v>
      </c>
      <c r="O53" s="18">
        <v>100</v>
      </c>
      <c r="P53" s="23">
        <f>SUM(M53-O53)</f>
        <v>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+'18'!J55</f>
        <v>29</v>
      </c>
      <c r="F55" s="70"/>
      <c r="G55" s="46">
        <f t="shared" si="5"/>
        <v>29</v>
      </c>
      <c r="H55" s="77">
        <v>0</v>
      </c>
      <c r="I55" s="75">
        <v>0</v>
      </c>
      <c r="J55" s="46">
        <f t="shared" si="1"/>
        <v>29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+'18'!J56</f>
        <v>10</v>
      </c>
      <c r="F56" s="70"/>
      <c r="G56" s="46">
        <f t="shared" si="5"/>
        <v>10</v>
      </c>
      <c r="H56" s="77">
        <v>0</v>
      </c>
      <c r="I56" s="75">
        <v>0</v>
      </c>
      <c r="J56" s="46">
        <f t="shared" si="1"/>
        <v>10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+'18'!J57</f>
        <v>21</v>
      </c>
      <c r="F57" s="70"/>
      <c r="G57" s="46">
        <f t="shared" si="5"/>
        <v>21</v>
      </c>
      <c r="H57" s="77">
        <v>0</v>
      </c>
      <c r="I57" s="75">
        <v>0</v>
      </c>
      <c r="J57" s="46">
        <f t="shared" si="1"/>
        <v>21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+'18'!J58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1"/>
        <v>12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+'18'!J59</f>
        <v>16</v>
      </c>
      <c r="F59" s="70"/>
      <c r="G59" s="46">
        <f t="shared" si="5"/>
        <v>16</v>
      </c>
      <c r="H59" s="77">
        <v>0</v>
      </c>
      <c r="I59" s="75">
        <v>0</v>
      </c>
      <c r="J59" s="46">
        <f t="shared" si="1"/>
        <v>15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>
        <v>35</v>
      </c>
      <c r="P59" s="121">
        <f t="shared" si="3"/>
        <v>85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+'18'!J62</f>
        <v>20</v>
      </c>
      <c r="F62" s="70"/>
      <c r="G62" s="46">
        <f t="shared" si="5"/>
        <v>20</v>
      </c>
      <c r="H62" s="77">
        <v>0</v>
      </c>
      <c r="I62" s="75">
        <v>0</v>
      </c>
      <c r="J62" s="46">
        <f t="shared" si="1"/>
        <v>19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21">
        <f t="shared" si="3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7">+L70*K70</f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7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+'18'!J72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6"/>
        <v>3</v>
      </c>
      <c r="K72" s="71">
        <v>2</v>
      </c>
      <c r="L72" s="21">
        <v>50</v>
      </c>
      <c r="M72" s="64">
        <f t="shared" si="7"/>
        <v>100</v>
      </c>
      <c r="N72" s="17" t="s">
        <v>16</v>
      </c>
      <c r="O72" s="18">
        <v>50</v>
      </c>
      <c r="P72" s="121">
        <f t="shared" si="3"/>
        <v>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7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+'18'!J74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7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+'18'!J77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1</v>
      </c>
      <c r="K77" s="71">
        <v>2</v>
      </c>
      <c r="L77" s="21">
        <v>50</v>
      </c>
      <c r="M77" s="64">
        <f t="shared" si="7"/>
        <v>100</v>
      </c>
      <c r="N77" s="17" t="s">
        <v>16</v>
      </c>
      <c r="O77" s="18">
        <v>50</v>
      </c>
      <c r="P77" s="121">
        <f t="shared" si="3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7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10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ref="P87" si="13">SUM(M87-O87)</f>
        <v>0</v>
      </c>
      <c r="Q87" s="89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+'18'!J88</f>
        <v>0</v>
      </c>
      <c r="F88" s="70"/>
      <c r="G88" s="46">
        <f t="shared" ref="G88" si="15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ref="P88" si="16">SUM(M88-O88)</f>
        <v>0</v>
      </c>
      <c r="Q88" s="89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10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10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+'18'!J94</f>
        <v>0</v>
      </c>
      <c r="F94" s="70"/>
      <c r="G94" s="46">
        <f t="shared" ref="G94:G161" si="18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+'18'!J95</f>
        <v>0</v>
      </c>
      <c r="F95" s="70"/>
      <c r="G95" s="46">
        <f t="shared" si="18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+'18'!J96</f>
        <v>0</v>
      </c>
      <c r="F96" s="70"/>
      <c r="G96" s="46">
        <f t="shared" si="18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+'18'!J97</f>
        <v>0</v>
      </c>
      <c r="F97" s="70"/>
      <c r="G97" s="46">
        <f t="shared" si="18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+'18'!J98</f>
        <v>0</v>
      </c>
      <c r="F98" s="70"/>
      <c r="G98" s="46">
        <f t="shared" si="18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+'18'!J99</f>
        <v>0</v>
      </c>
      <c r="F99" s="70"/>
      <c r="G99" s="46">
        <f t="shared" si="18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7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+'18'!J100</f>
        <v>0</v>
      </c>
      <c r="F100" s="70"/>
      <c r="G100" s="46">
        <f t="shared" si="18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7"/>
        <v>0</v>
      </c>
      <c r="N100" s="17" t="s">
        <v>16</v>
      </c>
      <c r="O100" s="18"/>
      <c r="P100" s="23">
        <f t="shared" si="19"/>
        <v>0</v>
      </c>
      <c r="Q100" s="117"/>
      <c r="R100" s="43">
        <f t="shared" si="20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+'18'!J101</f>
        <v>0</v>
      </c>
      <c r="F101" s="70"/>
      <c r="G101" s="46">
        <f t="shared" si="18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9"/>
        <v>0</v>
      </c>
      <c r="Q101" s="117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+'18'!J102</f>
        <v>0</v>
      </c>
      <c r="F102" s="70"/>
      <c r="G102" s="46">
        <f t="shared" ref="G102" si="21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9"/>
        <v>0</v>
      </c>
      <c r="Q102" s="117"/>
      <c r="R102" s="43">
        <f t="shared" si="20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9"/>
        <v>0</v>
      </c>
      <c r="Q103" s="89"/>
      <c r="R103" s="43">
        <f t="shared" si="20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9"/>
        <v>0</v>
      </c>
      <c r="Q104" s="89"/>
      <c r="R104" s="43">
        <f t="shared" si="20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9"/>
        <v>0</v>
      </c>
      <c r="Q105" s="89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+'18'!J106</f>
        <v>0</v>
      </c>
      <c r="F106" s="70"/>
      <c r="G106" s="46">
        <f t="shared" si="18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+'18'!J107</f>
        <v>0</v>
      </c>
      <c r="F107" s="70"/>
      <c r="G107" s="46">
        <f t="shared" si="18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+'18'!J108</f>
        <v>0</v>
      </c>
      <c r="F108" s="70"/>
      <c r="G108" s="46">
        <f t="shared" si="18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7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+'18'!J109</f>
        <v>0</v>
      </c>
      <c r="F109" s="70"/>
      <c r="G109" s="46">
        <f t="shared" si="18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+'18'!J110</f>
        <v>0</v>
      </c>
      <c r="F110" s="70"/>
      <c r="G110" s="46">
        <f t="shared" si="18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+'18'!J111</f>
        <v>0</v>
      </c>
      <c r="F111" s="70"/>
      <c r="G111" s="46">
        <f t="shared" si="18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+'18'!J112</f>
        <v>19</v>
      </c>
      <c r="F112" s="70"/>
      <c r="G112" s="46">
        <f t="shared" si="18"/>
        <v>19</v>
      </c>
      <c r="H112" s="77">
        <v>0</v>
      </c>
      <c r="I112" s="75">
        <v>0</v>
      </c>
      <c r="J112" s="46">
        <f t="shared" si="6"/>
        <v>19</v>
      </c>
      <c r="K112" s="71"/>
      <c r="L112" s="20">
        <v>100</v>
      </c>
      <c r="M112" s="64">
        <f t="shared" si="7"/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+'18'!J113</f>
        <v>10</v>
      </c>
      <c r="F113" s="70"/>
      <c r="G113" s="46">
        <f t="shared" si="18"/>
        <v>10</v>
      </c>
      <c r="H113" s="77">
        <v>0</v>
      </c>
      <c r="I113" s="75">
        <v>0</v>
      </c>
      <c r="J113" s="46">
        <f t="shared" si="6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+'18'!J114</f>
        <v>0</v>
      </c>
      <c r="F114" s="70"/>
      <c r="G114" s="46">
        <f t="shared" si="18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+'18'!J115</f>
        <v>27</v>
      </c>
      <c r="F115" s="70"/>
      <c r="G115" s="46">
        <f t="shared" si="18"/>
        <v>27</v>
      </c>
      <c r="H115" s="77">
        <v>0</v>
      </c>
      <c r="I115" s="75">
        <v>0</v>
      </c>
      <c r="J115" s="46">
        <f t="shared" si="6"/>
        <v>27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+'18'!J116</f>
        <v>0</v>
      </c>
      <c r="F116" s="70"/>
      <c r="G116" s="46">
        <f t="shared" si="18"/>
        <v>0</v>
      </c>
      <c r="H116" s="77">
        <v>0</v>
      </c>
      <c r="I116" s="75">
        <v>0</v>
      </c>
      <c r="J116" s="46">
        <f t="shared" si="6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+'18'!J117</f>
        <v>0</v>
      </c>
      <c r="F117" s="70"/>
      <c r="G117" s="46">
        <f t="shared" si="18"/>
        <v>0</v>
      </c>
      <c r="H117" s="77">
        <v>0</v>
      </c>
      <c r="I117" s="75">
        <v>0</v>
      </c>
      <c r="J117" s="46">
        <f t="shared" si="6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+'18'!J118</f>
        <v>0</v>
      </c>
      <c r="F118" s="70"/>
      <c r="G118" s="46">
        <f t="shared" si="18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+'18'!J119</f>
        <v>0</v>
      </c>
      <c r="F119" s="70"/>
      <c r="G119" s="46">
        <f t="shared" si="18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+'18'!J120</f>
        <v>0</v>
      </c>
      <c r="F120" s="70"/>
      <c r="G120" s="46">
        <f t="shared" si="18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+'18'!J121</f>
        <v>0</v>
      </c>
      <c r="F121" s="70"/>
      <c r="G121" s="46">
        <f t="shared" si="18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+'18'!J122</f>
        <v>0</v>
      </c>
      <c r="F122" s="70"/>
      <c r="G122" s="46">
        <f t="shared" si="18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+'18'!J123</f>
        <v>0</v>
      </c>
      <c r="F123" s="70"/>
      <c r="G123" s="46">
        <f t="shared" si="18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+'18'!J124</f>
        <v>0</v>
      </c>
      <c r="F124" s="70"/>
      <c r="G124" s="46">
        <f t="shared" si="18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+'18'!J125</f>
        <v>0</v>
      </c>
      <c r="F125" s="70"/>
      <c r="G125" s="46">
        <f t="shared" si="18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+'18'!J126</f>
        <v>0</v>
      </c>
      <c r="F126" s="70"/>
      <c r="G126" s="46">
        <f t="shared" si="18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+'18'!J127</f>
        <v>0</v>
      </c>
      <c r="F127" s="70"/>
      <c r="G127" s="46">
        <f t="shared" si="18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+'18'!J128</f>
        <v>0</v>
      </c>
      <c r="F128" s="70"/>
      <c r="G128" s="46">
        <f t="shared" si="18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+'18'!J129</f>
        <v>0</v>
      </c>
      <c r="F129" s="70"/>
      <c r="G129" s="46">
        <f t="shared" si="18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+'18'!J130</f>
        <v>0</v>
      </c>
      <c r="F130" s="70"/>
      <c r="G130" s="46">
        <f t="shared" si="18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+'18'!J131</f>
        <v>0</v>
      </c>
      <c r="F131" s="70"/>
      <c r="G131" s="46">
        <f t="shared" si="18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+'18'!J132</f>
        <v>10</v>
      </c>
      <c r="F132" s="70"/>
      <c r="G132" s="46">
        <f t="shared" si="18"/>
        <v>10</v>
      </c>
      <c r="H132" s="77">
        <v>0</v>
      </c>
      <c r="I132" s="75">
        <v>0</v>
      </c>
      <c r="J132" s="46">
        <f t="shared" si="6"/>
        <v>4</v>
      </c>
      <c r="K132" s="71">
        <v>6</v>
      </c>
      <c r="L132" s="22">
        <v>60</v>
      </c>
      <c r="M132" s="64">
        <f t="shared" si="7"/>
        <v>360</v>
      </c>
      <c r="N132" s="17" t="s">
        <v>16</v>
      </c>
      <c r="O132" s="18">
        <v>180</v>
      </c>
      <c r="P132" s="121">
        <f t="shared" si="8"/>
        <v>180</v>
      </c>
      <c r="Q132" s="89">
        <v>16.690000000000001</v>
      </c>
      <c r="R132" s="43">
        <f t="shared" si="9"/>
        <v>100.14000000000001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+'18'!J133</f>
        <v>10</v>
      </c>
      <c r="F133" s="70"/>
      <c r="G133" s="46">
        <f t="shared" si="18"/>
        <v>10</v>
      </c>
      <c r="H133" s="77">
        <v>0</v>
      </c>
      <c r="I133" s="75">
        <v>0</v>
      </c>
      <c r="J133" s="46">
        <f t="shared" ref="J133:J196" si="22">+G133-H133-K133-I133</f>
        <v>9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>
        <v>25</v>
      </c>
      <c r="P133" s="121">
        <f t="shared" si="8"/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+'18'!J134</f>
        <v>0</v>
      </c>
      <c r="F134" s="70"/>
      <c r="G134" s="46">
        <f t="shared" si="18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+'18'!J135</f>
        <v>0</v>
      </c>
      <c r="F135" s="70"/>
      <c r="G135" s="46">
        <f t="shared" si="18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23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+'18'!J136</f>
        <v>0</v>
      </c>
      <c r="F136" s="70"/>
      <c r="G136" s="46">
        <f t="shared" si="18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23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+'18'!J137</f>
        <v>0</v>
      </c>
      <c r="F137" s="70"/>
      <c r="G137" s="46">
        <f t="shared" si="18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 t="shared" si="23"/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+'18'!J138</f>
        <v>0</v>
      </c>
      <c r="F138" s="70"/>
      <c r="G138" s="46">
        <f t="shared" si="18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23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+'18'!J139</f>
        <v>0</v>
      </c>
      <c r="F139" s="70"/>
      <c r="G139" s="46">
        <f t="shared" si="18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23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+'18'!J140</f>
        <v>0</v>
      </c>
      <c r="F140" s="70"/>
      <c r="G140" s="46">
        <f t="shared" si="18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23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+'18'!J141</f>
        <v>0</v>
      </c>
      <c r="F141" s="70"/>
      <c r="G141" s="46">
        <f t="shared" si="18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23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+'18'!J142</f>
        <v>0</v>
      </c>
      <c r="F142" s="70"/>
      <c r="G142" s="46">
        <f t="shared" si="18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23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+'18'!J143</f>
        <v>0</v>
      </c>
      <c r="F143" s="70"/>
      <c r="G143" s="46">
        <f t="shared" si="18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23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+'18'!J144</f>
        <v>0</v>
      </c>
      <c r="F144" s="70"/>
      <c r="G144" s="46">
        <f t="shared" si="18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23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+'18'!J145</f>
        <v>0</v>
      </c>
      <c r="F145" s="70"/>
      <c r="G145" s="46">
        <f t="shared" si="18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23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+'18'!J146</f>
        <v>0</v>
      </c>
      <c r="F146" s="70"/>
      <c r="G146" s="46">
        <f t="shared" si="18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23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+'18'!J147</f>
        <v>0</v>
      </c>
      <c r="F147" s="70"/>
      <c r="G147" s="46">
        <f t="shared" si="18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23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+'18'!J148</f>
        <v>0</v>
      </c>
      <c r="F148" s="70"/>
      <c r="G148" s="46">
        <f t="shared" si="18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23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+'18'!J149</f>
        <v>0</v>
      </c>
      <c r="F149" s="70"/>
      <c r="G149" s="46">
        <f t="shared" si="18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23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+'18'!J150</f>
        <v>0</v>
      </c>
      <c r="F150" s="70"/>
      <c r="G150" s="46">
        <f t="shared" si="18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23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+'18'!J151</f>
        <v>0</v>
      </c>
      <c r="F151" s="70"/>
      <c r="G151" s="46">
        <f t="shared" si="18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23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+'18'!J152</f>
        <v>0</v>
      </c>
      <c r="F152" s="70"/>
      <c r="G152" s="46">
        <f t="shared" si="18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23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+'18'!J153</f>
        <v>0</v>
      </c>
      <c r="F153" s="70"/>
      <c r="G153" s="46">
        <f t="shared" si="18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23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+'18'!J154</f>
        <v>0</v>
      </c>
      <c r="F154" s="70"/>
      <c r="G154" s="46">
        <f t="shared" si="18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 t="shared" si="23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+'18'!J155</f>
        <v>0</v>
      </c>
      <c r="F155" s="70"/>
      <c r="G155" s="46">
        <f t="shared" si="18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23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+'18'!J156</f>
        <v>1</v>
      </c>
      <c r="F156" s="70"/>
      <c r="G156" s="46">
        <f t="shared" si="18"/>
        <v>1</v>
      </c>
      <c r="H156" s="77">
        <v>0</v>
      </c>
      <c r="I156" s="75">
        <v>0</v>
      </c>
      <c r="J156" s="46">
        <f t="shared" si="22"/>
        <v>1</v>
      </c>
      <c r="K156" s="71"/>
      <c r="L156" s="20">
        <v>15</v>
      </c>
      <c r="M156" s="64">
        <f t="shared" si="23"/>
        <v>0</v>
      </c>
      <c r="N156" s="17" t="s">
        <v>1428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+'18'!J157</f>
        <v>0</v>
      </c>
      <c r="F157" s="70"/>
      <c r="G157" s="46">
        <f t="shared" si="18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23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+'18'!J158</f>
        <v>0</v>
      </c>
      <c r="F158" s="70"/>
      <c r="G158" s="46">
        <f t="shared" si="18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23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+'18'!J159</f>
        <v>0</v>
      </c>
      <c r="F159" s="70"/>
      <c r="G159" s="46">
        <f t="shared" si="18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23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+'18'!J160</f>
        <v>0</v>
      </c>
      <c r="F160" s="70"/>
      <c r="G160" s="46">
        <f t="shared" si="18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23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+'18'!J161</f>
        <v>0</v>
      </c>
      <c r="F161" s="70"/>
      <c r="G161" s="46">
        <f t="shared" si="18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23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+'18'!J162</f>
        <v>0</v>
      </c>
      <c r="F162" s="70"/>
      <c r="G162" s="46">
        <f t="shared" ref="G162:G230" si="24">E162+F162</f>
        <v>0</v>
      </c>
      <c r="H162" s="77">
        <v>0</v>
      </c>
      <c r="I162" s="75">
        <v>0</v>
      </c>
      <c r="J162" s="46">
        <f t="shared" si="22"/>
        <v>0</v>
      </c>
      <c r="K162" s="71"/>
      <c r="L162" s="20">
        <v>60</v>
      </c>
      <c r="M162" s="64">
        <f t="shared" si="23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+'18'!J163</f>
        <v>0</v>
      </c>
      <c r="F163" s="70"/>
      <c r="G163" s="46">
        <f t="shared" si="24"/>
        <v>0</v>
      </c>
      <c r="H163" s="77">
        <v>0</v>
      </c>
      <c r="I163" s="75">
        <v>0</v>
      </c>
      <c r="J163" s="46">
        <f t="shared" si="22"/>
        <v>0</v>
      </c>
      <c r="K163" s="71"/>
      <c r="L163" s="20">
        <v>25</v>
      </c>
      <c r="M163" s="64">
        <f t="shared" si="23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+'18'!J164</f>
        <v>0</v>
      </c>
      <c r="F164" s="70"/>
      <c r="G164" s="46">
        <f t="shared" si="24"/>
        <v>0</v>
      </c>
      <c r="H164" s="77">
        <v>0</v>
      </c>
      <c r="I164" s="75">
        <v>0</v>
      </c>
      <c r="J164" s="46">
        <f t="shared" si="22"/>
        <v>0</v>
      </c>
      <c r="K164" s="71"/>
      <c r="L164" s="20">
        <v>45</v>
      </c>
      <c r="M164" s="64">
        <f t="shared" si="23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+'18'!J165</f>
        <v>0</v>
      </c>
      <c r="F165" s="70"/>
      <c r="G165" s="46">
        <f t="shared" si="24"/>
        <v>0</v>
      </c>
      <c r="H165" s="77">
        <v>0</v>
      </c>
      <c r="I165" s="75">
        <v>0</v>
      </c>
      <c r="J165" s="46">
        <f t="shared" si="22"/>
        <v>0</v>
      </c>
      <c r="K165" s="71"/>
      <c r="L165" s="20">
        <v>45</v>
      </c>
      <c r="M165" s="64">
        <f t="shared" si="23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+'18'!J166</f>
        <v>0</v>
      </c>
      <c r="F166" s="70"/>
      <c r="G166" s="46">
        <f t="shared" si="24"/>
        <v>0</v>
      </c>
      <c r="H166" s="77">
        <v>0</v>
      </c>
      <c r="I166" s="75">
        <v>0</v>
      </c>
      <c r="J166" s="46">
        <f t="shared" si="22"/>
        <v>0</v>
      </c>
      <c r="K166" s="71"/>
      <c r="L166" s="20">
        <v>45</v>
      </c>
      <c r="M166" s="64">
        <f t="shared" si="23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+'18'!J167</f>
        <v>0</v>
      </c>
      <c r="F167" s="70"/>
      <c r="G167" s="46">
        <f t="shared" si="24"/>
        <v>0</v>
      </c>
      <c r="H167" s="77">
        <v>0</v>
      </c>
      <c r="I167" s="75">
        <v>0</v>
      </c>
      <c r="J167" s="46">
        <f t="shared" si="22"/>
        <v>0</v>
      </c>
      <c r="K167" s="71"/>
      <c r="L167" s="20">
        <v>45</v>
      </c>
      <c r="M167" s="64">
        <f t="shared" si="23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+'18'!J168</f>
        <v>0</v>
      </c>
      <c r="F168" s="70"/>
      <c r="G168" s="46">
        <f t="shared" si="24"/>
        <v>0</v>
      </c>
      <c r="H168" s="77">
        <v>0</v>
      </c>
      <c r="I168" s="75">
        <v>0</v>
      </c>
      <c r="J168" s="46">
        <f t="shared" si="22"/>
        <v>0</v>
      </c>
      <c r="K168" s="71"/>
      <c r="L168" s="20">
        <v>45</v>
      </c>
      <c r="M168" s="64">
        <f t="shared" si="23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+'18'!J169</f>
        <v>0</v>
      </c>
      <c r="F169" s="70"/>
      <c r="G169" s="46">
        <f t="shared" si="24"/>
        <v>0</v>
      </c>
      <c r="H169" s="77">
        <v>0</v>
      </c>
      <c r="I169" s="75">
        <v>0</v>
      </c>
      <c r="J169" s="46">
        <f t="shared" si="22"/>
        <v>0</v>
      </c>
      <c r="K169" s="71"/>
      <c r="L169" s="20">
        <v>45</v>
      </c>
      <c r="M169" s="64">
        <f t="shared" si="23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+'18'!J170</f>
        <v>0</v>
      </c>
      <c r="F170" s="70"/>
      <c r="G170" s="46">
        <f t="shared" si="24"/>
        <v>0</v>
      </c>
      <c r="H170" s="77">
        <v>0</v>
      </c>
      <c r="I170" s="75">
        <v>0</v>
      </c>
      <c r="J170" s="46">
        <f t="shared" si="22"/>
        <v>0</v>
      </c>
      <c r="K170" s="71"/>
      <c r="L170" s="22">
        <v>35</v>
      </c>
      <c r="M170" s="64">
        <f t="shared" si="23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+'18'!J171</f>
        <v>0</v>
      </c>
      <c r="F171" s="70"/>
      <c r="G171" s="46">
        <f t="shared" si="24"/>
        <v>0</v>
      </c>
      <c r="H171" s="77">
        <v>0</v>
      </c>
      <c r="I171" s="75">
        <v>0</v>
      </c>
      <c r="J171" s="46">
        <f t="shared" si="22"/>
        <v>0</v>
      </c>
      <c r="K171" s="71"/>
      <c r="L171" s="22">
        <v>25</v>
      </c>
      <c r="M171" s="64">
        <f t="shared" si="23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+'18'!J172</f>
        <v>0</v>
      </c>
      <c r="F172" s="70"/>
      <c r="G172" s="46">
        <f t="shared" si="24"/>
        <v>0</v>
      </c>
      <c r="H172" s="77">
        <v>0</v>
      </c>
      <c r="I172" s="75">
        <v>0</v>
      </c>
      <c r="J172" s="46">
        <f t="shared" si="22"/>
        <v>0</v>
      </c>
      <c r="K172" s="71"/>
      <c r="L172" s="20">
        <v>100</v>
      </c>
      <c r="M172" s="64">
        <f t="shared" si="23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2"/>
        <v>0</v>
      </c>
      <c r="K173" s="71"/>
      <c r="L173" s="20">
        <v>35</v>
      </c>
      <c r="M173" s="64">
        <f t="shared" si="23"/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+'18'!J174</f>
        <v>0</v>
      </c>
      <c r="F174" s="70"/>
      <c r="G174" s="46">
        <f t="shared" ref="G174" si="25">E174+F174</f>
        <v>0</v>
      </c>
      <c r="H174" s="77">
        <v>0</v>
      </c>
      <c r="I174" s="75">
        <v>0</v>
      </c>
      <c r="J174" s="46">
        <f t="shared" si="22"/>
        <v>0</v>
      </c>
      <c r="K174" s="71"/>
      <c r="L174" s="15">
        <v>65</v>
      </c>
      <c r="M174" s="64">
        <f t="shared" si="23"/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+'18'!J175</f>
        <v>11</v>
      </c>
      <c r="F175" s="70"/>
      <c r="G175" s="46">
        <f t="shared" si="24"/>
        <v>11</v>
      </c>
      <c r="H175" s="77">
        <v>0</v>
      </c>
      <c r="I175" s="75">
        <v>0</v>
      </c>
      <c r="J175" s="46">
        <f t="shared" si="22"/>
        <v>11</v>
      </c>
      <c r="K175" s="71"/>
      <c r="L175" s="15">
        <v>50</v>
      </c>
      <c r="M175" s="64">
        <f t="shared" si="23"/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+'18'!J176</f>
        <v>0</v>
      </c>
      <c r="F176" s="70"/>
      <c r="G176" s="46">
        <f t="shared" si="24"/>
        <v>0</v>
      </c>
      <c r="H176" s="77">
        <v>0</v>
      </c>
      <c r="I176" s="75">
        <v>0</v>
      </c>
      <c r="J176" s="46">
        <f t="shared" si="22"/>
        <v>0</v>
      </c>
      <c r="K176" s="71"/>
      <c r="L176" s="20">
        <v>35</v>
      </c>
      <c r="M176" s="64">
        <f t="shared" si="23"/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+'18'!J177</f>
        <v>0</v>
      </c>
      <c r="F177" s="70"/>
      <c r="G177" s="46">
        <f t="shared" si="24"/>
        <v>0</v>
      </c>
      <c r="H177" s="77">
        <v>0</v>
      </c>
      <c r="I177" s="75">
        <v>0</v>
      </c>
      <c r="J177" s="46">
        <f t="shared" si="22"/>
        <v>0</v>
      </c>
      <c r="K177" s="71"/>
      <c r="L177" s="20">
        <v>55</v>
      </c>
      <c r="M177" s="64">
        <f t="shared" si="23"/>
        <v>0</v>
      </c>
      <c r="N177" s="17" t="s">
        <v>16</v>
      </c>
      <c r="O177" s="18"/>
      <c r="P177" s="23">
        <f t="shared" ref="P177:P234" si="26">SUM(M177-O177)</f>
        <v>0</v>
      </c>
      <c r="Q177" s="89"/>
      <c r="R177" s="43">
        <f t="shared" ref="R177:R252" si="2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+'18'!J178</f>
        <v>0</v>
      </c>
      <c r="F178" s="70"/>
      <c r="G178" s="46">
        <f t="shared" si="24"/>
        <v>0</v>
      </c>
      <c r="H178" s="77">
        <v>0</v>
      </c>
      <c r="I178" s="75">
        <v>0</v>
      </c>
      <c r="J178" s="46">
        <f t="shared" si="22"/>
        <v>0</v>
      </c>
      <c r="K178" s="71"/>
      <c r="L178" s="20">
        <v>55</v>
      </c>
      <c r="M178" s="64">
        <f t="shared" si="23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+'18'!J179</f>
        <v>0</v>
      </c>
      <c r="F179" s="70"/>
      <c r="G179" s="46">
        <f t="shared" si="24"/>
        <v>0</v>
      </c>
      <c r="H179" s="77">
        <v>0</v>
      </c>
      <c r="I179" s="75">
        <v>0</v>
      </c>
      <c r="J179" s="46">
        <f t="shared" si="22"/>
        <v>0</v>
      </c>
      <c r="K179" s="71"/>
      <c r="L179" s="20">
        <v>10</v>
      </c>
      <c r="M179" s="64">
        <f t="shared" si="23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+'18'!J180</f>
        <v>5</v>
      </c>
      <c r="F180" s="70"/>
      <c r="G180" s="46">
        <f t="shared" si="24"/>
        <v>5</v>
      </c>
      <c r="H180" s="77">
        <v>0</v>
      </c>
      <c r="I180" s="75">
        <v>0</v>
      </c>
      <c r="J180" s="46">
        <f t="shared" si="22"/>
        <v>5</v>
      </c>
      <c r="K180" s="71"/>
      <c r="L180" s="20">
        <v>35</v>
      </c>
      <c r="M180" s="64">
        <f t="shared" si="23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+'18'!J181</f>
        <v>0</v>
      </c>
      <c r="F181" s="70"/>
      <c r="G181" s="46">
        <f t="shared" si="24"/>
        <v>0</v>
      </c>
      <c r="H181" s="77">
        <v>0</v>
      </c>
      <c r="I181" s="75">
        <v>0</v>
      </c>
      <c r="J181" s="46">
        <f t="shared" si="22"/>
        <v>0</v>
      </c>
      <c r="K181" s="71"/>
      <c r="L181" s="20">
        <v>50</v>
      </c>
      <c r="M181" s="64">
        <f t="shared" si="23"/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+'18'!J182</f>
        <v>0</v>
      </c>
      <c r="F182" s="70"/>
      <c r="G182" s="46">
        <f t="shared" si="24"/>
        <v>0</v>
      </c>
      <c r="H182" s="77">
        <v>0</v>
      </c>
      <c r="I182" s="75">
        <v>0</v>
      </c>
      <c r="J182" s="46">
        <f t="shared" si="22"/>
        <v>0</v>
      </c>
      <c r="K182" s="71"/>
      <c r="L182" s="20">
        <v>40</v>
      </c>
      <c r="M182" s="64">
        <f t="shared" si="23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+'18'!J183</f>
        <v>0</v>
      </c>
      <c r="F183" s="70"/>
      <c r="G183" s="46">
        <f t="shared" si="24"/>
        <v>0</v>
      </c>
      <c r="H183" s="77">
        <v>0</v>
      </c>
      <c r="I183" s="75">
        <v>0</v>
      </c>
      <c r="J183" s="46">
        <f t="shared" si="22"/>
        <v>0</v>
      </c>
      <c r="K183" s="71"/>
      <c r="L183" s="20">
        <v>65</v>
      </c>
      <c r="M183" s="64">
        <f t="shared" si="23"/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+'18'!J184</f>
        <v>0</v>
      </c>
      <c r="F184" s="70"/>
      <c r="G184" s="46">
        <f t="shared" si="24"/>
        <v>0</v>
      </c>
      <c r="H184" s="77">
        <v>0</v>
      </c>
      <c r="I184" s="75">
        <v>0</v>
      </c>
      <c r="J184" s="46">
        <f t="shared" si="22"/>
        <v>0</v>
      </c>
      <c r="K184" s="71"/>
      <c r="L184" s="20">
        <v>50</v>
      </c>
      <c r="M184" s="64">
        <f t="shared" si="23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+'18'!J185</f>
        <v>34</v>
      </c>
      <c r="F185" s="70"/>
      <c r="G185" s="46">
        <f t="shared" si="24"/>
        <v>34</v>
      </c>
      <c r="H185" s="77">
        <v>0</v>
      </c>
      <c r="I185" s="75">
        <v>0</v>
      </c>
      <c r="J185" s="46">
        <f t="shared" si="22"/>
        <v>34</v>
      </c>
      <c r="K185" s="71"/>
      <c r="L185" s="20">
        <v>80</v>
      </c>
      <c r="M185" s="64">
        <f t="shared" si="23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+'18'!J186</f>
        <v>0</v>
      </c>
      <c r="F186" s="70"/>
      <c r="G186" s="46">
        <f t="shared" si="24"/>
        <v>0</v>
      </c>
      <c r="H186" s="77">
        <v>0</v>
      </c>
      <c r="I186" s="75">
        <v>0</v>
      </c>
      <c r="J186" s="46">
        <f t="shared" si="22"/>
        <v>0</v>
      </c>
      <c r="K186" s="71"/>
      <c r="L186" s="20">
        <v>15</v>
      </c>
      <c r="M186" s="64">
        <f t="shared" si="23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2"/>
        <v>0</v>
      </c>
      <c r="K187" s="71"/>
      <c r="L187" s="20">
        <v>15</v>
      </c>
      <c r="M187" s="64">
        <f t="shared" si="23"/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+'18'!J188</f>
        <v>115</v>
      </c>
      <c r="F188" s="70"/>
      <c r="G188" s="46">
        <f>E188+F188</f>
        <v>115</v>
      </c>
      <c r="H188" s="77">
        <v>0</v>
      </c>
      <c r="I188" s="75">
        <v>0</v>
      </c>
      <c r="J188" s="46">
        <f t="shared" si="22"/>
        <v>115</v>
      </c>
      <c r="K188" s="71"/>
      <c r="L188" s="20">
        <v>15</v>
      </c>
      <c r="M188" s="64">
        <f t="shared" si="23"/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2"/>
        <v>0</v>
      </c>
      <c r="K189" s="71"/>
      <c r="L189" s="20">
        <v>15</v>
      </c>
      <c r="M189" s="64">
        <f t="shared" si="23"/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+'18'!J190</f>
        <v>0</v>
      </c>
      <c r="F190" s="70"/>
      <c r="G190" s="46">
        <f t="shared" si="24"/>
        <v>0</v>
      </c>
      <c r="H190" s="77">
        <v>0</v>
      </c>
      <c r="I190" s="75">
        <v>0</v>
      </c>
      <c r="J190" s="46">
        <f t="shared" si="22"/>
        <v>0</v>
      </c>
      <c r="K190" s="71"/>
      <c r="L190" s="20">
        <v>80</v>
      </c>
      <c r="M190" s="64">
        <f t="shared" si="23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+'18'!J191</f>
        <v>0</v>
      </c>
      <c r="F191" s="70"/>
      <c r="G191" s="46">
        <f t="shared" si="24"/>
        <v>0</v>
      </c>
      <c r="H191" s="77">
        <v>0</v>
      </c>
      <c r="I191" s="75">
        <v>0</v>
      </c>
      <c r="J191" s="46">
        <f t="shared" si="22"/>
        <v>0</v>
      </c>
      <c r="K191" s="71"/>
      <c r="L191" s="20">
        <v>35</v>
      </c>
      <c r="M191" s="64">
        <f t="shared" si="23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+'18'!J192</f>
        <v>0</v>
      </c>
      <c r="F192" s="70"/>
      <c r="G192" s="46">
        <f t="shared" si="24"/>
        <v>0</v>
      </c>
      <c r="H192" s="77">
        <v>0</v>
      </c>
      <c r="I192" s="75">
        <v>0</v>
      </c>
      <c r="J192" s="46">
        <f t="shared" si="22"/>
        <v>0</v>
      </c>
      <c r="K192" s="71"/>
      <c r="L192" s="20">
        <v>35</v>
      </c>
      <c r="M192" s="64">
        <f t="shared" si="23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+'18'!J193</f>
        <v>19</v>
      </c>
      <c r="F193" s="70"/>
      <c r="G193" s="46">
        <f t="shared" si="24"/>
        <v>19</v>
      </c>
      <c r="H193" s="77">
        <v>0</v>
      </c>
      <c r="I193" s="75">
        <v>0</v>
      </c>
      <c r="J193" s="46">
        <f t="shared" si="22"/>
        <v>17</v>
      </c>
      <c r="K193" s="71">
        <v>2</v>
      </c>
      <c r="L193" s="20">
        <v>60</v>
      </c>
      <c r="M193" s="64">
        <f t="shared" si="23"/>
        <v>120</v>
      </c>
      <c r="N193" s="17" t="s">
        <v>16</v>
      </c>
      <c r="O193" s="18"/>
      <c r="P193" s="121">
        <f t="shared" si="26"/>
        <v>120</v>
      </c>
      <c r="Q193" s="89">
        <v>38</v>
      </c>
      <c r="R193" s="43">
        <f t="shared" si="27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+'18'!J194</f>
        <v>31</v>
      </c>
      <c r="F194" s="70"/>
      <c r="G194" s="46">
        <f t="shared" si="24"/>
        <v>31</v>
      </c>
      <c r="H194" s="77">
        <v>0</v>
      </c>
      <c r="I194" s="75">
        <v>0</v>
      </c>
      <c r="J194" s="46">
        <f t="shared" si="22"/>
        <v>30</v>
      </c>
      <c r="K194" s="71">
        <v>1</v>
      </c>
      <c r="L194" s="20">
        <v>120</v>
      </c>
      <c r="M194" s="64">
        <f t="shared" si="23"/>
        <v>120</v>
      </c>
      <c r="N194" s="17" t="s">
        <v>16</v>
      </c>
      <c r="O194" s="18"/>
      <c r="P194" s="121">
        <f t="shared" si="26"/>
        <v>120</v>
      </c>
      <c r="Q194" s="89">
        <v>73</v>
      </c>
      <c r="R194" s="43">
        <f t="shared" si="27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+'18'!J195</f>
        <v>9</v>
      </c>
      <c r="F195" s="70"/>
      <c r="G195" s="46">
        <f t="shared" si="24"/>
        <v>9</v>
      </c>
      <c r="H195" s="77">
        <v>0</v>
      </c>
      <c r="I195" s="75">
        <v>0</v>
      </c>
      <c r="J195" s="46">
        <f t="shared" si="22"/>
        <v>8</v>
      </c>
      <c r="K195" s="71">
        <v>1</v>
      </c>
      <c r="L195" s="20">
        <v>60</v>
      </c>
      <c r="M195" s="64">
        <f t="shared" si="23"/>
        <v>60</v>
      </c>
      <c r="N195" s="17" t="s">
        <v>16</v>
      </c>
      <c r="O195" s="18"/>
      <c r="P195" s="121">
        <f t="shared" si="26"/>
        <v>60</v>
      </c>
      <c r="Q195" s="89">
        <v>38</v>
      </c>
      <c r="R195" s="43">
        <f t="shared" si="27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+'18'!J196</f>
        <v>12</v>
      </c>
      <c r="F196" s="70"/>
      <c r="G196" s="46">
        <f t="shared" si="24"/>
        <v>12</v>
      </c>
      <c r="H196" s="77">
        <v>0</v>
      </c>
      <c r="I196" s="75">
        <v>0</v>
      </c>
      <c r="J196" s="46">
        <f t="shared" si="22"/>
        <v>11</v>
      </c>
      <c r="K196" s="71">
        <v>1</v>
      </c>
      <c r="L196" s="20">
        <v>120</v>
      </c>
      <c r="M196" s="64">
        <f t="shared" si="23"/>
        <v>120</v>
      </c>
      <c r="N196" s="17" t="s">
        <v>16</v>
      </c>
      <c r="O196" s="18"/>
      <c r="P196" s="121">
        <f t="shared" si="26"/>
        <v>120</v>
      </c>
      <c r="Q196" s="89">
        <v>73</v>
      </c>
      <c r="R196" s="43">
        <f t="shared" si="27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+'18'!J197</f>
        <v>0</v>
      </c>
      <c r="F197" s="70"/>
      <c r="G197" s="46">
        <f t="shared" si="24"/>
        <v>0</v>
      </c>
      <c r="H197" s="77">
        <v>0</v>
      </c>
      <c r="I197" s="75">
        <v>0</v>
      </c>
      <c r="J197" s="46">
        <f t="shared" ref="J197:J237" si="30">+G197-H197-K197-I197</f>
        <v>0</v>
      </c>
      <c r="K197" s="71"/>
      <c r="L197" s="20">
        <v>50</v>
      </c>
      <c r="M197" s="64">
        <f t="shared" si="23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+'18'!J198</f>
        <v>17</v>
      </c>
      <c r="F198" s="70"/>
      <c r="G198" s="46">
        <f t="shared" si="24"/>
        <v>17</v>
      </c>
      <c r="H198" s="77">
        <v>0</v>
      </c>
      <c r="I198" s="75">
        <v>0</v>
      </c>
      <c r="J198" s="46">
        <f t="shared" si="30"/>
        <v>17</v>
      </c>
      <c r="K198" s="71"/>
      <c r="L198" s="20">
        <v>150</v>
      </c>
      <c r="M198" s="64">
        <f t="shared" ref="M198:M253" si="31">+L198*K198</f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+'18'!J199</f>
        <v>0</v>
      </c>
      <c r="F199" s="70"/>
      <c r="G199" s="46">
        <f t="shared" si="24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+'18'!J200</f>
        <v>0</v>
      </c>
      <c r="F200" s="70"/>
      <c r="G200" s="46">
        <f t="shared" si="24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+'18'!J201</f>
        <v>0</v>
      </c>
      <c r="F201" s="70"/>
      <c r="G201" s="46">
        <f t="shared" si="24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+'18'!J202</f>
        <v>0</v>
      </c>
      <c r="F202" s="70"/>
      <c r="G202" s="46">
        <f t="shared" si="24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+'18'!J203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+'18'!J204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+'18'!J205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30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26"/>
        <v>0</v>
      </c>
      <c r="Q205" s="89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+'18'!J206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0"/>
        <v>0</v>
      </c>
      <c r="K207" s="71"/>
      <c r="L207" s="20">
        <v>50</v>
      </c>
      <c r="M207" s="64">
        <f t="shared" si="31"/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+'18'!J208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+'18'!J209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26"/>
        <v>0</v>
      </c>
      <c r="Q209" s="89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+'18'!J210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 t="shared" si="31"/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+'18'!J211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+'18'!J212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26"/>
        <v>0</v>
      </c>
      <c r="Q212" s="89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+'18'!J213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26"/>
        <v>0</v>
      </c>
      <c r="Q213" s="89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+'18'!J214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 t="shared" si="31"/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+'18'!J215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 t="shared" si="31"/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+'18'!J216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26"/>
        <v>0</v>
      </c>
      <c r="Q216" s="89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+'18'!J217</f>
        <v>18</v>
      </c>
      <c r="F217" s="70"/>
      <c r="G217" s="46">
        <f t="shared" si="24"/>
        <v>18</v>
      </c>
      <c r="H217" s="77">
        <v>0</v>
      </c>
      <c r="I217" s="75">
        <v>0</v>
      </c>
      <c r="J217" s="46">
        <f t="shared" si="30"/>
        <v>18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+'18'!J218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26"/>
        <v>0</v>
      </c>
      <c r="Q218" s="89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+'18'!J219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+'18'!J220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26"/>
        <v>0</v>
      </c>
      <c r="Q220" s="89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+'18'!J221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26"/>
        <v>0</v>
      </c>
      <c r="Q221" s="89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+'18'!J222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26"/>
        <v>0</v>
      </c>
      <c r="Q222" s="89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+'18'!J223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26"/>
        <v>0</v>
      </c>
      <c r="Q223" s="89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+'18'!J224</f>
        <v>0</v>
      </c>
      <c r="F224" s="70"/>
      <c r="G224" s="46">
        <f t="shared" si="24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26"/>
        <v>0</v>
      </c>
      <c r="Q224" s="89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+'18'!J225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26"/>
        <v>0</v>
      </c>
      <c r="Q225" s="89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+'18'!J226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26"/>
        <v>0</v>
      </c>
      <c r="Q226" s="89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+'18'!J227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26"/>
        <v>0</v>
      </c>
      <c r="Q227" s="89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+'18'!J228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 t="shared" si="31"/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+'18'!J229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7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+'18'!J230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+'18'!J231</f>
        <v>0</v>
      </c>
      <c r="F231" s="70"/>
      <c r="G231" s="46">
        <f t="shared" ref="G231:G237" si="33">E231+F231</f>
        <v>0</v>
      </c>
      <c r="H231" s="77">
        <v>0</v>
      </c>
      <c r="I231" s="75">
        <v>0</v>
      </c>
      <c r="J231" s="46">
        <f t="shared" si="30"/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+'18'!J232</f>
        <v>0</v>
      </c>
      <c r="F232" s="70"/>
      <c r="G232" s="46">
        <f t="shared" si="33"/>
        <v>0</v>
      </c>
      <c r="H232" s="77">
        <v>0</v>
      </c>
      <c r="I232" s="75">
        <v>0</v>
      </c>
      <c r="J232" s="46">
        <f t="shared" si="30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+'18'!J233</f>
        <v>0</v>
      </c>
      <c r="F233" s="70"/>
      <c r="G233" s="46">
        <f t="shared" si="33"/>
        <v>0</v>
      </c>
      <c r="H233" s="77">
        <v>0</v>
      </c>
      <c r="I233" s="75">
        <v>0</v>
      </c>
      <c r="J233" s="46">
        <f t="shared" si="30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26"/>
        <v>0</v>
      </c>
      <c r="Q233" s="89"/>
      <c r="R233" s="43">
        <f t="shared" si="27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+'18'!J234</f>
        <v>0</v>
      </c>
      <c r="F234" s="70"/>
      <c r="G234" s="46">
        <f t="shared" si="33"/>
        <v>0</v>
      </c>
      <c r="H234" s="77">
        <v>0</v>
      </c>
      <c r="I234" s="75">
        <v>0</v>
      </c>
      <c r="J234" s="46">
        <f t="shared" si="30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26"/>
        <v>0</v>
      </c>
      <c r="Q234" s="89"/>
      <c r="R234" s="43">
        <f t="shared" si="27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+'18'!J235</f>
        <v>6</v>
      </c>
      <c r="F235" s="70"/>
      <c r="G235" s="46">
        <f t="shared" si="33"/>
        <v>6</v>
      </c>
      <c r="H235" s="77">
        <v>0</v>
      </c>
      <c r="I235" s="75">
        <v>0</v>
      </c>
      <c r="J235" s="46">
        <f t="shared" si="30"/>
        <v>6</v>
      </c>
      <c r="K235" s="71"/>
      <c r="L235" s="20">
        <v>35</v>
      </c>
      <c r="M235" s="64">
        <f t="shared" si="31"/>
        <v>0</v>
      </c>
      <c r="N235" s="17" t="s">
        <v>16</v>
      </c>
      <c r="O235" s="18"/>
      <c r="P235" s="23">
        <f t="shared" ref="P235:P253" si="34">SUM(M235-O235)</f>
        <v>0</v>
      </c>
      <c r="Q235" s="89"/>
      <c r="R235" s="43">
        <f t="shared" ref="R235:R247" si="35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+'18'!J236</f>
        <v>5</v>
      </c>
      <c r="F236" s="70"/>
      <c r="G236" s="46">
        <f t="shared" si="33"/>
        <v>5</v>
      </c>
      <c r="H236" s="77">
        <v>0</v>
      </c>
      <c r="I236" s="75">
        <v>0</v>
      </c>
      <c r="J236" s="46">
        <f t="shared" si="30"/>
        <v>5</v>
      </c>
      <c r="K236" s="71"/>
      <c r="L236" s="20">
        <v>50</v>
      </c>
      <c r="M236" s="64">
        <f t="shared" si="31"/>
        <v>0</v>
      </c>
      <c r="N236" s="17" t="s">
        <v>16</v>
      </c>
      <c r="O236" s="18"/>
      <c r="P236" s="23">
        <f t="shared" si="34"/>
        <v>0</v>
      </c>
      <c r="Q236" s="89"/>
      <c r="R236" s="43">
        <f t="shared" si="35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+'18'!J237</f>
        <v>4</v>
      </c>
      <c r="F237" s="70"/>
      <c r="G237" s="46">
        <f t="shared" si="33"/>
        <v>4</v>
      </c>
      <c r="H237" s="77">
        <v>0</v>
      </c>
      <c r="I237" s="75">
        <v>0</v>
      </c>
      <c r="J237" s="46">
        <f t="shared" si="30"/>
        <v>4</v>
      </c>
      <c r="K237" s="71"/>
      <c r="L237" s="20">
        <v>50</v>
      </c>
      <c r="M237" s="64">
        <f t="shared" si="31"/>
        <v>0</v>
      </c>
      <c r="N237" s="17" t="s">
        <v>16</v>
      </c>
      <c r="O237" s="18"/>
      <c r="P237" s="23">
        <f t="shared" si="34"/>
        <v>0</v>
      </c>
      <c r="Q237" s="89"/>
      <c r="R237" s="43">
        <f t="shared" si="35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+'18'!J238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31"/>
        <v>0</v>
      </c>
      <c r="N238" s="17" t="s">
        <v>16</v>
      </c>
      <c r="O238" s="18"/>
      <c r="P238" s="23">
        <f t="shared" si="34"/>
        <v>0</v>
      </c>
      <c r="Q238" s="89"/>
      <c r="R238" s="43">
        <f t="shared" si="35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+'18'!J239</f>
        <v>0</v>
      </c>
      <c r="F239" s="70"/>
      <c r="G239" s="46">
        <f t="shared" ref="G239:G253" si="36">E239+F239</f>
        <v>0</v>
      </c>
      <c r="H239" s="77">
        <v>0</v>
      </c>
      <c r="I239" s="75">
        <v>0</v>
      </c>
      <c r="J239" s="46">
        <f t="shared" ref="J239:J253" si="37">+G239-H239-K239-I239</f>
        <v>0</v>
      </c>
      <c r="K239" s="71"/>
      <c r="L239" s="20">
        <v>15</v>
      </c>
      <c r="M239" s="64">
        <f t="shared" si="31"/>
        <v>0</v>
      </c>
      <c r="N239" s="17" t="s">
        <v>16</v>
      </c>
      <c r="O239" s="18"/>
      <c r="P239" s="23">
        <f t="shared" si="34"/>
        <v>0</v>
      </c>
      <c r="Q239" s="89"/>
      <c r="R239" s="43">
        <f t="shared" si="35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+'18'!J240</f>
        <v>3</v>
      </c>
      <c r="F240" s="70"/>
      <c r="G240" s="46">
        <f t="shared" si="36"/>
        <v>3</v>
      </c>
      <c r="H240" s="77">
        <v>0</v>
      </c>
      <c r="I240" s="75">
        <v>0</v>
      </c>
      <c r="J240" s="46">
        <f t="shared" si="37"/>
        <v>3</v>
      </c>
      <c r="K240" s="71"/>
      <c r="L240" s="20">
        <v>35</v>
      </c>
      <c r="M240" s="64">
        <f t="shared" si="31"/>
        <v>0</v>
      </c>
      <c r="N240" s="17" t="s">
        <v>16</v>
      </c>
      <c r="O240" s="18"/>
      <c r="P240" s="23">
        <f t="shared" si="34"/>
        <v>0</v>
      </c>
      <c r="Q240" s="89"/>
      <c r="R240" s="43">
        <f t="shared" si="35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+'18'!J241</f>
        <v>3</v>
      </c>
      <c r="F241" s="70"/>
      <c r="G241" s="46">
        <f t="shared" si="36"/>
        <v>3</v>
      </c>
      <c r="H241" s="77">
        <v>0</v>
      </c>
      <c r="I241" s="75">
        <v>0</v>
      </c>
      <c r="J241" s="46">
        <f t="shared" si="37"/>
        <v>3</v>
      </c>
      <c r="K241" s="71"/>
      <c r="L241" s="20">
        <v>35</v>
      </c>
      <c r="M241" s="64">
        <f t="shared" si="31"/>
        <v>0</v>
      </c>
      <c r="N241" s="17" t="s">
        <v>16</v>
      </c>
      <c r="O241" s="18"/>
      <c r="P241" s="23">
        <f t="shared" si="34"/>
        <v>0</v>
      </c>
      <c r="Q241" s="89"/>
      <c r="R241" s="43">
        <f t="shared" si="35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+'18'!J242</f>
        <v>0</v>
      </c>
      <c r="F242" s="70"/>
      <c r="G242" s="46">
        <f t="shared" si="36"/>
        <v>0</v>
      </c>
      <c r="H242" s="77">
        <v>0</v>
      </c>
      <c r="I242" s="75">
        <v>0</v>
      </c>
      <c r="J242" s="46">
        <f t="shared" si="37"/>
        <v>0</v>
      </c>
      <c r="K242" s="71"/>
      <c r="L242" s="20">
        <v>35</v>
      </c>
      <c r="M242" s="64">
        <f t="shared" si="31"/>
        <v>0</v>
      </c>
      <c r="N242" s="17" t="s">
        <v>16</v>
      </c>
      <c r="O242" s="18"/>
      <c r="P242" s="23">
        <f t="shared" si="34"/>
        <v>0</v>
      </c>
      <c r="Q242" s="89"/>
      <c r="R242" s="43">
        <f t="shared" si="35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+'18'!J243</f>
        <v>0</v>
      </c>
      <c r="F243" s="70"/>
      <c r="G243" s="46">
        <f t="shared" si="36"/>
        <v>0</v>
      </c>
      <c r="H243" s="77">
        <v>0</v>
      </c>
      <c r="I243" s="75">
        <v>0</v>
      </c>
      <c r="J243" s="46">
        <f t="shared" si="37"/>
        <v>0</v>
      </c>
      <c r="K243" s="71"/>
      <c r="L243" s="20">
        <v>22</v>
      </c>
      <c r="M243" s="64">
        <f t="shared" si="31"/>
        <v>0</v>
      </c>
      <c r="N243" s="17" t="s">
        <v>16</v>
      </c>
      <c r="O243" s="18"/>
      <c r="P243" s="23">
        <f t="shared" si="34"/>
        <v>0</v>
      </c>
      <c r="Q243" s="89"/>
      <c r="R243" s="43">
        <f t="shared" ref="R243:R246" si="38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+'18'!J244</f>
        <v>0</v>
      </c>
      <c r="F244" s="70"/>
      <c r="G244" s="46">
        <f t="shared" si="36"/>
        <v>0</v>
      </c>
      <c r="H244" s="77">
        <v>0</v>
      </c>
      <c r="I244" s="75">
        <v>0</v>
      </c>
      <c r="J244" s="46">
        <f t="shared" si="37"/>
        <v>0</v>
      </c>
      <c r="K244" s="71"/>
      <c r="L244" s="20">
        <v>35</v>
      </c>
      <c r="M244" s="64">
        <f t="shared" si="31"/>
        <v>0</v>
      </c>
      <c r="N244" s="17" t="s">
        <v>16</v>
      </c>
      <c r="O244" s="18"/>
      <c r="P244" s="23">
        <f t="shared" si="34"/>
        <v>0</v>
      </c>
      <c r="Q244" s="89"/>
      <c r="R244" s="43">
        <f t="shared" si="38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+'18'!J245</f>
        <v>0</v>
      </c>
      <c r="F245" s="70"/>
      <c r="G245" s="46">
        <f t="shared" si="36"/>
        <v>0</v>
      </c>
      <c r="H245" s="77">
        <v>0</v>
      </c>
      <c r="I245" s="75">
        <v>0</v>
      </c>
      <c r="J245" s="46">
        <f t="shared" si="37"/>
        <v>0</v>
      </c>
      <c r="K245" s="71"/>
      <c r="L245" s="20">
        <v>29</v>
      </c>
      <c r="M245" s="64">
        <f t="shared" si="31"/>
        <v>0</v>
      </c>
      <c r="N245" s="17" t="s">
        <v>1428</v>
      </c>
      <c r="O245" s="18"/>
      <c r="P245" s="23">
        <f t="shared" si="34"/>
        <v>0</v>
      </c>
      <c r="Q245" s="89"/>
      <c r="R245" s="43">
        <f t="shared" si="3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+'18'!J246</f>
        <v>0</v>
      </c>
      <c r="F246" s="70"/>
      <c r="G246" s="46">
        <f t="shared" si="36"/>
        <v>0</v>
      </c>
      <c r="H246" s="77">
        <v>0</v>
      </c>
      <c r="I246" s="75">
        <v>0</v>
      </c>
      <c r="J246" s="46">
        <f t="shared" si="37"/>
        <v>0</v>
      </c>
      <c r="K246" s="71"/>
      <c r="L246" s="20">
        <v>20</v>
      </c>
      <c r="M246" s="64">
        <f t="shared" si="31"/>
        <v>0</v>
      </c>
      <c r="N246" s="17" t="s">
        <v>16</v>
      </c>
      <c r="O246" s="18"/>
      <c r="P246" s="23">
        <f t="shared" si="34"/>
        <v>0</v>
      </c>
      <c r="Q246" s="89"/>
      <c r="R246" s="43">
        <f t="shared" si="3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+'18'!J247</f>
        <v>0</v>
      </c>
      <c r="F247" s="70"/>
      <c r="G247" s="46">
        <f t="shared" si="36"/>
        <v>0</v>
      </c>
      <c r="H247" s="77">
        <v>0</v>
      </c>
      <c r="I247" s="75">
        <v>0</v>
      </c>
      <c r="J247" s="46">
        <f t="shared" si="37"/>
        <v>0</v>
      </c>
      <c r="K247" s="71"/>
      <c r="L247" s="20"/>
      <c r="M247" s="64">
        <f t="shared" si="31"/>
        <v>0</v>
      </c>
      <c r="N247" s="17" t="s">
        <v>16</v>
      </c>
      <c r="O247" s="18"/>
      <c r="P247" s="23">
        <f t="shared" si="34"/>
        <v>0</v>
      </c>
      <c r="Q247" s="89"/>
      <c r="R247" s="43">
        <f t="shared" si="35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+'18'!J248</f>
        <v>0</v>
      </c>
      <c r="F248" s="70"/>
      <c r="G248" s="46">
        <f t="shared" si="36"/>
        <v>0</v>
      </c>
      <c r="H248" s="77">
        <v>0</v>
      </c>
      <c r="I248" s="75">
        <v>0</v>
      </c>
      <c r="J248" s="46">
        <f t="shared" si="37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4"/>
        <v>0</v>
      </c>
      <c r="Q248" s="89"/>
      <c r="R248" s="43">
        <f t="shared" si="27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+'18'!J249</f>
        <v>0</v>
      </c>
      <c r="F249" s="70"/>
      <c r="G249" s="46">
        <f t="shared" si="36"/>
        <v>0</v>
      </c>
      <c r="H249" s="77">
        <v>0</v>
      </c>
      <c r="I249" s="75">
        <v>0</v>
      </c>
      <c r="J249" s="46">
        <f t="shared" si="37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4"/>
        <v>0</v>
      </c>
      <c r="Q249" s="89"/>
      <c r="R249" s="43">
        <f t="shared" si="27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+'18'!J250</f>
        <v>0</v>
      </c>
      <c r="F250" s="70"/>
      <c r="G250" s="46">
        <f t="shared" si="36"/>
        <v>0</v>
      </c>
      <c r="H250" s="77">
        <v>0</v>
      </c>
      <c r="I250" s="75">
        <v>0</v>
      </c>
      <c r="J250" s="46">
        <f t="shared" si="37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4"/>
        <v>0</v>
      </c>
      <c r="Q250" s="89"/>
      <c r="R250" s="43">
        <f t="shared" si="27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+'18'!J251</f>
        <v>0</v>
      </c>
      <c r="F251" s="70"/>
      <c r="G251" s="46">
        <f t="shared" si="36"/>
        <v>0</v>
      </c>
      <c r="H251" s="77">
        <v>0</v>
      </c>
      <c r="I251" s="75">
        <v>0</v>
      </c>
      <c r="J251" s="46">
        <f t="shared" si="37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4"/>
        <v>0</v>
      </c>
      <c r="Q251" s="89"/>
      <c r="R251" s="43">
        <f t="shared" si="27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+'18'!J252</f>
        <v>0</v>
      </c>
      <c r="F252" s="70"/>
      <c r="G252" s="46">
        <f t="shared" si="36"/>
        <v>0</v>
      </c>
      <c r="H252" s="77">
        <v>0</v>
      </c>
      <c r="I252" s="75">
        <v>0</v>
      </c>
      <c r="J252" s="46">
        <f t="shared" si="37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4"/>
        <v>0</v>
      </c>
      <c r="Q252" s="89"/>
      <c r="R252" s="43">
        <f t="shared" si="27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+'18'!J253</f>
        <v>0</v>
      </c>
      <c r="F253" s="70"/>
      <c r="G253" s="46">
        <f t="shared" si="36"/>
        <v>0</v>
      </c>
      <c r="H253" s="77">
        <v>0</v>
      </c>
      <c r="I253" s="75">
        <v>0</v>
      </c>
      <c r="J253" s="46">
        <f t="shared" si="37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34"/>
        <v>0</v>
      </c>
      <c r="Q253" s="89"/>
      <c r="R253" s="43">
        <f t="shared" ref="R253" si="39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1925.07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5455</v>
      </c>
    </row>
    <row r="257" spans="1:21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1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995</v>
      </c>
      <c r="O258" s="2">
        <v>180</v>
      </c>
      <c r="P258" s="2">
        <v>180</v>
      </c>
      <c r="Q258" s="87">
        <v>200</v>
      </c>
      <c r="R258" s="2">
        <v>180</v>
      </c>
      <c r="S258" s="2">
        <v>120</v>
      </c>
      <c r="T258" s="2">
        <v>50</v>
      </c>
      <c r="U258" s="2">
        <v>85</v>
      </c>
    </row>
    <row r="259" spans="1:21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1717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2743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2743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Z340"/>
  <sheetViews>
    <sheetView zoomScale="80" zoomScaleNormal="80" workbookViewId="0">
      <pane xSplit="10" ySplit="4" topLeftCell="K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J21" sqref="J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57</v>
      </c>
      <c r="F5" s="70">
        <v>15</v>
      </c>
      <c r="G5" s="46">
        <f t="shared" ref="G5:G26" si="0">E5+F5</f>
        <v>72</v>
      </c>
      <c r="H5" s="77">
        <v>0</v>
      </c>
      <c r="I5" s="75">
        <v>0</v>
      </c>
      <c r="J5" s="46">
        <f t="shared" ref="J5:J26" si="1">+G5-H5-K5-I5</f>
        <v>68</v>
      </c>
      <c r="K5" s="71">
        <v>4</v>
      </c>
      <c r="L5" s="15">
        <v>50</v>
      </c>
      <c r="M5" s="64">
        <f>+L5*K5</f>
        <v>200</v>
      </c>
      <c r="N5" s="17" t="s">
        <v>16</v>
      </c>
      <c r="O5" s="18">
        <v>50</v>
      </c>
      <c r="P5" s="121">
        <f>SUM(M5-O5)</f>
        <v>150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170</v>
      </c>
      <c r="F6" s="70">
        <v>20</v>
      </c>
      <c r="G6" s="46">
        <f t="shared" si="0"/>
        <v>190</v>
      </c>
      <c r="H6" s="77">
        <v>0</v>
      </c>
      <c r="I6" s="75">
        <v>0</v>
      </c>
      <c r="J6" s="46">
        <f t="shared" si="1"/>
        <v>180</v>
      </c>
      <c r="K6" s="71">
        <v>10</v>
      </c>
      <c r="L6" s="15">
        <v>100</v>
      </c>
      <c r="M6" s="64">
        <f t="shared" ref="M6:M80" si="2">+L6*K6</f>
        <v>1000</v>
      </c>
      <c r="N6" s="17" t="s">
        <v>16</v>
      </c>
      <c r="O6" s="18"/>
      <c r="P6" s="121">
        <f t="shared" ref="P6:P69" si="3">SUM(M6-O6)</f>
        <v>1000</v>
      </c>
      <c r="Q6" s="120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18</v>
      </c>
      <c r="F11" s="70">
        <v>10</v>
      </c>
      <c r="G11" s="46">
        <f t="shared" si="0"/>
        <v>28</v>
      </c>
      <c r="H11" s="77">
        <v>0</v>
      </c>
      <c r="I11" s="75">
        <v>0</v>
      </c>
      <c r="J11" s="46">
        <f t="shared" si="1"/>
        <v>23</v>
      </c>
      <c r="K11" s="71">
        <v>5</v>
      </c>
      <c r="L11" s="15">
        <v>50</v>
      </c>
      <c r="M11" s="64">
        <f t="shared" si="2"/>
        <v>250</v>
      </c>
      <c r="N11" s="17" t="s">
        <v>16</v>
      </c>
      <c r="O11" s="18"/>
      <c r="P11" s="121">
        <f t="shared" si="3"/>
        <v>250</v>
      </c>
      <c r="Q11" s="120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2</v>
      </c>
      <c r="K20" s="71">
        <v>3</v>
      </c>
      <c r="L20" s="15">
        <v>65</v>
      </c>
      <c r="M20" s="64">
        <f t="shared" si="2"/>
        <v>195</v>
      </c>
      <c r="N20" s="17" t="s">
        <v>16</v>
      </c>
      <c r="O20" s="18"/>
      <c r="P20" s="121">
        <f t="shared" si="3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2</v>
      </c>
      <c r="F21" s="70">
        <v>5</v>
      </c>
      <c r="G21" s="46">
        <f t="shared" si="0"/>
        <v>7</v>
      </c>
      <c r="H21" s="77">
        <v>0</v>
      </c>
      <c r="I21" s="75">
        <v>0</v>
      </c>
      <c r="J21" s="46">
        <f t="shared" si="1"/>
        <v>5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>
        <v>85</v>
      </c>
      <c r="P21" s="121">
        <f t="shared" si="3"/>
        <v>85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75</v>
      </c>
      <c r="F22" s="70">
        <v>25</v>
      </c>
      <c r="G22" s="46">
        <f t="shared" si="0"/>
        <v>100</v>
      </c>
      <c r="H22" s="77">
        <v>0</v>
      </c>
      <c r="I22" s="75">
        <v>0</v>
      </c>
      <c r="J22" s="46">
        <f t="shared" si="1"/>
        <v>93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/>
      <c r="P22" s="121">
        <f t="shared" si="3"/>
        <v>700</v>
      </c>
      <c r="Q22" s="12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35</v>
      </c>
      <c r="F24" s="70">
        <v>10</v>
      </c>
      <c r="G24" s="46">
        <f t="shared" si="0"/>
        <v>45</v>
      </c>
      <c r="H24" s="77">
        <v>0</v>
      </c>
      <c r="I24" s="75">
        <v>0</v>
      </c>
      <c r="J24" s="46">
        <f t="shared" si="1"/>
        <v>43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1">
        <f t="shared" si="3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19</v>
      </c>
      <c r="F28" s="70">
        <v>10</v>
      </c>
      <c r="G28" s="46">
        <f t="shared" si="5"/>
        <v>29</v>
      </c>
      <c r="H28" s="77">
        <v>0</v>
      </c>
      <c r="I28" s="75">
        <v>0</v>
      </c>
      <c r="J28" s="46">
        <f t="shared" si="6"/>
        <v>28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60</v>
      </c>
      <c r="F31" s="70">
        <v>15</v>
      </c>
      <c r="G31" s="46">
        <f t="shared" si="5"/>
        <v>75</v>
      </c>
      <c r="H31" s="77">
        <v>0</v>
      </c>
      <c r="I31" s="75">
        <v>0</v>
      </c>
      <c r="J31" s="46">
        <f t="shared" si="6"/>
        <v>72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1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1</v>
      </c>
      <c r="F32" s="70">
        <v>7</v>
      </c>
      <c r="G32" s="46">
        <f t="shared" si="5"/>
        <v>8</v>
      </c>
      <c r="H32" s="77">
        <v>0</v>
      </c>
      <c r="I32" s="75">
        <v>0</v>
      </c>
      <c r="J32" s="46">
        <f t="shared" si="6"/>
        <v>7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>
        <v>65</v>
      </c>
      <c r="P32" s="121">
        <f t="shared" si="3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2</v>
      </c>
      <c r="F33" s="70">
        <v>7</v>
      </c>
      <c r="G33" s="46">
        <f t="shared" si="5"/>
        <v>9</v>
      </c>
      <c r="H33" s="77">
        <v>0</v>
      </c>
      <c r="I33" s="75">
        <v>0</v>
      </c>
      <c r="J33" s="46">
        <f t="shared" si="6"/>
        <v>7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>
        <v>130</v>
      </c>
      <c r="P33" s="121">
        <f t="shared" si="3"/>
        <v>130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0</v>
      </c>
      <c r="F35" s="70">
        <v>5</v>
      </c>
      <c r="G35" s="46">
        <f t="shared" si="5"/>
        <v>5</v>
      </c>
      <c r="H35" s="77">
        <v>0</v>
      </c>
      <c r="I35" s="75">
        <v>0</v>
      </c>
      <c r="J35" s="46">
        <f t="shared" si="6"/>
        <v>4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+'19'!J39</f>
        <v>7</v>
      </c>
      <c r="F39" s="70">
        <v>10</v>
      </c>
      <c r="G39" s="46">
        <f t="shared" si="5"/>
        <v>17</v>
      </c>
      <c r="H39" s="77">
        <v>0</v>
      </c>
      <c r="I39" s="75">
        <v>0</v>
      </c>
      <c r="J39" s="46">
        <f t="shared" si="6"/>
        <v>12</v>
      </c>
      <c r="K39" s="71">
        <v>5</v>
      </c>
      <c r="L39" s="15">
        <v>50</v>
      </c>
      <c r="M39" s="64">
        <f t="shared" si="2"/>
        <v>250</v>
      </c>
      <c r="N39" s="17" t="s">
        <v>16</v>
      </c>
      <c r="O39" s="18">
        <v>125</v>
      </c>
      <c r="P39" s="121">
        <f t="shared" si="3"/>
        <v>125</v>
      </c>
      <c r="Q39" s="89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+'19'!J40</f>
        <v>4</v>
      </c>
      <c r="F40" s="70">
        <v>5</v>
      </c>
      <c r="G40" s="46">
        <f t="shared" si="5"/>
        <v>9</v>
      </c>
      <c r="H40" s="77">
        <v>0</v>
      </c>
      <c r="I40" s="75">
        <v>0</v>
      </c>
      <c r="J40" s="46">
        <f t="shared" si="6"/>
        <v>5</v>
      </c>
      <c r="K40" s="71">
        <v>4</v>
      </c>
      <c r="L40" s="15">
        <v>50</v>
      </c>
      <c r="M40" s="64">
        <f t="shared" si="2"/>
        <v>200</v>
      </c>
      <c r="N40" s="17" t="s">
        <v>16</v>
      </c>
      <c r="O40" s="18">
        <v>100</v>
      </c>
      <c r="P40" s="121">
        <f t="shared" si="3"/>
        <v>100</v>
      </c>
      <c r="Q40" s="89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+'19'!J41</f>
        <v>4</v>
      </c>
      <c r="F41" s="70">
        <v>5</v>
      </c>
      <c r="G41" s="46">
        <f t="shared" si="5"/>
        <v>9</v>
      </c>
      <c r="H41" s="77">
        <v>0</v>
      </c>
      <c r="I41" s="75">
        <v>0</v>
      </c>
      <c r="J41" s="46">
        <f t="shared" si="6"/>
        <v>6</v>
      </c>
      <c r="K41" s="71">
        <v>3</v>
      </c>
      <c r="L41" s="15">
        <v>50</v>
      </c>
      <c r="M41" s="64">
        <f t="shared" si="2"/>
        <v>150</v>
      </c>
      <c r="N41" s="17" t="s">
        <v>16</v>
      </c>
      <c r="O41" s="18">
        <v>75</v>
      </c>
      <c r="P41" s="121">
        <f t="shared" si="3"/>
        <v>75</v>
      </c>
      <c r="Q41" s="89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+'19'!J46</f>
        <v>10</v>
      </c>
      <c r="F46" s="70">
        <v>5</v>
      </c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+'19'!J47</f>
        <v>1</v>
      </c>
      <c r="F47" s="70">
        <v>2</v>
      </c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+'19'!J48</f>
        <v>3</v>
      </c>
      <c r="F48" s="70">
        <v>5</v>
      </c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+'19'!J49</f>
        <v>8</v>
      </c>
      <c r="F49" s="70">
        <v>3</v>
      </c>
      <c r="G49" s="46">
        <f t="shared" si="5"/>
        <v>11</v>
      </c>
      <c r="H49" s="77">
        <v>0</v>
      </c>
      <c r="I49" s="75">
        <v>0</v>
      </c>
      <c r="J49" s="46">
        <f t="shared" si="6"/>
        <v>10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+'19'!J50</f>
        <v>12</v>
      </c>
      <c r="F50" s="70">
        <v>3</v>
      </c>
      <c r="G50" s="46">
        <f t="shared" si="5"/>
        <v>15</v>
      </c>
      <c r="H50" s="77">
        <v>0</v>
      </c>
      <c r="I50" s="75">
        <v>0</v>
      </c>
      <c r="J50" s="46">
        <f t="shared" si="6"/>
        <v>15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+'19'!J53</f>
        <v>17</v>
      </c>
      <c r="F53" s="70">
        <v>5</v>
      </c>
      <c r="G53" s="46">
        <f t="shared" si="5"/>
        <v>22</v>
      </c>
      <c r="H53" s="77">
        <v>0</v>
      </c>
      <c r="I53" s="75">
        <v>0</v>
      </c>
      <c r="J53" s="46">
        <f t="shared" si="6"/>
        <v>22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+'19'!J55</f>
        <v>29</v>
      </c>
      <c r="F55" s="70">
        <v>5</v>
      </c>
      <c r="G55" s="46">
        <f t="shared" si="5"/>
        <v>34</v>
      </c>
      <c r="H55" s="77">
        <v>0</v>
      </c>
      <c r="I55" s="75">
        <v>0</v>
      </c>
      <c r="J55" s="46">
        <f t="shared" si="6"/>
        <v>31</v>
      </c>
      <c r="K55" s="71">
        <v>3</v>
      </c>
      <c r="L55" s="15">
        <v>120</v>
      </c>
      <c r="M55" s="64">
        <f>+L55*K55</f>
        <v>360</v>
      </c>
      <c r="N55" s="17" t="s">
        <v>16</v>
      </c>
      <c r="O55" s="18">
        <v>105</v>
      </c>
      <c r="P55" s="121">
        <f t="shared" si="3"/>
        <v>255</v>
      </c>
      <c r="Q55" s="120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+'19'!J56</f>
        <v>10</v>
      </c>
      <c r="F56" s="70">
        <v>2</v>
      </c>
      <c r="G56" s="46">
        <f t="shared" si="5"/>
        <v>12</v>
      </c>
      <c r="H56" s="77">
        <v>0</v>
      </c>
      <c r="I56" s="75">
        <v>0</v>
      </c>
      <c r="J56" s="46">
        <f t="shared" si="6"/>
        <v>12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+'19'!J57</f>
        <v>21</v>
      </c>
      <c r="F57" s="70">
        <v>5</v>
      </c>
      <c r="G57" s="46">
        <f t="shared" si="5"/>
        <v>26</v>
      </c>
      <c r="H57" s="77">
        <v>0</v>
      </c>
      <c r="I57" s="75">
        <v>0</v>
      </c>
      <c r="J57" s="46">
        <f t="shared" si="6"/>
        <v>25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+'19'!J58</f>
        <v>12</v>
      </c>
      <c r="F58" s="70">
        <v>3</v>
      </c>
      <c r="G58" s="46">
        <f t="shared" si="5"/>
        <v>15</v>
      </c>
      <c r="H58" s="77">
        <v>0</v>
      </c>
      <c r="I58" s="75">
        <v>0</v>
      </c>
      <c r="J58" s="46">
        <f t="shared" si="6"/>
        <v>14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35</v>
      </c>
      <c r="P58" s="121">
        <f t="shared" si="3"/>
        <v>85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+'19'!J59</f>
        <v>15</v>
      </c>
      <c r="F59" s="70">
        <v>3</v>
      </c>
      <c r="G59" s="46">
        <f t="shared" si="5"/>
        <v>18</v>
      </c>
      <c r="H59" s="77">
        <v>0</v>
      </c>
      <c r="I59" s="75">
        <v>0</v>
      </c>
      <c r="J59" s="46">
        <f t="shared" si="6"/>
        <v>18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+'19'!J62</f>
        <v>19</v>
      </c>
      <c r="F62" s="70">
        <v>5</v>
      </c>
      <c r="G62" s="46">
        <f t="shared" si="5"/>
        <v>24</v>
      </c>
      <c r="H62" s="77">
        <v>0</v>
      </c>
      <c r="I62" s="75">
        <v>0</v>
      </c>
      <c r="J62" s="46">
        <f t="shared" si="6"/>
        <v>23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21">
        <f t="shared" si="3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+'19'!J72</f>
        <v>3</v>
      </c>
      <c r="F72" s="70">
        <v>3</v>
      </c>
      <c r="G72" s="46">
        <f t="shared" si="5"/>
        <v>6</v>
      </c>
      <c r="H72" s="77">
        <v>0</v>
      </c>
      <c r="I72" s="75">
        <v>0</v>
      </c>
      <c r="J72" s="46">
        <f t="shared" si="6"/>
        <v>3</v>
      </c>
      <c r="K72" s="71">
        <v>3</v>
      </c>
      <c r="L72" s="21">
        <v>50</v>
      </c>
      <c r="M72" s="64">
        <f t="shared" si="2"/>
        <v>150</v>
      </c>
      <c r="N72" s="17" t="s">
        <v>16</v>
      </c>
      <c r="O72" s="18">
        <v>75</v>
      </c>
      <c r="P72" s="121">
        <f t="shared" si="7"/>
        <v>75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+'19'!J74</f>
        <v>5</v>
      </c>
      <c r="F74" s="70">
        <v>3</v>
      </c>
      <c r="G74" s="46">
        <f t="shared" si="5"/>
        <v>8</v>
      </c>
      <c r="H74" s="77">
        <v>0</v>
      </c>
      <c r="I74" s="75">
        <v>0</v>
      </c>
      <c r="J74" s="46">
        <f t="shared" si="6"/>
        <v>6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>
        <v>50</v>
      </c>
      <c r="P74" s="121">
        <f t="shared" si="7"/>
        <v>50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+'19'!J77</f>
        <v>1</v>
      </c>
      <c r="F77" s="70">
        <v>10</v>
      </c>
      <c r="G77" s="46">
        <f t="shared" si="5"/>
        <v>11</v>
      </c>
      <c r="H77" s="77">
        <v>0</v>
      </c>
      <c r="I77" s="75">
        <v>0</v>
      </c>
      <c r="J77" s="46">
        <f t="shared" si="6"/>
        <v>10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+'19'!J112</f>
        <v>19</v>
      </c>
      <c r="F112" s="70"/>
      <c r="G112" s="46">
        <f t="shared" si="20"/>
        <v>19</v>
      </c>
      <c r="H112" s="77">
        <v>0</v>
      </c>
      <c r="I112" s="75">
        <v>0</v>
      </c>
      <c r="J112" s="46">
        <f t="shared" si="21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+'19'!J113</f>
        <v>10</v>
      </c>
      <c r="F113" s="70"/>
      <c r="G113" s="46">
        <f t="shared" si="20"/>
        <v>10</v>
      </c>
      <c r="H113" s="77">
        <v>0</v>
      </c>
      <c r="I113" s="75">
        <v>0</v>
      </c>
      <c r="J113" s="46">
        <f t="shared" si="21"/>
        <v>9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21">
        <f t="shared" si="7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+'19'!J115</f>
        <v>27</v>
      </c>
      <c r="F115" s="70"/>
      <c r="G115" s="46">
        <f t="shared" si="20"/>
        <v>27</v>
      </c>
      <c r="H115" s="77">
        <v>0</v>
      </c>
      <c r="I115" s="75">
        <v>0</v>
      </c>
      <c r="J115" s="46">
        <f t="shared" si="21"/>
        <v>24</v>
      </c>
      <c r="K115" s="71">
        <v>3</v>
      </c>
      <c r="L115" s="22">
        <v>60</v>
      </c>
      <c r="M115" s="64">
        <f t="shared" si="8"/>
        <v>180</v>
      </c>
      <c r="N115" s="17" t="s">
        <v>16</v>
      </c>
      <c r="O115" s="18"/>
      <c r="P115" s="121">
        <f t="shared" si="7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+'19'!J116</f>
        <v>0</v>
      </c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+'19'!J131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+'19'!J132</f>
        <v>4</v>
      </c>
      <c r="F132" s="70">
        <v>10</v>
      </c>
      <c r="G132" s="46">
        <f t="shared" si="20"/>
        <v>14</v>
      </c>
      <c r="H132" s="77">
        <v>0</v>
      </c>
      <c r="I132" s="75">
        <v>0</v>
      </c>
      <c r="J132" s="46">
        <f t="shared" si="21"/>
        <v>9</v>
      </c>
      <c r="K132" s="71">
        <v>5</v>
      </c>
      <c r="L132" s="22">
        <v>60</v>
      </c>
      <c r="M132" s="64">
        <f t="shared" si="8"/>
        <v>300</v>
      </c>
      <c r="N132" s="17" t="s">
        <v>16</v>
      </c>
      <c r="O132" s="18">
        <v>120</v>
      </c>
      <c r="P132" s="121">
        <f t="shared" si="7"/>
        <v>180</v>
      </c>
      <c r="Q132" s="89">
        <v>16.690000000000001</v>
      </c>
      <c r="R132" s="43">
        <f t="shared" si="9"/>
        <v>83.45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+'19'!J133</f>
        <v>9</v>
      </c>
      <c r="F133" s="70">
        <v>10</v>
      </c>
      <c r="G133" s="46">
        <f t="shared" si="20"/>
        <v>19</v>
      </c>
      <c r="H133" s="77">
        <v>0</v>
      </c>
      <c r="I133" s="75">
        <v>0</v>
      </c>
      <c r="J133" s="46">
        <f t="shared" si="21"/>
        <v>14</v>
      </c>
      <c r="K133" s="71">
        <v>5</v>
      </c>
      <c r="L133" s="20">
        <v>50</v>
      </c>
      <c r="M133" s="64">
        <f t="shared" si="8"/>
        <v>250</v>
      </c>
      <c r="N133" s="17" t="s">
        <v>16</v>
      </c>
      <c r="O133" s="18">
        <v>125</v>
      </c>
      <c r="P133" s="121">
        <f t="shared" si="7"/>
        <v>125</v>
      </c>
      <c r="Q133" s="89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+'19'!J156</f>
        <v>1</v>
      </c>
      <c r="F156" s="70"/>
      <c r="G156" s="46">
        <f t="shared" si="20"/>
        <v>1</v>
      </c>
      <c r="H156" s="77">
        <v>0</v>
      </c>
      <c r="I156" s="75">
        <v>0</v>
      </c>
      <c r="J156" s="46">
        <f t="shared" si="21"/>
        <v>1</v>
      </c>
      <c r="K156" s="71"/>
      <c r="L156" s="20">
        <v>15</v>
      </c>
      <c r="M156" s="64">
        <f t="shared" si="8"/>
        <v>0</v>
      </c>
      <c r="N156" s="17" t="s">
        <v>1428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+'19'!J175</f>
        <v>11</v>
      </c>
      <c r="F175" s="70"/>
      <c r="G175" s="46">
        <f t="shared" si="27"/>
        <v>11</v>
      </c>
      <c r="H175" s="77">
        <v>0</v>
      </c>
      <c r="I175" s="75">
        <v>0</v>
      </c>
      <c r="J175" s="46">
        <f t="shared" si="28"/>
        <v>10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>
        <v>25</v>
      </c>
      <c r="P175" s="121">
        <f t="shared" si="26"/>
        <v>25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+'19'!J178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+'19'!J180</f>
        <v>5</v>
      </c>
      <c r="F180" s="70"/>
      <c r="G180" s="46">
        <f t="shared" si="27"/>
        <v>5</v>
      </c>
      <c r="H180" s="77">
        <v>0</v>
      </c>
      <c r="I180" s="75">
        <v>0</v>
      </c>
      <c r="J180" s="46">
        <f t="shared" si="28"/>
        <v>5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+'19'!J185</f>
        <v>34</v>
      </c>
      <c r="F185" s="70"/>
      <c r="G185" s="46">
        <f t="shared" si="27"/>
        <v>34</v>
      </c>
      <c r="H185" s="77">
        <v>0</v>
      </c>
      <c r="I185" s="75">
        <v>0</v>
      </c>
      <c r="J185" s="46">
        <f t="shared" si="28"/>
        <v>32</v>
      </c>
      <c r="K185" s="71">
        <v>2</v>
      </c>
      <c r="L185" s="20">
        <v>80</v>
      </c>
      <c r="M185" s="64">
        <f t="shared" si="31"/>
        <v>160</v>
      </c>
      <c r="N185" s="17" t="s">
        <v>16</v>
      </c>
      <c r="O185" s="18"/>
      <c r="P185" s="121">
        <f t="shared" si="26"/>
        <v>160</v>
      </c>
      <c r="Q185" s="89">
        <v>63</v>
      </c>
      <c r="R185" s="43">
        <f t="shared" si="32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+'19'!J188</f>
        <v>115</v>
      </c>
      <c r="F188" s="70"/>
      <c r="G188" s="46">
        <f>E188+F188</f>
        <v>115</v>
      </c>
      <c r="H188" s="77">
        <v>0</v>
      </c>
      <c r="I188" s="75">
        <v>0</v>
      </c>
      <c r="J188" s="46">
        <f>+G188-H188-K188-I188</f>
        <v>115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+'19'!J193</f>
        <v>17</v>
      </c>
      <c r="F193" s="70">
        <v>5</v>
      </c>
      <c r="G193" s="46">
        <f t="shared" si="27"/>
        <v>22</v>
      </c>
      <c r="H193" s="77">
        <v>0</v>
      </c>
      <c r="I193" s="75">
        <v>0</v>
      </c>
      <c r="J193" s="46">
        <f t="shared" si="28"/>
        <v>18</v>
      </c>
      <c r="K193" s="71">
        <v>4</v>
      </c>
      <c r="L193" s="20">
        <v>60</v>
      </c>
      <c r="M193" s="64">
        <f t="shared" si="31"/>
        <v>240</v>
      </c>
      <c r="N193" s="17" t="s">
        <v>16</v>
      </c>
      <c r="O193" s="18"/>
      <c r="P193" s="121">
        <f t="shared" si="26"/>
        <v>240</v>
      </c>
      <c r="Q193" s="89">
        <v>38</v>
      </c>
      <c r="R193" s="43">
        <f t="shared" si="32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+'19'!J194</f>
        <v>30</v>
      </c>
      <c r="F194" s="70">
        <v>10</v>
      </c>
      <c r="G194" s="46">
        <f t="shared" si="27"/>
        <v>40</v>
      </c>
      <c r="H194" s="77">
        <v>0</v>
      </c>
      <c r="I194" s="75">
        <v>0</v>
      </c>
      <c r="J194" s="46">
        <f t="shared" si="28"/>
        <v>40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+'19'!J195</f>
        <v>8</v>
      </c>
      <c r="F195" s="70">
        <v>5</v>
      </c>
      <c r="G195" s="46">
        <f t="shared" si="27"/>
        <v>13</v>
      </c>
      <c r="H195" s="77">
        <v>0</v>
      </c>
      <c r="I195" s="75">
        <v>0</v>
      </c>
      <c r="J195" s="46">
        <f t="shared" si="28"/>
        <v>8</v>
      </c>
      <c r="K195" s="71">
        <v>5</v>
      </c>
      <c r="L195" s="20">
        <v>60</v>
      </c>
      <c r="M195" s="64">
        <f t="shared" si="31"/>
        <v>300</v>
      </c>
      <c r="N195" s="17" t="s">
        <v>16</v>
      </c>
      <c r="O195" s="18"/>
      <c r="P195" s="121">
        <f t="shared" si="26"/>
        <v>300</v>
      </c>
      <c r="Q195" s="89">
        <v>38</v>
      </c>
      <c r="R195" s="43">
        <f t="shared" si="32"/>
        <v>190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+'19'!J196</f>
        <v>11</v>
      </c>
      <c r="F196" s="70">
        <v>5</v>
      </c>
      <c r="G196" s="46">
        <f t="shared" si="27"/>
        <v>16</v>
      </c>
      <c r="H196" s="77">
        <v>0</v>
      </c>
      <c r="I196" s="75">
        <v>0</v>
      </c>
      <c r="J196" s="46">
        <f t="shared" si="28"/>
        <v>13</v>
      </c>
      <c r="K196" s="71">
        <v>3</v>
      </c>
      <c r="L196" s="20">
        <v>120</v>
      </c>
      <c r="M196" s="64">
        <f t="shared" si="31"/>
        <v>360</v>
      </c>
      <c r="N196" s="17" t="s">
        <v>16</v>
      </c>
      <c r="O196" s="18"/>
      <c r="P196" s="121">
        <f t="shared" si="26"/>
        <v>360</v>
      </c>
      <c r="Q196" s="89">
        <v>73</v>
      </c>
      <c r="R196" s="43">
        <f t="shared" si="32"/>
        <v>219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+'19'!J198</f>
        <v>17</v>
      </c>
      <c r="F198" s="70"/>
      <c r="G198" s="46">
        <f t="shared" si="27"/>
        <v>17</v>
      </c>
      <c r="H198" s="77">
        <v>0</v>
      </c>
      <c r="I198" s="75">
        <v>0</v>
      </c>
      <c r="J198" s="46">
        <f t="shared" si="28"/>
        <v>17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+'19'!J205</f>
        <v>0</v>
      </c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+'19'!J208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+'19'!J209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+'19'!J217</f>
        <v>18</v>
      </c>
      <c r="F217" s="70"/>
      <c r="G217" s="46">
        <f t="shared" si="27"/>
        <v>18</v>
      </c>
      <c r="H217" s="77">
        <v>0</v>
      </c>
      <c r="I217" s="75">
        <v>0</v>
      </c>
      <c r="J217" s="46">
        <f t="shared" si="28"/>
        <v>18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+'19'!J218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+'19'!J231</f>
        <v>0</v>
      </c>
      <c r="F231" s="70"/>
      <c r="G231" s="46">
        <f t="shared" ref="G231:G237" si="37">E231+F231</f>
        <v>0</v>
      </c>
      <c r="H231" s="77">
        <v>0</v>
      </c>
      <c r="I231" s="75">
        <v>0</v>
      </c>
      <c r="J231" s="46">
        <f t="shared" ref="J231:J237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+'19'!J232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+'19'!J233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+'19'!J234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+'19'!J235</f>
        <v>6</v>
      </c>
      <c r="F235" s="70"/>
      <c r="G235" s="46">
        <f t="shared" si="37"/>
        <v>6</v>
      </c>
      <c r="H235" s="77">
        <v>0</v>
      </c>
      <c r="I235" s="75">
        <v>0</v>
      </c>
      <c r="J235" s="46">
        <f t="shared" si="38"/>
        <v>6</v>
      </c>
      <c r="K235" s="71"/>
      <c r="L235" s="20">
        <v>35</v>
      </c>
      <c r="M235" s="64">
        <f t="shared" ref="M235:M253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+'19'!J236</f>
        <v>5</v>
      </c>
      <c r="F236" s="70">
        <v>5</v>
      </c>
      <c r="G236" s="46">
        <f t="shared" si="37"/>
        <v>10</v>
      </c>
      <c r="H236" s="77">
        <v>0</v>
      </c>
      <c r="I236" s="75">
        <v>0</v>
      </c>
      <c r="J236" s="46">
        <f t="shared" si="38"/>
        <v>7</v>
      </c>
      <c r="K236" s="71">
        <v>3</v>
      </c>
      <c r="L236" s="20">
        <v>50</v>
      </c>
      <c r="M236" s="64">
        <f t="shared" si="39"/>
        <v>150</v>
      </c>
      <c r="N236" s="17" t="s">
        <v>16</v>
      </c>
      <c r="O236" s="18">
        <v>75</v>
      </c>
      <c r="P236" s="121">
        <f t="shared" si="35"/>
        <v>75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+'19'!J237</f>
        <v>4</v>
      </c>
      <c r="F237" s="70">
        <v>5</v>
      </c>
      <c r="G237" s="46">
        <f t="shared" si="37"/>
        <v>9</v>
      </c>
      <c r="H237" s="77">
        <v>0</v>
      </c>
      <c r="I237" s="75">
        <v>0</v>
      </c>
      <c r="J237" s="46">
        <f t="shared" si="38"/>
        <v>6</v>
      </c>
      <c r="K237" s="71">
        <v>3</v>
      </c>
      <c r="L237" s="20">
        <v>50</v>
      </c>
      <c r="M237" s="64">
        <f t="shared" si="39"/>
        <v>150</v>
      </c>
      <c r="N237" s="17" t="s">
        <v>16</v>
      </c>
      <c r="O237" s="18">
        <v>50</v>
      </c>
      <c r="P237" s="121">
        <f t="shared" si="35"/>
        <v>100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+'19'!J238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+'19'!J239</f>
        <v>0</v>
      </c>
      <c r="F239" s="70"/>
      <c r="G239" s="46">
        <f t="shared" ref="G239:G253" si="41">E239+F239</f>
        <v>0</v>
      </c>
      <c r="H239" s="77">
        <v>0</v>
      </c>
      <c r="I239" s="75">
        <v>0</v>
      </c>
      <c r="J239" s="46">
        <f t="shared" ref="J239:J253" si="42">+G239-H239-K239-I239</f>
        <v>0</v>
      </c>
      <c r="K239" s="71"/>
      <c r="L239" s="20">
        <v>15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+'19'!J240</f>
        <v>3</v>
      </c>
      <c r="F240" s="70"/>
      <c r="G240" s="46">
        <f t="shared" si="41"/>
        <v>3</v>
      </c>
      <c r="H240" s="77">
        <v>0</v>
      </c>
      <c r="I240" s="75">
        <v>0</v>
      </c>
      <c r="J240" s="46">
        <f t="shared" si="42"/>
        <v>3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+'19'!J241</f>
        <v>3</v>
      </c>
      <c r="F241" s="70">
        <v>3</v>
      </c>
      <c r="G241" s="46">
        <f t="shared" si="41"/>
        <v>6</v>
      </c>
      <c r="H241" s="77">
        <v>0</v>
      </c>
      <c r="I241" s="75">
        <v>0</v>
      </c>
      <c r="J241" s="46">
        <f t="shared" si="42"/>
        <v>6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+'19'!J242</f>
        <v>0</v>
      </c>
      <c r="F242" s="70">
        <v>5</v>
      </c>
      <c r="G242" s="46">
        <f t="shared" si="41"/>
        <v>5</v>
      </c>
      <c r="H242" s="77">
        <v>0</v>
      </c>
      <c r="I242" s="75">
        <v>0</v>
      </c>
      <c r="J242" s="46">
        <f t="shared" si="42"/>
        <v>5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+'19'!J243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22</v>
      </c>
      <c r="M243" s="64">
        <f t="shared" si="39"/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+'19'!J244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35</v>
      </c>
      <c r="M244" s="64">
        <f t="shared" si="39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+'19'!J245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29</v>
      </c>
      <c r="M245" s="64">
        <f t="shared" si="39"/>
        <v>0</v>
      </c>
      <c r="N245" s="17" t="s">
        <v>1428</v>
      </c>
      <c r="O245" s="18"/>
      <c r="P245" s="23">
        <f t="shared" si="35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+'19'!J246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39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+'19'!J247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/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+'19'!J248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/>
      <c r="M248" s="64">
        <f t="shared" si="39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+'19'!J249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/>
      <c r="M249" s="64">
        <f t="shared" si="39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+'19'!J250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/>
      <c r="M250" s="64">
        <f t="shared" si="39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+'19'!J251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39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+'19'!J252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39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+'19'!J253</f>
        <v>0</v>
      </c>
      <c r="F253" s="70"/>
      <c r="G253" s="46">
        <f t="shared" si="41"/>
        <v>0</v>
      </c>
      <c r="H253" s="77"/>
      <c r="I253" s="75"/>
      <c r="J253" s="46">
        <f t="shared" si="42"/>
        <v>0</v>
      </c>
      <c r="K253" s="71"/>
      <c r="L253" s="20"/>
      <c r="M253" s="64">
        <f t="shared" si="39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2770.61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7500</v>
      </c>
    </row>
    <row r="257" spans="1:2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3005</v>
      </c>
      <c r="O258" s="2">
        <v>60</v>
      </c>
      <c r="P258" s="2">
        <v>250</v>
      </c>
      <c r="Q258" s="87">
        <v>100</v>
      </c>
      <c r="R258" s="2">
        <v>200</v>
      </c>
      <c r="S258" s="2">
        <v>250</v>
      </c>
      <c r="T258" s="2">
        <v>365</v>
      </c>
      <c r="U258" s="2">
        <v>380</v>
      </c>
      <c r="V258" s="2">
        <v>480</v>
      </c>
      <c r="W258" s="2">
        <v>270</v>
      </c>
      <c r="X258" s="2">
        <v>110</v>
      </c>
      <c r="Y258" s="2">
        <v>270</v>
      </c>
      <c r="Z258" s="2">
        <v>270</v>
      </c>
    </row>
    <row r="259" spans="1:2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1360</v>
      </c>
    </row>
    <row r="262" spans="1:2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3135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3135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6" x14ac:dyDescent="0.5">
      <c r="J266" s="2"/>
      <c r="L266" s="2"/>
    </row>
    <row r="267" spans="1:26" ht="25.5" x14ac:dyDescent="0.55000000000000004">
      <c r="J267" s="2"/>
      <c r="L267" s="72" t="s">
        <v>271</v>
      </c>
      <c r="M267" s="2" t="s">
        <v>306</v>
      </c>
    </row>
    <row r="268" spans="1:26" x14ac:dyDescent="0.5">
      <c r="J268" s="2"/>
      <c r="L268" s="2"/>
    </row>
    <row r="269" spans="1:26" x14ac:dyDescent="0.5">
      <c r="J269" s="2"/>
      <c r="L269" s="2"/>
    </row>
    <row r="270" spans="1:26" x14ac:dyDescent="0.5">
      <c r="J270" s="2"/>
      <c r="L270" s="2"/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 filterMode="1">
    <tabColor rgb="FFFFCCFF"/>
  </sheetPr>
  <dimension ref="A1:U340"/>
  <sheetViews>
    <sheetView zoomScale="80" zoomScaleNormal="80" workbookViewId="0">
      <pane xSplit="10" ySplit="4" topLeftCell="K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N198" sqref="N19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68</v>
      </c>
      <c r="F5" s="70"/>
      <c r="G5" s="46">
        <f t="shared" ref="G5:G26" si="0">E5+F5</f>
        <v>68</v>
      </c>
      <c r="H5" s="77">
        <v>0</v>
      </c>
      <c r="I5" s="75">
        <v>0</v>
      </c>
      <c r="J5" s="46">
        <f t="shared" ref="J5:J26" si="1">+G5-H5-K5-I5</f>
        <v>61</v>
      </c>
      <c r="K5" s="71">
        <v>7</v>
      </c>
      <c r="L5" s="15">
        <v>50</v>
      </c>
      <c r="M5" s="64">
        <f>+L5*K5</f>
        <v>350</v>
      </c>
      <c r="N5" s="17" t="s">
        <v>16</v>
      </c>
      <c r="O5" s="18"/>
      <c r="P5" s="121">
        <f>SUM(M5-O5)</f>
        <v>350</v>
      </c>
      <c r="Q5" s="120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180</v>
      </c>
      <c r="F6" s="70"/>
      <c r="G6" s="46">
        <f t="shared" si="0"/>
        <v>180</v>
      </c>
      <c r="H6" s="77">
        <v>0</v>
      </c>
      <c r="I6" s="75">
        <v>0</v>
      </c>
      <c r="J6" s="46">
        <f t="shared" si="1"/>
        <v>175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/>
      <c r="P6" s="121">
        <f t="shared" ref="P6:P80" si="3">SUM(M6-O6)</f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23</v>
      </c>
      <c r="F11" s="70"/>
      <c r="G11" s="46">
        <f t="shared" si="0"/>
        <v>23</v>
      </c>
      <c r="H11" s="77">
        <v>0</v>
      </c>
      <c r="I11" s="75">
        <v>0</v>
      </c>
      <c r="J11" s="46">
        <f t="shared" si="1"/>
        <v>21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>
        <v>50</v>
      </c>
      <c r="P11" s="121">
        <f t="shared" si="3"/>
        <v>50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4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1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93</v>
      </c>
      <c r="F22" s="70"/>
      <c r="G22" s="46">
        <f t="shared" si="0"/>
        <v>93</v>
      </c>
      <c r="H22" s="77">
        <v>0</v>
      </c>
      <c r="I22" s="75">
        <v>0</v>
      </c>
      <c r="J22" s="46">
        <f t="shared" si="1"/>
        <v>89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1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43</v>
      </c>
      <c r="F24" s="70"/>
      <c r="G24" s="46">
        <f t="shared" si="0"/>
        <v>43</v>
      </c>
      <c r="H24" s="77">
        <v>0</v>
      </c>
      <c r="I24" s="75">
        <v>0</v>
      </c>
      <c r="J24" s="46">
        <f t="shared" si="1"/>
        <v>41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1">
        <f t="shared" si="3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28</v>
      </c>
      <c r="F28" s="70"/>
      <c r="G28" s="46">
        <f t="shared" si="5"/>
        <v>28</v>
      </c>
      <c r="H28" s="77">
        <v>0</v>
      </c>
      <c r="I28" s="75">
        <v>0</v>
      </c>
      <c r="J28" s="46">
        <f t="shared" si="6"/>
        <v>27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72</v>
      </c>
      <c r="F31" s="70"/>
      <c r="G31" s="46">
        <f t="shared" si="5"/>
        <v>72</v>
      </c>
      <c r="H31" s="77">
        <v>0</v>
      </c>
      <c r="I31" s="75">
        <v>0</v>
      </c>
      <c r="J31" s="46">
        <f t="shared" si="6"/>
        <v>70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6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6"/>
        <v>3</v>
      </c>
      <c r="K33" s="71">
        <v>4</v>
      </c>
      <c r="L33" s="15">
        <v>130</v>
      </c>
      <c r="M33" s="64">
        <f t="shared" si="2"/>
        <v>520</v>
      </c>
      <c r="N33" s="17" t="s">
        <v>16</v>
      </c>
      <c r="O33" s="18"/>
      <c r="P33" s="121">
        <f t="shared" si="3"/>
        <v>520</v>
      </c>
      <c r="Q33" s="89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2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1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+'20'!J39</f>
        <v>12</v>
      </c>
      <c r="F39" s="70"/>
      <c r="G39" s="46">
        <f t="shared" si="5"/>
        <v>12</v>
      </c>
      <c r="H39" s="77">
        <v>0</v>
      </c>
      <c r="I39" s="75">
        <v>0</v>
      </c>
      <c r="J39" s="46">
        <f t="shared" si="6"/>
        <v>11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+'20'!J40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+'20'!J41</f>
        <v>6</v>
      </c>
      <c r="F41" s="70"/>
      <c r="G41" s="46">
        <f t="shared" si="5"/>
        <v>6</v>
      </c>
      <c r="H41" s="77">
        <v>0</v>
      </c>
      <c r="I41" s="75">
        <v>0</v>
      </c>
      <c r="J41" s="46">
        <f t="shared" si="6"/>
        <v>5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25</v>
      </c>
      <c r="P41" s="121">
        <f t="shared" si="3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+'20'!J46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+'20'!J47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+'20'!J48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7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+'20'!J49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+'20'!J50</f>
        <v>15</v>
      </c>
      <c r="F50" s="70"/>
      <c r="G50" s="46">
        <f t="shared" si="5"/>
        <v>15</v>
      </c>
      <c r="H50" s="77">
        <v>0</v>
      </c>
      <c r="I50" s="75">
        <v>0</v>
      </c>
      <c r="J50" s="46">
        <f t="shared" si="6"/>
        <v>15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+'20'!J53</f>
        <v>22</v>
      </c>
      <c r="F53" s="70"/>
      <c r="G53" s="46">
        <f t="shared" si="5"/>
        <v>22</v>
      </c>
      <c r="H53" s="77">
        <v>0</v>
      </c>
      <c r="I53" s="75">
        <v>0</v>
      </c>
      <c r="J53" s="46">
        <f t="shared" si="6"/>
        <v>19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>
        <v>100</v>
      </c>
      <c r="P53" s="121">
        <f>SUM(M53-O53)</f>
        <v>50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+'20'!J55</f>
        <v>31</v>
      </c>
      <c r="F55" s="70"/>
      <c r="G55" s="46">
        <f t="shared" si="5"/>
        <v>31</v>
      </c>
      <c r="H55" s="77">
        <v>0</v>
      </c>
      <c r="I55" s="75">
        <v>0</v>
      </c>
      <c r="J55" s="46">
        <f t="shared" si="6"/>
        <v>31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+'20'!J56</f>
        <v>12</v>
      </c>
      <c r="F56" s="70"/>
      <c r="G56" s="46">
        <f t="shared" si="5"/>
        <v>12</v>
      </c>
      <c r="H56" s="77">
        <v>0</v>
      </c>
      <c r="I56" s="75">
        <v>0</v>
      </c>
      <c r="J56" s="46">
        <f t="shared" si="6"/>
        <v>9</v>
      </c>
      <c r="K56" s="71">
        <v>3</v>
      </c>
      <c r="L56" s="15">
        <v>120</v>
      </c>
      <c r="M56" s="64">
        <f>+L56*K56</f>
        <v>360</v>
      </c>
      <c r="N56" s="17" t="s">
        <v>16</v>
      </c>
      <c r="O56" s="18">
        <v>70</v>
      </c>
      <c r="P56" s="121">
        <f>SUM(M56-O56)</f>
        <v>290</v>
      </c>
      <c r="Q56" s="120">
        <v>28.31</v>
      </c>
      <c r="R56" s="43">
        <f>+K56*Q56</f>
        <v>84.929999999999993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+'20'!J57</f>
        <v>25</v>
      </c>
      <c r="F57" s="70"/>
      <c r="G57" s="46">
        <f t="shared" si="5"/>
        <v>25</v>
      </c>
      <c r="H57" s="77">
        <v>0</v>
      </c>
      <c r="I57" s="75">
        <v>0</v>
      </c>
      <c r="J57" s="46">
        <f t="shared" si="6"/>
        <v>21</v>
      </c>
      <c r="K57" s="71">
        <v>4</v>
      </c>
      <c r="L57" s="15">
        <v>120</v>
      </c>
      <c r="M57" s="64">
        <f t="shared" si="2"/>
        <v>480</v>
      </c>
      <c r="N57" s="17" t="s">
        <v>16</v>
      </c>
      <c r="O57" s="18">
        <v>140</v>
      </c>
      <c r="P57" s="121">
        <f t="shared" si="3"/>
        <v>340</v>
      </c>
      <c r="Q57" s="120">
        <v>31.29</v>
      </c>
      <c r="R57" s="43">
        <f t="shared" si="4"/>
        <v>125.16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+'20'!J58</f>
        <v>14</v>
      </c>
      <c r="F58" s="70"/>
      <c r="G58" s="46">
        <f t="shared" si="5"/>
        <v>14</v>
      </c>
      <c r="H58" s="77">
        <v>0</v>
      </c>
      <c r="I58" s="75">
        <v>0</v>
      </c>
      <c r="J58" s="46">
        <f t="shared" si="6"/>
        <v>13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/>
      <c r="P58" s="121">
        <f t="shared" si="3"/>
        <v>120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+'20'!J59</f>
        <v>18</v>
      </c>
      <c r="F59" s="70"/>
      <c r="G59" s="46">
        <f t="shared" si="5"/>
        <v>18</v>
      </c>
      <c r="H59" s="77">
        <v>1</v>
      </c>
      <c r="I59" s="75">
        <v>0</v>
      </c>
      <c r="J59" s="46">
        <f t="shared" si="6"/>
        <v>17</v>
      </c>
      <c r="K59" s="71"/>
      <c r="L59" s="15">
        <v>120</v>
      </c>
      <c r="M59" s="64">
        <f t="shared" si="2"/>
        <v>0</v>
      </c>
      <c r="N59" s="17" t="s">
        <v>1439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+'20'!J62</f>
        <v>23</v>
      </c>
      <c r="F62" s="70"/>
      <c r="G62" s="46">
        <f t="shared" si="5"/>
        <v>23</v>
      </c>
      <c r="H62" s="77">
        <v>0</v>
      </c>
      <c r="I62" s="75">
        <v>0</v>
      </c>
      <c r="J62" s="46">
        <f t="shared" si="6"/>
        <v>21</v>
      </c>
      <c r="K62" s="71">
        <v>2</v>
      </c>
      <c r="L62" s="15">
        <v>120</v>
      </c>
      <c r="M62" s="64">
        <f t="shared" si="2"/>
        <v>240</v>
      </c>
      <c r="N62" s="17" t="s">
        <v>16</v>
      </c>
      <c r="O62" s="18">
        <v>70</v>
      </c>
      <c r="P62" s="121">
        <f t="shared" si="3"/>
        <v>170</v>
      </c>
      <c r="Q62" s="120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+'20'!J72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+'20'!J74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+'20'!J77</f>
        <v>10</v>
      </c>
      <c r="F77" s="70"/>
      <c r="G77" s="46">
        <f t="shared" si="5"/>
        <v>10</v>
      </c>
      <c r="H77" s="77">
        <v>0</v>
      </c>
      <c r="I77" s="75">
        <v>0</v>
      </c>
      <c r="J77" s="46">
        <f t="shared" si="6"/>
        <v>9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+'20'!J112</f>
        <v>19</v>
      </c>
      <c r="F112" s="70"/>
      <c r="G112" s="46">
        <f t="shared" si="23"/>
        <v>19</v>
      </c>
      <c r="H112" s="77">
        <v>0</v>
      </c>
      <c r="I112" s="75">
        <v>0</v>
      </c>
      <c r="J112" s="46">
        <f t="shared" si="24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+'20'!J113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+'20'!J115</f>
        <v>24</v>
      </c>
      <c r="F115" s="70"/>
      <c r="G115" s="46">
        <f t="shared" si="23"/>
        <v>24</v>
      </c>
      <c r="H115" s="77">
        <v>0</v>
      </c>
      <c r="I115" s="75">
        <v>0</v>
      </c>
      <c r="J115" s="46">
        <f t="shared" si="24"/>
        <v>23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+'20'!J116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+'20'!J117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+'20'!J125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+'20'!J131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+'20'!J132</f>
        <v>9</v>
      </c>
      <c r="F132" s="70"/>
      <c r="G132" s="46">
        <f t="shared" si="23"/>
        <v>9</v>
      </c>
      <c r="H132" s="77">
        <v>0</v>
      </c>
      <c r="I132" s="75">
        <v>0</v>
      </c>
      <c r="J132" s="46">
        <f t="shared" si="24"/>
        <v>9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+'20'!J133</f>
        <v>14</v>
      </c>
      <c r="F133" s="70"/>
      <c r="G133" s="46">
        <f t="shared" si="23"/>
        <v>14</v>
      </c>
      <c r="H133" s="77">
        <v>0</v>
      </c>
      <c r="I133" s="75">
        <v>0</v>
      </c>
      <c r="J133" s="46">
        <f t="shared" si="24"/>
        <v>10</v>
      </c>
      <c r="K133" s="71">
        <v>4</v>
      </c>
      <c r="L133" s="20">
        <v>50</v>
      </c>
      <c r="M133" s="64">
        <f t="shared" si="7"/>
        <v>200</v>
      </c>
      <c r="N133" s="17" t="s">
        <v>16</v>
      </c>
      <c r="O133" s="18">
        <v>75</v>
      </c>
      <c r="P133" s="121">
        <f t="shared" si="8"/>
        <v>125</v>
      </c>
      <c r="Q133" s="89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+'20'!J156</f>
        <v>1</v>
      </c>
      <c r="F156" s="70"/>
      <c r="G156" s="46">
        <f t="shared" si="23"/>
        <v>1</v>
      </c>
      <c r="H156" s="77">
        <v>0</v>
      </c>
      <c r="I156" s="75">
        <v>0</v>
      </c>
      <c r="J156" s="46">
        <f t="shared" si="24"/>
        <v>1</v>
      </c>
      <c r="K156" s="71"/>
      <c r="L156" s="20">
        <v>15</v>
      </c>
      <c r="M156" s="64">
        <f t="shared" si="7"/>
        <v>0</v>
      </c>
      <c r="N156" s="17" t="s">
        <v>1428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+'20'!J163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+'20'!J175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9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>
        <v>25</v>
      </c>
      <c r="P175" s="121">
        <f>SUM(M175-O175)</f>
        <v>25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+'20'!J178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+'20'!J180</f>
        <v>5</v>
      </c>
      <c r="F180" s="70"/>
      <c r="G180" s="46">
        <f t="shared" si="30"/>
        <v>5</v>
      </c>
      <c r="H180" s="77">
        <v>0</v>
      </c>
      <c r="I180" s="75">
        <v>0</v>
      </c>
      <c r="J180" s="46">
        <f t="shared" si="31"/>
        <v>5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+'20'!J185</f>
        <v>32</v>
      </c>
      <c r="F185" s="70"/>
      <c r="G185" s="46">
        <f t="shared" si="30"/>
        <v>32</v>
      </c>
      <c r="H185" s="77">
        <v>0</v>
      </c>
      <c r="I185" s="75">
        <v>0</v>
      </c>
      <c r="J185" s="46">
        <f t="shared" si="31"/>
        <v>32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+'20'!J188</f>
        <v>115</v>
      </c>
      <c r="F188" s="70"/>
      <c r="G188" s="46">
        <f>E188+F188</f>
        <v>115</v>
      </c>
      <c r="H188" s="77">
        <v>0</v>
      </c>
      <c r="I188" s="75">
        <v>0</v>
      </c>
      <c r="J188" s="46">
        <f>+G188-H188-K188-I188</f>
        <v>114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>
        <v>5</v>
      </c>
      <c r="P188" s="121">
        <f>SUM(M188-O188)</f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+'20'!J193</f>
        <v>18</v>
      </c>
      <c r="F193" s="70"/>
      <c r="G193" s="46">
        <f t="shared" si="30"/>
        <v>18</v>
      </c>
      <c r="H193" s="77">
        <v>0</v>
      </c>
      <c r="I193" s="75">
        <v>0</v>
      </c>
      <c r="J193" s="46">
        <f t="shared" si="31"/>
        <v>17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+'20'!J194</f>
        <v>40</v>
      </c>
      <c r="F194" s="70"/>
      <c r="G194" s="46">
        <f t="shared" si="30"/>
        <v>40</v>
      </c>
      <c r="H194" s="77">
        <v>0</v>
      </c>
      <c r="I194" s="75">
        <v>0</v>
      </c>
      <c r="J194" s="46">
        <f t="shared" si="31"/>
        <v>38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21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+'20'!J195</f>
        <v>8</v>
      </c>
      <c r="F195" s="70"/>
      <c r="G195" s="46">
        <f t="shared" si="30"/>
        <v>8</v>
      </c>
      <c r="H195" s="77">
        <v>0</v>
      </c>
      <c r="I195" s="75">
        <v>0</v>
      </c>
      <c r="J195" s="46">
        <f t="shared" si="31"/>
        <v>5</v>
      </c>
      <c r="K195" s="71">
        <v>3</v>
      </c>
      <c r="L195" s="20">
        <v>60</v>
      </c>
      <c r="M195" s="64">
        <f t="shared" si="34"/>
        <v>180</v>
      </c>
      <c r="N195" s="17" t="s">
        <v>16</v>
      </c>
      <c r="O195" s="18"/>
      <c r="P195" s="121">
        <f t="shared" si="35"/>
        <v>180</v>
      </c>
      <c r="Q195" s="89">
        <v>38</v>
      </c>
      <c r="R195" s="43">
        <f t="shared" si="36"/>
        <v>114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+'20'!J196</f>
        <v>13</v>
      </c>
      <c r="F196" s="70"/>
      <c r="G196" s="46">
        <f t="shared" si="30"/>
        <v>13</v>
      </c>
      <c r="H196" s="77">
        <v>0</v>
      </c>
      <c r="I196" s="75">
        <v>0</v>
      </c>
      <c r="J196" s="46">
        <f t="shared" si="31"/>
        <v>13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+'20'!J198</f>
        <v>17</v>
      </c>
      <c r="F198" s="70"/>
      <c r="G198" s="46">
        <f t="shared" si="30"/>
        <v>17</v>
      </c>
      <c r="H198" s="77">
        <v>3</v>
      </c>
      <c r="I198" s="75">
        <v>0</v>
      </c>
      <c r="J198" s="46">
        <f t="shared" si="31"/>
        <v>13</v>
      </c>
      <c r="K198" s="71">
        <v>1</v>
      </c>
      <c r="L198" s="20">
        <v>150</v>
      </c>
      <c r="M198" s="64">
        <f t="shared" si="34"/>
        <v>150</v>
      </c>
      <c r="N198" s="17" t="s">
        <v>1439</v>
      </c>
      <c r="O198" s="18">
        <v>75</v>
      </c>
      <c r="P198" s="121">
        <f t="shared" si="35"/>
        <v>75</v>
      </c>
      <c r="Q198" s="89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+'20'!J201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+'20'!J202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+'20'!J203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+'20'!J205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+'20'!J208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+'20'!J209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+'20'!J216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+'20'!J217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+'20'!J218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+'20'!J221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+'20'!J222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+'20'!J223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+'20'!J224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+'20'!J231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+'20'!J235</f>
        <v>6</v>
      </c>
      <c r="F235" s="70"/>
      <c r="G235" s="46">
        <f t="shared" si="40"/>
        <v>6</v>
      </c>
      <c r="H235" s="77">
        <v>0</v>
      </c>
      <c r="I235" s="75">
        <v>0</v>
      </c>
      <c r="J235" s="46">
        <f t="shared" si="41"/>
        <v>6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+'20'!J236</f>
        <v>7</v>
      </c>
      <c r="F236" s="70"/>
      <c r="G236" s="46">
        <f t="shared" si="40"/>
        <v>7</v>
      </c>
      <c r="H236" s="77">
        <v>0</v>
      </c>
      <c r="I236" s="75">
        <v>0</v>
      </c>
      <c r="J236" s="46">
        <f t="shared" si="41"/>
        <v>5</v>
      </c>
      <c r="K236" s="71">
        <v>2</v>
      </c>
      <c r="L236" s="20">
        <v>50</v>
      </c>
      <c r="M236" s="64">
        <f t="shared" si="42"/>
        <v>100</v>
      </c>
      <c r="N236" s="17" t="s">
        <v>16</v>
      </c>
      <c r="O236" s="18">
        <v>50</v>
      </c>
      <c r="P236" s="121">
        <f t="shared" si="43"/>
        <v>50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+'20'!J237</f>
        <v>6</v>
      </c>
      <c r="F237" s="70"/>
      <c r="G237" s="46">
        <f t="shared" si="40"/>
        <v>6</v>
      </c>
      <c r="H237" s="77">
        <v>0</v>
      </c>
      <c r="I237" s="75">
        <v>0</v>
      </c>
      <c r="J237" s="46">
        <f t="shared" si="41"/>
        <v>5</v>
      </c>
      <c r="K237" s="71">
        <v>1</v>
      </c>
      <c r="L237" s="20">
        <v>50</v>
      </c>
      <c r="M237" s="64">
        <f t="shared" si="42"/>
        <v>50</v>
      </c>
      <c r="N237" s="17" t="s">
        <v>16</v>
      </c>
      <c r="O237" s="18"/>
      <c r="P237" s="121">
        <f t="shared" si="43"/>
        <v>50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+'20'!J238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+'20'!J239</f>
        <v>0</v>
      </c>
      <c r="F239" s="70"/>
      <c r="G239" s="46">
        <f t="shared" ref="G239:G253" si="45">E239+F239</f>
        <v>0</v>
      </c>
      <c r="H239" s="77">
        <v>0</v>
      </c>
      <c r="I239" s="75">
        <v>0</v>
      </c>
      <c r="J239" s="46">
        <f t="shared" ref="J239:J253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+'20'!J240</f>
        <v>3</v>
      </c>
      <c r="F240" s="70"/>
      <c r="G240" s="46">
        <f t="shared" si="45"/>
        <v>3</v>
      </c>
      <c r="H240" s="77">
        <v>0</v>
      </c>
      <c r="I240" s="75">
        <v>0</v>
      </c>
      <c r="J240" s="46">
        <f t="shared" si="46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+'20'!J241</f>
        <v>6</v>
      </c>
      <c r="F241" s="70"/>
      <c r="G241" s="46">
        <f t="shared" si="45"/>
        <v>6</v>
      </c>
      <c r="H241" s="77">
        <v>0</v>
      </c>
      <c r="I241" s="75">
        <v>0</v>
      </c>
      <c r="J241" s="46">
        <f t="shared" si="46"/>
        <v>3</v>
      </c>
      <c r="K241" s="71">
        <v>3</v>
      </c>
      <c r="L241" s="20">
        <v>35</v>
      </c>
      <c r="M241" s="64">
        <f t="shared" si="42"/>
        <v>105</v>
      </c>
      <c r="N241" s="17" t="s">
        <v>16</v>
      </c>
      <c r="O241" s="18">
        <v>52</v>
      </c>
      <c r="P241" s="121">
        <f t="shared" si="43"/>
        <v>53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+'20'!J242</f>
        <v>5</v>
      </c>
      <c r="F242" s="70"/>
      <c r="G242" s="46">
        <f t="shared" si="45"/>
        <v>5</v>
      </c>
      <c r="H242" s="77">
        <v>0</v>
      </c>
      <c r="I242" s="75">
        <v>0</v>
      </c>
      <c r="J242" s="46">
        <f t="shared" si="46"/>
        <v>2</v>
      </c>
      <c r="K242" s="71">
        <v>3</v>
      </c>
      <c r="L242" s="20">
        <v>35</v>
      </c>
      <c r="M242" s="64">
        <f t="shared" si="42"/>
        <v>105</v>
      </c>
      <c r="N242" s="17" t="s">
        <v>16</v>
      </c>
      <c r="O242" s="18"/>
      <c r="P242" s="121">
        <f t="shared" si="43"/>
        <v>105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+'20'!J243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+'20'!J244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+'20'!J245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+'20'!J246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+'20'!J247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+'20'!J248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+'20'!J249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+'20'!J250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+'20'!J251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+'20'!J252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+'20'!J253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1960.81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5890</v>
      </c>
    </row>
    <row r="257" spans="1:21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1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1545</v>
      </c>
      <c r="O258" s="2">
        <v>150</v>
      </c>
      <c r="P258" s="2">
        <v>100</v>
      </c>
      <c r="Q258" s="2">
        <v>50</v>
      </c>
      <c r="R258" s="2">
        <v>500</v>
      </c>
      <c r="S258" s="2">
        <v>130</v>
      </c>
      <c r="T258" s="2">
        <v>115</v>
      </c>
      <c r="U258" s="2">
        <v>500</v>
      </c>
    </row>
    <row r="259" spans="1:21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762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3583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3583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0.00"/>
        <filter val="100"/>
        <filter val="100.00"/>
        <filter val="105.00"/>
        <filter val="120.00"/>
        <filter val="125.00"/>
        <filter val="130.00"/>
        <filter val="180.00"/>
        <filter val="200.00"/>
        <filter val="240.00"/>
        <filter val="25.00"/>
        <filter val="260.00"/>
        <filter val="290.00"/>
        <filter val="340.00"/>
        <filter val="350.00"/>
        <filter val="400.00"/>
        <filter val="50.00"/>
        <filter val="500.00"/>
        <filter val="520.00"/>
        <filter val="53.00"/>
        <filter val="60.00"/>
        <filter val="75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 filterMode="1"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P175" sqref="P175:P19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61</v>
      </c>
      <c r="F5" s="70"/>
      <c r="G5" s="46">
        <f t="shared" ref="G5:G26" si="0">E5+F5</f>
        <v>61</v>
      </c>
      <c r="H5" s="77">
        <v>0</v>
      </c>
      <c r="I5" s="75">
        <v>0</v>
      </c>
      <c r="J5" s="46">
        <f t="shared" ref="J5:J26" si="1">+G5-H5-K5-I5</f>
        <v>56</v>
      </c>
      <c r="K5" s="71">
        <v>5</v>
      </c>
      <c r="L5" s="15">
        <v>50</v>
      </c>
      <c r="M5" s="64">
        <f>+L5*K5</f>
        <v>250</v>
      </c>
      <c r="N5" s="17" t="s">
        <v>16</v>
      </c>
      <c r="O5" s="18">
        <v>100</v>
      </c>
      <c r="P5" s="121">
        <f>SUM(M5-O5)</f>
        <v>150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175</v>
      </c>
      <c r="F6" s="70"/>
      <c r="G6" s="46">
        <f t="shared" si="0"/>
        <v>175</v>
      </c>
      <c r="H6" s="77">
        <v>0</v>
      </c>
      <c r="I6" s="75">
        <v>0</v>
      </c>
      <c r="J6" s="46">
        <f t="shared" si="1"/>
        <v>168</v>
      </c>
      <c r="K6" s="71">
        <v>7</v>
      </c>
      <c r="L6" s="15">
        <v>100</v>
      </c>
      <c r="M6" s="64">
        <f t="shared" ref="M6:M80" si="2">+L6*K6</f>
        <v>700</v>
      </c>
      <c r="N6" s="17" t="s">
        <v>16</v>
      </c>
      <c r="O6" s="18"/>
      <c r="P6" s="121">
        <f t="shared" ref="P6:P80" si="3">SUM(M6-O6)</f>
        <v>700</v>
      </c>
      <c r="Q6" s="120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21</v>
      </c>
      <c r="F11" s="70"/>
      <c r="G11" s="46">
        <f t="shared" si="0"/>
        <v>21</v>
      </c>
      <c r="H11" s="77">
        <v>0</v>
      </c>
      <c r="I11" s="75">
        <v>0</v>
      </c>
      <c r="J11" s="46">
        <f t="shared" si="1"/>
        <v>21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2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/>
      <c r="P21" s="121">
        <f t="shared" si="3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89</v>
      </c>
      <c r="F22" s="70"/>
      <c r="G22" s="46">
        <f t="shared" si="0"/>
        <v>89</v>
      </c>
      <c r="H22" s="77">
        <v>0</v>
      </c>
      <c r="I22" s="75">
        <v>0</v>
      </c>
      <c r="J22" s="46">
        <f t="shared" si="1"/>
        <v>87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41</v>
      </c>
      <c r="F24" s="70"/>
      <c r="G24" s="46">
        <f t="shared" si="0"/>
        <v>41</v>
      </c>
      <c r="H24" s="77">
        <v>0</v>
      </c>
      <c r="I24" s="75">
        <v>0</v>
      </c>
      <c r="J24" s="46">
        <f t="shared" si="1"/>
        <v>37</v>
      </c>
      <c r="K24" s="71">
        <v>4</v>
      </c>
      <c r="L24" s="15">
        <v>100</v>
      </c>
      <c r="M24" s="64">
        <f t="shared" si="2"/>
        <v>400</v>
      </c>
      <c r="N24" s="17" t="s">
        <v>16</v>
      </c>
      <c r="O24" s="18"/>
      <c r="P24" s="121">
        <f t="shared" si="3"/>
        <v>400</v>
      </c>
      <c r="Q24" s="120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27</v>
      </c>
      <c r="F28" s="70"/>
      <c r="G28" s="46">
        <f t="shared" si="5"/>
        <v>27</v>
      </c>
      <c r="H28" s="77">
        <v>0</v>
      </c>
      <c r="I28" s="75">
        <v>0</v>
      </c>
      <c r="J28" s="46">
        <f t="shared" si="6"/>
        <v>26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70</v>
      </c>
      <c r="F31" s="70"/>
      <c r="G31" s="46">
        <f t="shared" si="5"/>
        <v>70</v>
      </c>
      <c r="H31" s="77">
        <v>0</v>
      </c>
      <c r="I31" s="75">
        <v>0</v>
      </c>
      <c r="J31" s="46">
        <f t="shared" si="6"/>
        <v>65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21">
        <f t="shared" si="3"/>
        <v>500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+'21'!J39</f>
        <v>11</v>
      </c>
      <c r="F39" s="70"/>
      <c r="G39" s="46">
        <f t="shared" si="5"/>
        <v>11</v>
      </c>
      <c r="H39" s="77">
        <v>0</v>
      </c>
      <c r="I39" s="75">
        <v>0</v>
      </c>
      <c r="J39" s="46">
        <f t="shared" si="6"/>
        <v>11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+'21'!J40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+'21'!J41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4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+'21'!J46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+'21'!J47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+'21'!J48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+'21'!J49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9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21">
        <f t="shared" si="3"/>
        <v>25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+'21'!J50</f>
        <v>15</v>
      </c>
      <c r="F50" s="70"/>
      <c r="G50" s="46">
        <f t="shared" si="5"/>
        <v>15</v>
      </c>
      <c r="H50" s="77">
        <v>0</v>
      </c>
      <c r="I50" s="75">
        <v>0</v>
      </c>
      <c r="J50" s="46">
        <f t="shared" si="6"/>
        <v>14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>
        <v>25</v>
      </c>
      <c r="P50" s="121">
        <f t="shared" si="3"/>
        <v>25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+'21'!J53</f>
        <v>19</v>
      </c>
      <c r="F53" s="70"/>
      <c r="G53" s="46">
        <f t="shared" si="5"/>
        <v>19</v>
      </c>
      <c r="H53" s="77">
        <v>0</v>
      </c>
      <c r="I53" s="75">
        <v>0</v>
      </c>
      <c r="J53" s="46">
        <f t="shared" si="6"/>
        <v>19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+'21'!J55</f>
        <v>31</v>
      </c>
      <c r="F55" s="70"/>
      <c r="G55" s="46">
        <f t="shared" si="5"/>
        <v>31</v>
      </c>
      <c r="H55" s="77">
        <v>0</v>
      </c>
      <c r="I55" s="75">
        <v>0</v>
      </c>
      <c r="J55" s="46">
        <f t="shared" si="6"/>
        <v>28</v>
      </c>
      <c r="K55" s="71">
        <v>3</v>
      </c>
      <c r="L55" s="15">
        <v>120</v>
      </c>
      <c r="M55" s="64">
        <f>+L55*K55</f>
        <v>360</v>
      </c>
      <c r="N55" s="17" t="s">
        <v>16</v>
      </c>
      <c r="O55" s="18">
        <v>155</v>
      </c>
      <c r="P55" s="121">
        <f t="shared" si="3"/>
        <v>205</v>
      </c>
      <c r="Q55" s="120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+'21'!J56</f>
        <v>9</v>
      </c>
      <c r="F56" s="70"/>
      <c r="G56" s="46">
        <f t="shared" si="5"/>
        <v>9</v>
      </c>
      <c r="H56" s="77">
        <v>0</v>
      </c>
      <c r="I56" s="75">
        <v>0</v>
      </c>
      <c r="J56" s="46">
        <f t="shared" si="6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+'21'!J57</f>
        <v>21</v>
      </c>
      <c r="F57" s="70"/>
      <c r="G57" s="46">
        <f t="shared" si="5"/>
        <v>21</v>
      </c>
      <c r="H57" s="77">
        <v>0</v>
      </c>
      <c r="I57" s="75">
        <v>0</v>
      </c>
      <c r="J57" s="46">
        <f t="shared" si="6"/>
        <v>21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+'21'!J58</f>
        <v>13</v>
      </c>
      <c r="F58" s="70"/>
      <c r="G58" s="46">
        <f t="shared" si="5"/>
        <v>13</v>
      </c>
      <c r="H58" s="77">
        <v>0</v>
      </c>
      <c r="I58" s="75">
        <v>0</v>
      </c>
      <c r="J58" s="46">
        <f t="shared" si="6"/>
        <v>12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60</v>
      </c>
      <c r="P58" s="121">
        <f t="shared" si="3"/>
        <v>60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+'21'!J59</f>
        <v>17</v>
      </c>
      <c r="F59" s="70"/>
      <c r="G59" s="46">
        <f t="shared" si="5"/>
        <v>17</v>
      </c>
      <c r="H59" s="77">
        <v>0</v>
      </c>
      <c r="I59" s="75">
        <v>0</v>
      </c>
      <c r="J59" s="46">
        <f t="shared" si="6"/>
        <v>15</v>
      </c>
      <c r="K59" s="71">
        <v>2</v>
      </c>
      <c r="L59" s="15">
        <v>120</v>
      </c>
      <c r="M59" s="64">
        <f t="shared" si="2"/>
        <v>240</v>
      </c>
      <c r="N59" s="17" t="s">
        <v>16</v>
      </c>
      <c r="O59" s="18">
        <v>120</v>
      </c>
      <c r="P59" s="121">
        <f t="shared" si="3"/>
        <v>120</v>
      </c>
      <c r="Q59" s="120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+'21'!J62</f>
        <v>21</v>
      </c>
      <c r="F62" s="70"/>
      <c r="G62" s="46">
        <f t="shared" si="5"/>
        <v>21</v>
      </c>
      <c r="H62" s="77">
        <v>0</v>
      </c>
      <c r="I62" s="75">
        <v>0</v>
      </c>
      <c r="J62" s="46">
        <f t="shared" si="6"/>
        <v>19</v>
      </c>
      <c r="K62" s="71">
        <v>2</v>
      </c>
      <c r="L62" s="15">
        <v>120</v>
      </c>
      <c r="M62" s="64">
        <f t="shared" si="2"/>
        <v>240</v>
      </c>
      <c r="N62" s="17" t="s">
        <v>16</v>
      </c>
      <c r="O62" s="18">
        <v>95</v>
      </c>
      <c r="P62" s="121">
        <f t="shared" si="3"/>
        <v>145</v>
      </c>
      <c r="Q62" s="120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+'21'!J72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+'21'!J74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+'21'!J77</f>
        <v>9</v>
      </c>
      <c r="F77" s="70"/>
      <c r="G77" s="46">
        <f t="shared" si="5"/>
        <v>9</v>
      </c>
      <c r="H77" s="77">
        <v>0</v>
      </c>
      <c r="I77" s="75">
        <v>0</v>
      </c>
      <c r="J77" s="46">
        <f t="shared" si="6"/>
        <v>8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+'21'!J112</f>
        <v>19</v>
      </c>
      <c r="F112" s="70"/>
      <c r="G112" s="46">
        <f t="shared" si="23"/>
        <v>19</v>
      </c>
      <c r="H112" s="77">
        <v>0</v>
      </c>
      <c r="I112" s="75">
        <v>0</v>
      </c>
      <c r="J112" s="46">
        <f t="shared" si="24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+'21'!J113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+'21'!J115</f>
        <v>23</v>
      </c>
      <c r="F115" s="70"/>
      <c r="G115" s="46">
        <f t="shared" si="23"/>
        <v>23</v>
      </c>
      <c r="H115" s="77">
        <v>0</v>
      </c>
      <c r="I115" s="75">
        <v>0</v>
      </c>
      <c r="J115" s="46">
        <f t="shared" si="24"/>
        <v>23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>SUM(M115-O115)</f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+'21'!J116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+'21'!J131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+'21'!J132</f>
        <v>9</v>
      </c>
      <c r="F132" s="70"/>
      <c r="G132" s="46">
        <f t="shared" si="23"/>
        <v>9</v>
      </c>
      <c r="H132" s="77">
        <v>0</v>
      </c>
      <c r="I132" s="75">
        <v>0</v>
      </c>
      <c r="J132" s="46">
        <f t="shared" si="24"/>
        <v>9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+'21'!J133</f>
        <v>10</v>
      </c>
      <c r="F133" s="70"/>
      <c r="G133" s="46">
        <f t="shared" si="23"/>
        <v>10</v>
      </c>
      <c r="H133" s="77">
        <v>0</v>
      </c>
      <c r="I133" s="75">
        <v>0</v>
      </c>
      <c r="J133" s="46">
        <f t="shared" si="24"/>
        <v>10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+'21'!J156</f>
        <v>1</v>
      </c>
      <c r="F156" s="70"/>
      <c r="G156" s="46">
        <f t="shared" si="23"/>
        <v>1</v>
      </c>
      <c r="H156" s="77">
        <v>0</v>
      </c>
      <c r="I156" s="75">
        <v>0</v>
      </c>
      <c r="J156" s="46">
        <f t="shared" si="24"/>
        <v>1</v>
      </c>
      <c r="K156" s="71"/>
      <c r="L156" s="20">
        <v>15</v>
      </c>
      <c r="M156" s="64">
        <f t="shared" si="7"/>
        <v>0</v>
      </c>
      <c r="N156" s="17" t="s">
        <v>1428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+'21'!J175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8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+'21'!J180</f>
        <v>5</v>
      </c>
      <c r="F180" s="70"/>
      <c r="G180" s="46">
        <f t="shared" si="30"/>
        <v>5</v>
      </c>
      <c r="H180" s="77">
        <v>0</v>
      </c>
      <c r="I180" s="75">
        <v>0</v>
      </c>
      <c r="J180" s="46">
        <f t="shared" si="31"/>
        <v>5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+'21'!J185</f>
        <v>32</v>
      </c>
      <c r="F185" s="70"/>
      <c r="G185" s="46">
        <f t="shared" si="30"/>
        <v>32</v>
      </c>
      <c r="H185" s="77">
        <v>0</v>
      </c>
      <c r="I185" s="75">
        <v>0</v>
      </c>
      <c r="J185" s="46">
        <f t="shared" si="31"/>
        <v>30</v>
      </c>
      <c r="K185" s="71">
        <v>2</v>
      </c>
      <c r="L185" s="20">
        <v>80</v>
      </c>
      <c r="M185" s="64">
        <f t="shared" si="34"/>
        <v>160</v>
      </c>
      <c r="N185" s="17" t="s">
        <v>16</v>
      </c>
      <c r="O185" s="18"/>
      <c r="P185" s="121">
        <f t="shared" si="35"/>
        <v>160</v>
      </c>
      <c r="Q185" s="89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+'21'!J188</f>
        <v>114</v>
      </c>
      <c r="F188" s="70"/>
      <c r="G188" s="46">
        <f>E188+F188</f>
        <v>114</v>
      </c>
      <c r="H188" s="77">
        <v>0</v>
      </c>
      <c r="I188" s="75">
        <v>0</v>
      </c>
      <c r="J188" s="46">
        <f>+G188-H188-K188-I188</f>
        <v>114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+'21'!J193</f>
        <v>17</v>
      </c>
      <c r="F193" s="70"/>
      <c r="G193" s="46">
        <f t="shared" si="30"/>
        <v>17</v>
      </c>
      <c r="H193" s="77">
        <v>0</v>
      </c>
      <c r="I193" s="75">
        <v>0</v>
      </c>
      <c r="J193" s="46">
        <f t="shared" si="31"/>
        <v>16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+'21'!J194</f>
        <v>38</v>
      </c>
      <c r="F194" s="70"/>
      <c r="G194" s="46">
        <f t="shared" si="30"/>
        <v>38</v>
      </c>
      <c r="H194" s="77">
        <v>0</v>
      </c>
      <c r="I194" s="75">
        <v>0</v>
      </c>
      <c r="J194" s="46">
        <f t="shared" si="31"/>
        <v>37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+'21'!J195</f>
        <v>5</v>
      </c>
      <c r="F195" s="70"/>
      <c r="G195" s="46">
        <f t="shared" si="30"/>
        <v>5</v>
      </c>
      <c r="H195" s="77">
        <v>0</v>
      </c>
      <c r="I195" s="75">
        <v>0</v>
      </c>
      <c r="J195" s="46">
        <f t="shared" si="31"/>
        <v>5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+'21'!J196</f>
        <v>13</v>
      </c>
      <c r="F196" s="70"/>
      <c r="G196" s="46">
        <f t="shared" si="30"/>
        <v>13</v>
      </c>
      <c r="H196" s="77">
        <v>0</v>
      </c>
      <c r="I196" s="75">
        <v>0</v>
      </c>
      <c r="J196" s="46">
        <f t="shared" si="31"/>
        <v>13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+'21'!J198</f>
        <v>13</v>
      </c>
      <c r="F198" s="70"/>
      <c r="G198" s="46">
        <f t="shared" si="30"/>
        <v>13</v>
      </c>
      <c r="H198" s="77">
        <v>0</v>
      </c>
      <c r="I198" s="75">
        <v>0</v>
      </c>
      <c r="J198" s="46">
        <f t="shared" si="31"/>
        <v>13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+'21'!J205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+'21'!J217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+'21'!J231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+'21'!J235</f>
        <v>6</v>
      </c>
      <c r="F235" s="70"/>
      <c r="G235" s="46">
        <f t="shared" si="40"/>
        <v>6</v>
      </c>
      <c r="H235" s="77">
        <v>0</v>
      </c>
      <c r="I235" s="75">
        <v>0</v>
      </c>
      <c r="J235" s="46">
        <f t="shared" si="41"/>
        <v>6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+'21'!J236</f>
        <v>5</v>
      </c>
      <c r="F236" s="70"/>
      <c r="G236" s="46">
        <f t="shared" si="40"/>
        <v>5</v>
      </c>
      <c r="H236" s="77">
        <v>0</v>
      </c>
      <c r="I236" s="75">
        <v>0</v>
      </c>
      <c r="J236" s="46">
        <f t="shared" si="41"/>
        <v>5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+'21'!J237</f>
        <v>5</v>
      </c>
      <c r="F237" s="70"/>
      <c r="G237" s="46">
        <f t="shared" si="40"/>
        <v>5</v>
      </c>
      <c r="H237" s="77">
        <v>0</v>
      </c>
      <c r="I237" s="75">
        <v>0</v>
      </c>
      <c r="J237" s="46">
        <f t="shared" si="41"/>
        <v>5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+'21'!J238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+'21'!J239</f>
        <v>0</v>
      </c>
      <c r="F239" s="70"/>
      <c r="G239" s="46">
        <f t="shared" ref="G239:G253" si="45">E239+F239</f>
        <v>0</v>
      </c>
      <c r="H239" s="77">
        <v>0</v>
      </c>
      <c r="I239" s="75">
        <v>0</v>
      </c>
      <c r="J239" s="46">
        <f t="shared" ref="J239:J246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+'21'!J240</f>
        <v>3</v>
      </c>
      <c r="F240" s="70"/>
      <c r="G240" s="46">
        <f t="shared" si="45"/>
        <v>3</v>
      </c>
      <c r="H240" s="77">
        <v>0</v>
      </c>
      <c r="I240" s="75">
        <v>0</v>
      </c>
      <c r="J240" s="46">
        <f t="shared" si="46"/>
        <v>3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+'21'!J241</f>
        <v>3</v>
      </c>
      <c r="F241" s="70"/>
      <c r="G241" s="46">
        <f t="shared" si="45"/>
        <v>3</v>
      </c>
      <c r="H241" s="77">
        <v>0</v>
      </c>
      <c r="I241" s="75">
        <v>0</v>
      </c>
      <c r="J241" s="46">
        <f t="shared" si="46"/>
        <v>3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+'21'!J242</f>
        <v>2</v>
      </c>
      <c r="F242" s="70"/>
      <c r="G242" s="46">
        <f t="shared" si="45"/>
        <v>2</v>
      </c>
      <c r="H242" s="77">
        <v>0</v>
      </c>
      <c r="I242" s="75">
        <v>0</v>
      </c>
      <c r="J242" s="46">
        <f t="shared" si="46"/>
        <v>2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+'21'!J243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+'21'!J244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+'21'!J245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+'21'!J246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+'21'!J247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/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+'21'!J248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/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+'21'!J249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/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+'21'!J250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/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+'21'!J251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/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+'21'!J252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/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+'21'!J253</f>
        <v>0</v>
      </c>
      <c r="F253" s="70"/>
      <c r="G253" s="46">
        <f t="shared" si="45"/>
        <v>0</v>
      </c>
      <c r="H253" s="77"/>
      <c r="I253" s="75">
        <v>0</v>
      </c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1373.2700000000002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3870</v>
      </c>
    </row>
    <row r="257" spans="1:17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7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850</v>
      </c>
      <c r="O258" s="2">
        <v>170</v>
      </c>
      <c r="P258" s="2">
        <v>360</v>
      </c>
      <c r="Q258" s="2">
        <v>320</v>
      </c>
    </row>
    <row r="259" spans="1:17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580</v>
      </c>
    </row>
    <row r="262" spans="1:17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2440</v>
      </c>
    </row>
    <row r="263" spans="1:17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2440</v>
      </c>
    </row>
    <row r="264" spans="1:17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00.00"/>
        <filter val="120.00"/>
        <filter val="145.00"/>
        <filter val="150.00"/>
        <filter val="160.00"/>
        <filter val="170.00"/>
        <filter val="200.00"/>
        <filter val="25.00"/>
        <filter val="360"/>
        <filter val="400.00"/>
        <filter val="50.00"/>
        <filter val="500.00"/>
        <filter val="60.00"/>
        <filter val="70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H15" sqref="H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56</v>
      </c>
      <c r="F5" s="70"/>
      <c r="G5" s="46">
        <f t="shared" ref="G5:G26" si="0">E5+F5</f>
        <v>56</v>
      </c>
      <c r="H5" s="77">
        <v>0</v>
      </c>
      <c r="I5" s="75">
        <v>0</v>
      </c>
      <c r="J5" s="46">
        <f t="shared" ref="J5:J26" si="1">+G5-H5-K5-I5</f>
        <v>56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168</v>
      </c>
      <c r="F6" s="70"/>
      <c r="G6" s="46">
        <f t="shared" si="0"/>
        <v>168</v>
      </c>
      <c r="H6" s="77">
        <v>0</v>
      </c>
      <c r="I6" s="75">
        <v>0</v>
      </c>
      <c r="J6" s="46">
        <f t="shared" si="1"/>
        <v>167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21</v>
      </c>
      <c r="F11" s="70"/>
      <c r="G11" s="46">
        <f t="shared" si="0"/>
        <v>21</v>
      </c>
      <c r="H11" s="77">
        <v>0</v>
      </c>
      <c r="I11" s="75">
        <v>0</v>
      </c>
      <c r="J11" s="46">
        <f t="shared" si="1"/>
        <v>20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87</v>
      </c>
      <c r="F22" s="70"/>
      <c r="G22" s="46">
        <f t="shared" si="0"/>
        <v>87</v>
      </c>
      <c r="H22" s="77">
        <v>0</v>
      </c>
      <c r="I22" s="75">
        <v>0</v>
      </c>
      <c r="J22" s="46">
        <f t="shared" si="1"/>
        <v>87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37</v>
      </c>
      <c r="F24" s="70"/>
      <c r="G24" s="46">
        <f t="shared" si="0"/>
        <v>37</v>
      </c>
      <c r="H24" s="77">
        <v>0</v>
      </c>
      <c r="I24" s="75">
        <v>0</v>
      </c>
      <c r="J24" s="46">
        <f t="shared" si="1"/>
        <v>37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26</v>
      </c>
      <c r="F28" s="70"/>
      <c r="G28" s="46">
        <f t="shared" si="5"/>
        <v>26</v>
      </c>
      <c r="H28" s="77">
        <v>0</v>
      </c>
      <c r="I28" s="75">
        <v>0</v>
      </c>
      <c r="J28" s="46">
        <f t="shared" si="6"/>
        <v>26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65</v>
      </c>
      <c r="F31" s="70"/>
      <c r="G31" s="46">
        <f t="shared" si="5"/>
        <v>65</v>
      </c>
      <c r="H31" s="77">
        <v>0</v>
      </c>
      <c r="I31" s="75">
        <v>0</v>
      </c>
      <c r="J31" s="46">
        <f t="shared" si="6"/>
        <v>64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5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+'22'!J39</f>
        <v>11</v>
      </c>
      <c r="F39" s="70"/>
      <c r="G39" s="46">
        <f t="shared" si="5"/>
        <v>11</v>
      </c>
      <c r="H39" s="77">
        <v>0</v>
      </c>
      <c r="I39" s="75">
        <v>0</v>
      </c>
      <c r="J39" s="46">
        <f t="shared" si="6"/>
        <v>9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1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+'22'!J40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+'22'!J41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+'22'!J46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+'22'!J47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+'22'!J48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+'22'!J49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+'22'!J50</f>
        <v>14</v>
      </c>
      <c r="F50" s="70"/>
      <c r="G50" s="46">
        <f t="shared" si="5"/>
        <v>14</v>
      </c>
      <c r="H50" s="77">
        <v>0</v>
      </c>
      <c r="I50" s="75">
        <v>0</v>
      </c>
      <c r="J50" s="46">
        <f t="shared" si="6"/>
        <v>12</v>
      </c>
      <c r="K50" s="71">
        <v>2</v>
      </c>
      <c r="L50" s="15">
        <v>50</v>
      </c>
      <c r="M50" s="64">
        <f t="shared" si="2"/>
        <v>100</v>
      </c>
      <c r="N50" s="17" t="s">
        <v>16</v>
      </c>
      <c r="O50" s="18">
        <v>50</v>
      </c>
      <c r="P50" s="121">
        <f t="shared" si="3"/>
        <v>50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+'22'!J53</f>
        <v>19</v>
      </c>
      <c r="F53" s="70"/>
      <c r="G53" s="46">
        <f t="shared" si="5"/>
        <v>19</v>
      </c>
      <c r="H53" s="77">
        <v>1</v>
      </c>
      <c r="I53" s="75">
        <v>0</v>
      </c>
      <c r="J53" s="46">
        <f t="shared" si="6"/>
        <v>18</v>
      </c>
      <c r="K53" s="71"/>
      <c r="L53" s="20">
        <v>50</v>
      </c>
      <c r="M53" s="64">
        <f>+L53*K53</f>
        <v>0</v>
      </c>
      <c r="N53" s="17" t="s">
        <v>1439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+'22'!J55</f>
        <v>28</v>
      </c>
      <c r="F55" s="70"/>
      <c r="G55" s="46">
        <f t="shared" si="5"/>
        <v>28</v>
      </c>
      <c r="H55" s="77">
        <v>0</v>
      </c>
      <c r="I55" s="75">
        <v>0</v>
      </c>
      <c r="J55" s="46">
        <f t="shared" si="6"/>
        <v>28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+'22'!J56</f>
        <v>9</v>
      </c>
      <c r="F56" s="70"/>
      <c r="G56" s="46">
        <f t="shared" si="5"/>
        <v>9</v>
      </c>
      <c r="H56" s="77">
        <v>0</v>
      </c>
      <c r="I56" s="75">
        <v>0</v>
      </c>
      <c r="J56" s="46">
        <f t="shared" si="6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+'22'!J57</f>
        <v>21</v>
      </c>
      <c r="F57" s="70"/>
      <c r="G57" s="46">
        <f t="shared" si="5"/>
        <v>21</v>
      </c>
      <c r="H57" s="77">
        <v>0</v>
      </c>
      <c r="I57" s="75">
        <v>0</v>
      </c>
      <c r="J57" s="46">
        <f t="shared" si="6"/>
        <v>21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+'22'!J58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+'22'!J59</f>
        <v>15</v>
      </c>
      <c r="F59" s="70"/>
      <c r="G59" s="46">
        <f t="shared" si="5"/>
        <v>15</v>
      </c>
      <c r="H59" s="77">
        <v>0</v>
      </c>
      <c r="I59" s="75">
        <v>0</v>
      </c>
      <c r="J59" s="46">
        <f t="shared" si="6"/>
        <v>15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+'22'!J62</f>
        <v>19</v>
      </c>
      <c r="F62" s="70"/>
      <c r="G62" s="46">
        <f t="shared" si="5"/>
        <v>19</v>
      </c>
      <c r="H62" s="77">
        <v>0</v>
      </c>
      <c r="I62" s="75">
        <v>0</v>
      </c>
      <c r="J62" s="46">
        <f t="shared" si="6"/>
        <v>19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+'22'!J72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+'22'!J74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3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>
        <v>75</v>
      </c>
      <c r="P74" s="121">
        <f t="shared" si="7"/>
        <v>75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+'22'!J77</f>
        <v>8</v>
      </c>
      <c r="F77" s="70"/>
      <c r="G77" s="46">
        <f t="shared" si="5"/>
        <v>8</v>
      </c>
      <c r="H77" s="77">
        <v>0</v>
      </c>
      <c r="I77" s="75">
        <v>0</v>
      </c>
      <c r="J77" s="46">
        <f t="shared" si="6"/>
        <v>7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+'22'!J110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+'22'!J111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+'22'!J112</f>
        <v>19</v>
      </c>
      <c r="F112" s="70"/>
      <c r="G112" s="46">
        <f t="shared" si="20"/>
        <v>19</v>
      </c>
      <c r="H112" s="77">
        <v>0</v>
      </c>
      <c r="I112" s="75">
        <v>0</v>
      </c>
      <c r="J112" s="46">
        <f t="shared" si="21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+'22'!J113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+'22'!J115</f>
        <v>23</v>
      </c>
      <c r="F115" s="70"/>
      <c r="G115" s="46">
        <f t="shared" si="20"/>
        <v>23</v>
      </c>
      <c r="H115" s="77">
        <v>0</v>
      </c>
      <c r="I115" s="75">
        <v>0</v>
      </c>
      <c r="J115" s="46">
        <f t="shared" si="21"/>
        <v>23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+'22'!J116</f>
        <v>0</v>
      </c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+'22'!J117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+'22'!J120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+'22'!J125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+'22'!J131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+'22'!J132</f>
        <v>9</v>
      </c>
      <c r="F132" s="70"/>
      <c r="G132" s="46">
        <f t="shared" si="20"/>
        <v>9</v>
      </c>
      <c r="H132" s="77">
        <v>0</v>
      </c>
      <c r="I132" s="75">
        <v>0</v>
      </c>
      <c r="J132" s="46">
        <f t="shared" si="21"/>
        <v>9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+'22'!J133</f>
        <v>10</v>
      </c>
      <c r="F133" s="70"/>
      <c r="G133" s="46">
        <f t="shared" si="20"/>
        <v>10</v>
      </c>
      <c r="H133" s="77">
        <v>0</v>
      </c>
      <c r="I133" s="75">
        <v>0</v>
      </c>
      <c r="J133" s="46">
        <f t="shared" si="21"/>
        <v>10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+'22'!J154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+'22'!J156</f>
        <v>1</v>
      </c>
      <c r="F156" s="70"/>
      <c r="G156" s="46">
        <f t="shared" si="20"/>
        <v>1</v>
      </c>
      <c r="H156" s="77">
        <v>0</v>
      </c>
      <c r="I156" s="75">
        <v>0</v>
      </c>
      <c r="J156" s="46">
        <f t="shared" si="21"/>
        <v>1</v>
      </c>
      <c r="K156" s="71"/>
      <c r="L156" s="20">
        <v>15</v>
      </c>
      <c r="M156" s="64">
        <f t="shared" si="8"/>
        <v>0</v>
      </c>
      <c r="N156" s="17" t="s">
        <v>1428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+'22'!J159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+'22'!J162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+'22'!J163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+'22'!J164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+'22'!J165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+'22'!J166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+'22'!J167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+'22'!J168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+'22'!J169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+'22'!J170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+'22'!J171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+'22'!J172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+'22'!J174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+'22'!J175</f>
        <v>8</v>
      </c>
      <c r="F175" s="70"/>
      <c r="G175" s="46">
        <f t="shared" si="27"/>
        <v>8</v>
      </c>
      <c r="H175" s="77">
        <v>0</v>
      </c>
      <c r="I175" s="75">
        <v>0</v>
      </c>
      <c r="J175" s="46">
        <f t="shared" si="28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+'22'!J176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+'22'!J177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+'22'!J178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+'22'!J179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+'22'!J180</f>
        <v>5</v>
      </c>
      <c r="F180" s="70"/>
      <c r="G180" s="46">
        <f t="shared" si="27"/>
        <v>5</v>
      </c>
      <c r="H180" s="77">
        <v>1</v>
      </c>
      <c r="I180" s="75">
        <v>0</v>
      </c>
      <c r="J180" s="46">
        <f t="shared" si="28"/>
        <v>4</v>
      </c>
      <c r="K180" s="71"/>
      <c r="L180" s="20">
        <v>35</v>
      </c>
      <c r="M180" s="64">
        <f t="shared" si="31"/>
        <v>0</v>
      </c>
      <c r="N180" s="17" t="s">
        <v>1439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+'22'!J181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+'22'!J182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+'22'!J183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+'22'!J184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+'22'!J185</f>
        <v>30</v>
      </c>
      <c r="F185" s="70"/>
      <c r="G185" s="46">
        <f t="shared" si="27"/>
        <v>30</v>
      </c>
      <c r="H185" s="77">
        <v>0</v>
      </c>
      <c r="I185" s="75">
        <v>0</v>
      </c>
      <c r="J185" s="46">
        <f t="shared" si="28"/>
        <v>30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+'22'!J186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+'22'!J188</f>
        <v>114</v>
      </c>
      <c r="F188" s="70"/>
      <c r="G188" s="46">
        <f>E188+F188</f>
        <v>114</v>
      </c>
      <c r="H188" s="77">
        <v>0</v>
      </c>
      <c r="I188" s="75">
        <v>0</v>
      </c>
      <c r="J188" s="46">
        <f>+G188-H188-K188-I188</f>
        <v>114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+'22'!J190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+'22'!J191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+'22'!J192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+'22'!J193</f>
        <v>16</v>
      </c>
      <c r="F193" s="70"/>
      <c r="G193" s="46">
        <f t="shared" si="27"/>
        <v>16</v>
      </c>
      <c r="H193" s="77">
        <v>0</v>
      </c>
      <c r="I193" s="75">
        <v>0</v>
      </c>
      <c r="J193" s="46">
        <f t="shared" si="28"/>
        <v>16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+'22'!J194</f>
        <v>37</v>
      </c>
      <c r="F194" s="70"/>
      <c r="G194" s="46">
        <f t="shared" si="27"/>
        <v>37</v>
      </c>
      <c r="H194" s="77">
        <v>0</v>
      </c>
      <c r="I194" s="75">
        <v>0</v>
      </c>
      <c r="J194" s="46">
        <f t="shared" si="28"/>
        <v>37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+'22'!J195</f>
        <v>5</v>
      </c>
      <c r="F195" s="70"/>
      <c r="G195" s="46">
        <f t="shared" si="27"/>
        <v>5</v>
      </c>
      <c r="H195" s="77">
        <v>0</v>
      </c>
      <c r="I195" s="75">
        <v>0</v>
      </c>
      <c r="J195" s="46">
        <f t="shared" si="28"/>
        <v>4</v>
      </c>
      <c r="K195" s="71">
        <v>1</v>
      </c>
      <c r="L195" s="20">
        <v>60</v>
      </c>
      <c r="M195" s="64">
        <f t="shared" si="31"/>
        <v>60</v>
      </c>
      <c r="N195" s="17" t="s">
        <v>16</v>
      </c>
      <c r="O195" s="18"/>
      <c r="P195" s="121">
        <f t="shared" si="26"/>
        <v>60</v>
      </c>
      <c r="Q195" s="89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+'22'!J196</f>
        <v>13</v>
      </c>
      <c r="F196" s="70"/>
      <c r="G196" s="46">
        <f t="shared" si="27"/>
        <v>13</v>
      </c>
      <c r="H196" s="77">
        <v>0</v>
      </c>
      <c r="I196" s="75">
        <v>0</v>
      </c>
      <c r="J196" s="46">
        <f t="shared" si="28"/>
        <v>13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+'22'!J197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+'22'!J198</f>
        <v>13</v>
      </c>
      <c r="F198" s="70"/>
      <c r="G198" s="46">
        <f t="shared" si="27"/>
        <v>13</v>
      </c>
      <c r="H198" s="77">
        <v>0</v>
      </c>
      <c r="I198" s="75">
        <v>0</v>
      </c>
      <c r="J198" s="46">
        <f t="shared" si="28"/>
        <v>13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+'22'!J199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+'22'!J200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+'22'!J201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+'22'!J202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+'22'!J203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+'22'!J204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+'22'!J205</f>
        <v>0</v>
      </c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+'22'!J206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+'22'!J208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+'22'!J209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+'22'!J210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+'22'!J211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+'22'!J212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+'22'!J213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+'22'!J214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+'22'!J215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+'22'!J216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+'22'!J217</f>
        <v>18</v>
      </c>
      <c r="F217" s="70"/>
      <c r="G217" s="46">
        <f t="shared" si="27"/>
        <v>18</v>
      </c>
      <c r="H217" s="77">
        <v>0</v>
      </c>
      <c r="I217" s="75">
        <v>0</v>
      </c>
      <c r="J217" s="46">
        <f t="shared" si="28"/>
        <v>18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+'22'!J218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+'22'!J219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+'22'!J220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+'22'!J221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+'22'!J222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+'22'!J223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+'22'!J224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+'22'!J225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+'22'!J226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+'22'!J227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+'22'!J228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+'22'!J229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+'22'!J230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+'22'!J231</f>
        <v>0</v>
      </c>
      <c r="F231" s="70"/>
      <c r="G231" s="46">
        <f t="shared" ref="G231:G237" si="37">E231+F231</f>
        <v>0</v>
      </c>
      <c r="H231" s="77">
        <v>0</v>
      </c>
      <c r="I231" s="75">
        <v>0</v>
      </c>
      <c r="J231" s="46">
        <f t="shared" ref="J231:J237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+'22'!J232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+'22'!J233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+'22'!J234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+'22'!J235</f>
        <v>6</v>
      </c>
      <c r="F235" s="70"/>
      <c r="G235" s="46">
        <f t="shared" si="37"/>
        <v>6</v>
      </c>
      <c r="H235" s="77">
        <v>0</v>
      </c>
      <c r="I235" s="75">
        <v>0</v>
      </c>
      <c r="J235" s="46">
        <f t="shared" si="38"/>
        <v>6</v>
      </c>
      <c r="K235" s="71"/>
      <c r="L235" s="20">
        <v>35</v>
      </c>
      <c r="M235" s="64">
        <f t="shared" ref="M235:M253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+'22'!J236</f>
        <v>5</v>
      </c>
      <c r="F236" s="70"/>
      <c r="G236" s="46">
        <f t="shared" si="37"/>
        <v>5</v>
      </c>
      <c r="H236" s="77">
        <v>0</v>
      </c>
      <c r="I236" s="75">
        <v>0</v>
      </c>
      <c r="J236" s="46">
        <f t="shared" si="38"/>
        <v>5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+'22'!J237</f>
        <v>5</v>
      </c>
      <c r="F237" s="70"/>
      <c r="G237" s="46">
        <f t="shared" si="37"/>
        <v>5</v>
      </c>
      <c r="H237" s="77">
        <v>0</v>
      </c>
      <c r="I237" s="75">
        <v>0</v>
      </c>
      <c r="J237" s="46">
        <f t="shared" si="38"/>
        <v>5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+'22'!J238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+'22'!J239</f>
        <v>0</v>
      </c>
      <c r="F239" s="70"/>
      <c r="G239" s="46">
        <f t="shared" ref="G239:G253" si="41">E239+F239</f>
        <v>0</v>
      </c>
      <c r="H239" s="77">
        <v>0</v>
      </c>
      <c r="I239" s="75">
        <v>0</v>
      </c>
      <c r="J239" s="46">
        <f t="shared" ref="J239:J252" si="42">+G239-H239-K239-I239</f>
        <v>0</v>
      </c>
      <c r="K239" s="71"/>
      <c r="L239" s="20">
        <v>15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+'22'!J240</f>
        <v>3</v>
      </c>
      <c r="F240" s="70"/>
      <c r="G240" s="46">
        <f t="shared" si="41"/>
        <v>3</v>
      </c>
      <c r="H240" s="77">
        <v>0</v>
      </c>
      <c r="I240" s="75">
        <v>0</v>
      </c>
      <c r="J240" s="46">
        <f t="shared" si="42"/>
        <v>3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+'22'!J241</f>
        <v>3</v>
      </c>
      <c r="F241" s="70"/>
      <c r="G241" s="46">
        <f t="shared" si="41"/>
        <v>3</v>
      </c>
      <c r="H241" s="77">
        <v>0</v>
      </c>
      <c r="I241" s="75">
        <v>0</v>
      </c>
      <c r="J241" s="46">
        <f t="shared" si="42"/>
        <v>3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+'22'!J242</f>
        <v>2</v>
      </c>
      <c r="F242" s="70"/>
      <c r="G242" s="46">
        <f t="shared" si="41"/>
        <v>2</v>
      </c>
      <c r="H242" s="77">
        <v>0</v>
      </c>
      <c r="I242" s="75">
        <v>0</v>
      </c>
      <c r="J242" s="46">
        <f t="shared" si="42"/>
        <v>2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+'22'!J243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22</v>
      </c>
      <c r="M243" s="64">
        <f t="shared" si="39"/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+'22'!J244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35</v>
      </c>
      <c r="M244" s="64">
        <f t="shared" si="39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+'22'!J245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29</v>
      </c>
      <c r="M245" s="64">
        <f t="shared" si="39"/>
        <v>0</v>
      </c>
      <c r="N245" s="17" t="s">
        <v>1428</v>
      </c>
      <c r="O245" s="18"/>
      <c r="P245" s="23">
        <f t="shared" si="35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+'22'!J246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39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+'22'!J247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/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+'22'!J248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/>
      <c r="M248" s="64">
        <f t="shared" si="39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+'22'!J249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/>
      <c r="M249" s="64">
        <f t="shared" si="39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+'22'!J250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/>
      <c r="M250" s="64">
        <f t="shared" si="39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+'22'!J251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39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+'22'!J252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39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si="41"/>
        <v>0</v>
      </c>
      <c r="H253" s="77"/>
      <c r="I253" s="75"/>
      <c r="J253" s="46"/>
      <c r="K253" s="71"/>
      <c r="L253" s="20"/>
      <c r="M253" s="64">
        <f t="shared" si="39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347.53999999999996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840</v>
      </c>
    </row>
    <row r="257" spans="1:15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5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50</v>
      </c>
      <c r="O258" s="2">
        <v>50</v>
      </c>
    </row>
    <row r="259" spans="1:15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5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5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125</v>
      </c>
    </row>
    <row r="262" spans="1:15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665</v>
      </c>
    </row>
    <row r="263" spans="1:15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665</v>
      </c>
    </row>
    <row r="264" spans="1:15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5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5" x14ac:dyDescent="0.5">
      <c r="J266" s="2"/>
      <c r="L266" s="2"/>
    </row>
    <row r="267" spans="1:15" ht="25.5" x14ac:dyDescent="0.55000000000000004">
      <c r="J267" s="2"/>
      <c r="L267" s="72" t="s">
        <v>271</v>
      </c>
      <c r="M267" s="2" t="s">
        <v>306</v>
      </c>
    </row>
    <row r="268" spans="1:15" x14ac:dyDescent="0.5">
      <c r="J268" s="2"/>
      <c r="L268" s="2"/>
    </row>
    <row r="269" spans="1:15" x14ac:dyDescent="0.5">
      <c r="J269" s="2"/>
      <c r="L269" s="2"/>
    </row>
    <row r="270" spans="1:15" x14ac:dyDescent="0.5">
      <c r="J270" s="2"/>
      <c r="L270" s="2"/>
    </row>
    <row r="271" spans="1:15" x14ac:dyDescent="0.5">
      <c r="J271" s="2"/>
      <c r="L271" s="2"/>
    </row>
    <row r="272" spans="1:1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L12" sqref="L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56</v>
      </c>
      <c r="F5" s="70"/>
      <c r="G5" s="46">
        <f t="shared" ref="G5:G26" si="0">E5+F5</f>
        <v>56</v>
      </c>
      <c r="H5" s="77">
        <v>0</v>
      </c>
      <c r="I5" s="75">
        <v>0</v>
      </c>
      <c r="J5" s="46">
        <f t="shared" ref="J5:J26" si="1">+G5-H5-K5-I5</f>
        <v>56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167</v>
      </c>
      <c r="F6" s="70"/>
      <c r="G6" s="46">
        <f t="shared" si="0"/>
        <v>167</v>
      </c>
      <c r="H6" s="77">
        <v>0</v>
      </c>
      <c r="I6" s="75">
        <v>0</v>
      </c>
      <c r="J6" s="46">
        <f t="shared" si="1"/>
        <v>166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20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87</v>
      </c>
      <c r="F22" s="70"/>
      <c r="G22" s="46">
        <f t="shared" si="0"/>
        <v>87</v>
      </c>
      <c r="H22" s="77">
        <v>0</v>
      </c>
      <c r="I22" s="75">
        <v>0</v>
      </c>
      <c r="J22" s="46">
        <f t="shared" si="1"/>
        <v>83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>
        <v>200</v>
      </c>
      <c r="P22" s="121">
        <f t="shared" si="3"/>
        <v>200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37</v>
      </c>
      <c r="F24" s="70"/>
      <c r="G24" s="46">
        <f t="shared" si="0"/>
        <v>37</v>
      </c>
      <c r="H24" s="77">
        <v>0</v>
      </c>
      <c r="I24" s="75">
        <v>0</v>
      </c>
      <c r="J24" s="46">
        <f t="shared" si="1"/>
        <v>37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26</v>
      </c>
      <c r="F28" s="70"/>
      <c r="G28" s="46">
        <f t="shared" si="5"/>
        <v>26</v>
      </c>
      <c r="H28" s="77">
        <v>0</v>
      </c>
      <c r="I28" s="75">
        <v>0</v>
      </c>
      <c r="J28" s="46">
        <f t="shared" si="6"/>
        <v>24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>
        <v>100</v>
      </c>
      <c r="P28" s="121">
        <f t="shared" si="3"/>
        <v>100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64</v>
      </c>
      <c r="F31" s="70"/>
      <c r="G31" s="46">
        <f t="shared" si="5"/>
        <v>64</v>
      </c>
      <c r="H31" s="77">
        <v>0</v>
      </c>
      <c r="I31" s="75">
        <v>0</v>
      </c>
      <c r="J31" s="46">
        <f t="shared" si="6"/>
        <v>64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+'23'!J39</f>
        <v>9</v>
      </c>
      <c r="F39" s="70"/>
      <c r="G39" s="46">
        <f t="shared" si="5"/>
        <v>9</v>
      </c>
      <c r="H39" s="77">
        <v>0</v>
      </c>
      <c r="I39" s="75">
        <v>0</v>
      </c>
      <c r="J39" s="46">
        <f t="shared" si="6"/>
        <v>9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+'23'!J40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2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1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+'23'!J41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+'23'!J46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+'23'!J47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+'23'!J48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+'23'!J49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+'23'!J50</f>
        <v>12</v>
      </c>
      <c r="F50" s="70"/>
      <c r="G50" s="46">
        <f t="shared" si="5"/>
        <v>12</v>
      </c>
      <c r="H50" s="77">
        <v>0</v>
      </c>
      <c r="I50" s="75">
        <v>0</v>
      </c>
      <c r="J50" s="46">
        <f t="shared" si="6"/>
        <v>12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+'23'!J53</f>
        <v>18</v>
      </c>
      <c r="F53" s="70"/>
      <c r="G53" s="46">
        <f t="shared" si="5"/>
        <v>18</v>
      </c>
      <c r="H53" s="77">
        <v>0</v>
      </c>
      <c r="I53" s="75">
        <v>0</v>
      </c>
      <c r="J53" s="46">
        <f t="shared" si="6"/>
        <v>18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+'23'!J55</f>
        <v>28</v>
      </c>
      <c r="F55" s="70"/>
      <c r="G55" s="46">
        <f t="shared" si="5"/>
        <v>28</v>
      </c>
      <c r="H55" s="77">
        <v>0</v>
      </c>
      <c r="I55" s="75">
        <v>0</v>
      </c>
      <c r="J55" s="46">
        <f t="shared" si="6"/>
        <v>28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+'23'!J56</f>
        <v>9</v>
      </c>
      <c r="F56" s="70"/>
      <c r="G56" s="46">
        <f t="shared" si="5"/>
        <v>9</v>
      </c>
      <c r="H56" s="77">
        <v>0</v>
      </c>
      <c r="I56" s="75">
        <v>0</v>
      </c>
      <c r="J56" s="46">
        <f t="shared" si="6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+'23'!J57</f>
        <v>21</v>
      </c>
      <c r="F57" s="70"/>
      <c r="G57" s="46">
        <f t="shared" si="5"/>
        <v>21</v>
      </c>
      <c r="H57" s="77">
        <v>0</v>
      </c>
      <c r="I57" s="75">
        <v>0</v>
      </c>
      <c r="J57" s="46">
        <f t="shared" si="6"/>
        <v>21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+'23'!J58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+'23'!J59</f>
        <v>15</v>
      </c>
      <c r="F59" s="70"/>
      <c r="G59" s="46">
        <f t="shared" si="5"/>
        <v>15</v>
      </c>
      <c r="H59" s="77">
        <v>0</v>
      </c>
      <c r="I59" s="75">
        <v>0</v>
      </c>
      <c r="J59" s="46">
        <f t="shared" si="6"/>
        <v>15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+'23'!J62</f>
        <v>19</v>
      </c>
      <c r="F62" s="70"/>
      <c r="G62" s="46">
        <f t="shared" si="5"/>
        <v>19</v>
      </c>
      <c r="H62" s="77">
        <v>0</v>
      </c>
      <c r="I62" s="75">
        <v>0</v>
      </c>
      <c r="J62" s="46">
        <f t="shared" si="6"/>
        <v>19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+'23'!J72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+'23'!J74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+'23'!J77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7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+'23'!J112</f>
        <v>19</v>
      </c>
      <c r="F112" s="70"/>
      <c r="G112" s="46">
        <f t="shared" si="23"/>
        <v>19</v>
      </c>
      <c r="H112" s="77">
        <v>0</v>
      </c>
      <c r="I112" s="75">
        <v>0</v>
      </c>
      <c r="J112" s="46">
        <f t="shared" si="24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+'23'!J113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+'23'!J115</f>
        <v>23</v>
      </c>
      <c r="F115" s="70"/>
      <c r="G115" s="46">
        <f t="shared" si="23"/>
        <v>23</v>
      </c>
      <c r="H115" s="77">
        <v>0</v>
      </c>
      <c r="I115" s="75">
        <v>0</v>
      </c>
      <c r="J115" s="46">
        <f t="shared" si="24"/>
        <v>23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+'23'!J116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+'23'!J131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+'23'!J132</f>
        <v>9</v>
      </c>
      <c r="F132" s="70"/>
      <c r="G132" s="46">
        <f t="shared" si="23"/>
        <v>9</v>
      </c>
      <c r="H132" s="77">
        <v>0</v>
      </c>
      <c r="I132" s="75">
        <v>0</v>
      </c>
      <c r="J132" s="46">
        <f t="shared" si="24"/>
        <v>9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+'23'!J133</f>
        <v>10</v>
      </c>
      <c r="F133" s="70"/>
      <c r="G133" s="46">
        <f t="shared" si="23"/>
        <v>10</v>
      </c>
      <c r="H133" s="77">
        <v>0</v>
      </c>
      <c r="I133" s="75">
        <v>0</v>
      </c>
      <c r="J133" s="46">
        <f t="shared" si="24"/>
        <v>10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+'23'!J156</f>
        <v>1</v>
      </c>
      <c r="F156" s="70"/>
      <c r="G156" s="46">
        <f t="shared" si="23"/>
        <v>1</v>
      </c>
      <c r="H156" s="77">
        <v>0</v>
      </c>
      <c r="I156" s="75">
        <v>0</v>
      </c>
      <c r="J156" s="46">
        <f t="shared" si="24"/>
        <v>1</v>
      </c>
      <c r="K156" s="71"/>
      <c r="L156" s="20">
        <v>15</v>
      </c>
      <c r="M156" s="64">
        <f t="shared" si="7"/>
        <v>0</v>
      </c>
      <c r="N156" s="17" t="s">
        <v>1428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+'23'!J175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+'23'!J180</f>
        <v>4</v>
      </c>
      <c r="F180" s="70"/>
      <c r="G180" s="46">
        <f t="shared" si="30"/>
        <v>4</v>
      </c>
      <c r="H180" s="77">
        <v>0</v>
      </c>
      <c r="I180" s="75">
        <v>0</v>
      </c>
      <c r="J180" s="46">
        <f t="shared" si="31"/>
        <v>4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+'23'!J185</f>
        <v>30</v>
      </c>
      <c r="F185" s="70"/>
      <c r="G185" s="46">
        <f t="shared" si="30"/>
        <v>30</v>
      </c>
      <c r="H185" s="77">
        <v>0</v>
      </c>
      <c r="I185" s="75">
        <v>0</v>
      </c>
      <c r="J185" s="46">
        <f t="shared" si="31"/>
        <v>29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1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+'23'!J188</f>
        <v>114</v>
      </c>
      <c r="F188" s="70"/>
      <c r="G188" s="46">
        <f>E188+F188</f>
        <v>114</v>
      </c>
      <c r="H188" s="77">
        <v>0</v>
      </c>
      <c r="I188" s="75">
        <v>0</v>
      </c>
      <c r="J188" s="46">
        <f>+G188-H188-K188-I188</f>
        <v>114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+'23'!J193</f>
        <v>16</v>
      </c>
      <c r="F193" s="70"/>
      <c r="G193" s="46">
        <f t="shared" si="30"/>
        <v>16</v>
      </c>
      <c r="H193" s="77">
        <v>0</v>
      </c>
      <c r="I193" s="75">
        <v>0</v>
      </c>
      <c r="J193" s="46">
        <f t="shared" si="31"/>
        <v>16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+'23'!J194</f>
        <v>37</v>
      </c>
      <c r="F194" s="70"/>
      <c r="G194" s="46">
        <f t="shared" si="30"/>
        <v>37</v>
      </c>
      <c r="H194" s="77">
        <v>0</v>
      </c>
      <c r="I194" s="75">
        <v>0</v>
      </c>
      <c r="J194" s="46">
        <f t="shared" si="31"/>
        <v>35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21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+'23'!J195</f>
        <v>4</v>
      </c>
      <c r="F195" s="70"/>
      <c r="G195" s="46">
        <f t="shared" si="30"/>
        <v>4</v>
      </c>
      <c r="H195" s="77">
        <v>0</v>
      </c>
      <c r="I195" s="75">
        <v>0</v>
      </c>
      <c r="J195" s="46">
        <f t="shared" si="31"/>
        <v>2</v>
      </c>
      <c r="K195" s="71">
        <v>2</v>
      </c>
      <c r="L195" s="20">
        <v>60</v>
      </c>
      <c r="M195" s="64">
        <f t="shared" si="34"/>
        <v>120</v>
      </c>
      <c r="N195" s="17" t="s">
        <v>16</v>
      </c>
      <c r="O195" s="18"/>
      <c r="P195" s="121">
        <f t="shared" si="35"/>
        <v>120</v>
      </c>
      <c r="Q195" s="89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+'23'!J196</f>
        <v>13</v>
      </c>
      <c r="F196" s="70"/>
      <c r="G196" s="46">
        <f t="shared" si="30"/>
        <v>13</v>
      </c>
      <c r="H196" s="77">
        <v>0</v>
      </c>
      <c r="I196" s="75">
        <v>0</v>
      </c>
      <c r="J196" s="46">
        <f t="shared" si="31"/>
        <v>11</v>
      </c>
      <c r="K196" s="71">
        <v>2</v>
      </c>
      <c r="L196" s="20">
        <v>120</v>
      </c>
      <c r="M196" s="64">
        <f t="shared" si="34"/>
        <v>240</v>
      </c>
      <c r="N196" s="17" t="s">
        <v>16</v>
      </c>
      <c r="O196" s="18"/>
      <c r="P196" s="121">
        <f t="shared" si="35"/>
        <v>240</v>
      </c>
      <c r="Q196" s="89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+'23'!J198</f>
        <v>13</v>
      </c>
      <c r="F198" s="70"/>
      <c r="G198" s="46">
        <f t="shared" si="30"/>
        <v>13</v>
      </c>
      <c r="H198" s="77">
        <v>0</v>
      </c>
      <c r="I198" s="75">
        <v>0</v>
      </c>
      <c r="J198" s="46">
        <f t="shared" si="31"/>
        <v>13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+'23'!J205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+'23'!J217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+'23'!J231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+'23'!J235</f>
        <v>6</v>
      </c>
      <c r="F235" s="70"/>
      <c r="G235" s="46">
        <f t="shared" si="40"/>
        <v>6</v>
      </c>
      <c r="H235" s="77">
        <v>0</v>
      </c>
      <c r="I235" s="75">
        <v>0</v>
      </c>
      <c r="J235" s="46">
        <f t="shared" si="41"/>
        <v>6</v>
      </c>
      <c r="K235" s="71"/>
      <c r="L235" s="20">
        <v>35</v>
      </c>
      <c r="M235" s="64">
        <f t="shared" ref="M235:M253" si="42">+L235*K235</f>
        <v>0</v>
      </c>
      <c r="N235" s="17" t="s">
        <v>16</v>
      </c>
      <c r="O235" s="18"/>
      <c r="P235" s="23">
        <f t="shared" ref="P235:P253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+'23'!J236</f>
        <v>5</v>
      </c>
      <c r="F236" s="70"/>
      <c r="G236" s="46">
        <f t="shared" si="40"/>
        <v>5</v>
      </c>
      <c r="H236" s="77">
        <v>0</v>
      </c>
      <c r="I236" s="75">
        <v>0</v>
      </c>
      <c r="J236" s="46">
        <f t="shared" si="41"/>
        <v>5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+'23'!J237</f>
        <v>5</v>
      </c>
      <c r="F237" s="70"/>
      <c r="G237" s="46">
        <f t="shared" si="40"/>
        <v>5</v>
      </c>
      <c r="H237" s="77">
        <v>0</v>
      </c>
      <c r="I237" s="75">
        <v>0</v>
      </c>
      <c r="J237" s="46">
        <f t="shared" si="41"/>
        <v>5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+'23'!J238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+'23'!J239</f>
        <v>0</v>
      </c>
      <c r="F239" s="70"/>
      <c r="G239" s="46">
        <f t="shared" ref="G239:G252" si="45">E239+F239</f>
        <v>0</v>
      </c>
      <c r="H239" s="77">
        <v>0</v>
      </c>
      <c r="I239" s="75">
        <v>0</v>
      </c>
      <c r="J239" s="46">
        <f t="shared" ref="J239:J246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+'23'!J240</f>
        <v>3</v>
      </c>
      <c r="F240" s="70"/>
      <c r="G240" s="46">
        <f t="shared" si="45"/>
        <v>3</v>
      </c>
      <c r="H240" s="77">
        <v>0</v>
      </c>
      <c r="I240" s="75">
        <v>0</v>
      </c>
      <c r="J240" s="46">
        <f t="shared" si="46"/>
        <v>1</v>
      </c>
      <c r="K240" s="71">
        <v>2</v>
      </c>
      <c r="L240" s="20">
        <v>35</v>
      </c>
      <c r="M240" s="64">
        <f t="shared" si="42"/>
        <v>70</v>
      </c>
      <c r="N240" s="17" t="s">
        <v>16</v>
      </c>
      <c r="O240" s="18">
        <v>35</v>
      </c>
      <c r="P240" s="121">
        <f t="shared" si="43"/>
        <v>35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+'23'!J241</f>
        <v>3</v>
      </c>
      <c r="F241" s="70"/>
      <c r="G241" s="46">
        <f t="shared" si="45"/>
        <v>3</v>
      </c>
      <c r="H241" s="77">
        <v>0</v>
      </c>
      <c r="I241" s="75">
        <v>0</v>
      </c>
      <c r="J241" s="46">
        <f t="shared" si="46"/>
        <v>2</v>
      </c>
      <c r="K241" s="71">
        <v>1</v>
      </c>
      <c r="L241" s="20">
        <v>35</v>
      </c>
      <c r="M241" s="64">
        <f t="shared" si="42"/>
        <v>35</v>
      </c>
      <c r="N241" s="17" t="s">
        <v>16</v>
      </c>
      <c r="O241" s="18"/>
      <c r="P241" s="121">
        <f t="shared" si="43"/>
        <v>35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+'23'!J242</f>
        <v>2</v>
      </c>
      <c r="F242" s="70"/>
      <c r="G242" s="46">
        <f t="shared" si="45"/>
        <v>2</v>
      </c>
      <c r="H242" s="77">
        <v>0</v>
      </c>
      <c r="I242" s="75">
        <v>0</v>
      </c>
      <c r="J242" s="46">
        <f t="shared" si="46"/>
        <v>1</v>
      </c>
      <c r="K242" s="71">
        <v>1</v>
      </c>
      <c r="L242" s="20">
        <v>35</v>
      </c>
      <c r="M242" s="64">
        <f t="shared" si="42"/>
        <v>35</v>
      </c>
      <c r="N242" s="17" t="s">
        <v>16</v>
      </c>
      <c r="O242" s="18"/>
      <c r="P242" s="121">
        <f t="shared" si="43"/>
        <v>35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+'23'!J243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+'23'!J244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+'23'!J245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1428</v>
      </c>
      <c r="O245" s="18"/>
      <c r="P245" s="23">
        <f t="shared" si="43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+'23'!J246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+'23'!J247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/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+'23'!J248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/>
      <c r="K248" s="71"/>
      <c r="L248" s="20"/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+'23'!J249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/>
      <c r="K249" s="71"/>
      <c r="L249" s="20"/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+'23'!J250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/>
      <c r="K250" s="71"/>
      <c r="L250" s="20"/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+'23'!J251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/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+'23'!J252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/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+'23'!J253</f>
        <v>0</v>
      </c>
      <c r="F253" s="70"/>
      <c r="G253" s="46"/>
      <c r="H253" s="77"/>
      <c r="I253" s="75"/>
      <c r="J253" s="46"/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695.31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1620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615</v>
      </c>
      <c r="O258" s="2">
        <v>35</v>
      </c>
      <c r="P258" s="2">
        <v>120</v>
      </c>
      <c r="Q258" s="2">
        <v>100</v>
      </c>
      <c r="R258" s="2">
        <v>360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335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670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670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N12" sqref="N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56</v>
      </c>
      <c r="F5" s="70"/>
      <c r="G5" s="46">
        <f t="shared" ref="G5:G26" si="0">E5+F5</f>
        <v>56</v>
      </c>
      <c r="H5" s="77">
        <v>0</v>
      </c>
      <c r="I5" s="75">
        <v>0</v>
      </c>
      <c r="J5" s="46">
        <f t="shared" ref="J5:J26" si="1">+G5-H5-K5-I5</f>
        <v>53</v>
      </c>
      <c r="K5" s="71">
        <v>3</v>
      </c>
      <c r="L5" s="15">
        <v>50</v>
      </c>
      <c r="M5" s="64">
        <f>+L5*K5</f>
        <v>150</v>
      </c>
      <c r="N5" s="17" t="s">
        <v>16</v>
      </c>
      <c r="O5" s="18">
        <v>50</v>
      </c>
      <c r="P5" s="121">
        <f>SUM(M5-O5)</f>
        <v>100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166</v>
      </c>
      <c r="F6" s="70"/>
      <c r="G6" s="46">
        <f t="shared" si="0"/>
        <v>166</v>
      </c>
      <c r="H6" s="77">
        <v>0</v>
      </c>
      <c r="I6" s="75">
        <v>0</v>
      </c>
      <c r="J6" s="46">
        <f t="shared" si="1"/>
        <v>165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20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1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1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83</v>
      </c>
      <c r="F22" s="70"/>
      <c r="G22" s="46">
        <f t="shared" si="0"/>
        <v>83</v>
      </c>
      <c r="H22" s="77">
        <v>0</v>
      </c>
      <c r="I22" s="75">
        <v>0</v>
      </c>
      <c r="J22" s="46">
        <f t="shared" si="1"/>
        <v>78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>
        <v>200</v>
      </c>
      <c r="P22" s="121">
        <f t="shared" si="3"/>
        <v>300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37</v>
      </c>
      <c r="F24" s="70"/>
      <c r="G24" s="46">
        <f t="shared" si="0"/>
        <v>37</v>
      </c>
      <c r="H24" s="77">
        <v>0</v>
      </c>
      <c r="I24" s="75">
        <v>0</v>
      </c>
      <c r="J24" s="46">
        <f t="shared" si="1"/>
        <v>36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24</v>
      </c>
      <c r="F28" s="70"/>
      <c r="G28" s="46">
        <f t="shared" si="5"/>
        <v>24</v>
      </c>
      <c r="H28" s="77">
        <v>0</v>
      </c>
      <c r="I28" s="75">
        <v>0</v>
      </c>
      <c r="J28" s="46">
        <f t="shared" si="6"/>
        <v>22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>
        <v>100</v>
      </c>
      <c r="P28" s="121">
        <f t="shared" si="3"/>
        <v>100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64</v>
      </c>
      <c r="F31" s="70"/>
      <c r="G31" s="46">
        <f t="shared" si="5"/>
        <v>64</v>
      </c>
      <c r="H31" s="77">
        <v>0</v>
      </c>
      <c r="I31" s="75">
        <v>0</v>
      </c>
      <c r="J31" s="46">
        <f t="shared" si="6"/>
        <v>64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2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+'24'!J39</f>
        <v>9</v>
      </c>
      <c r="F39" s="70"/>
      <c r="G39" s="46">
        <f t="shared" si="5"/>
        <v>9</v>
      </c>
      <c r="H39" s="77">
        <v>0</v>
      </c>
      <c r="I39" s="75">
        <v>0</v>
      </c>
      <c r="J39" s="46">
        <f t="shared" si="6"/>
        <v>9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+'24'!J40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1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+'24'!J41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3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+'24'!J46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12</v>
      </c>
      <c r="K46" s="71">
        <v>3</v>
      </c>
      <c r="L46" s="15">
        <v>50</v>
      </c>
      <c r="M46" s="64">
        <f t="shared" si="2"/>
        <v>150</v>
      </c>
      <c r="N46" s="17" t="s">
        <v>16</v>
      </c>
      <c r="O46" s="18"/>
      <c r="P46" s="121">
        <f t="shared" si="3"/>
        <v>150</v>
      </c>
      <c r="Q46" s="120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+'24'!J47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0</v>
      </c>
      <c r="K47" s="71">
        <v>3</v>
      </c>
      <c r="L47" s="15">
        <v>50</v>
      </c>
      <c r="M47" s="64">
        <f t="shared" si="2"/>
        <v>150</v>
      </c>
      <c r="N47" s="17" t="s">
        <v>16</v>
      </c>
      <c r="O47" s="18"/>
      <c r="P47" s="121">
        <f t="shared" si="3"/>
        <v>150</v>
      </c>
      <c r="Q47" s="120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+'24'!J48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3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21">
        <f t="shared" si="3"/>
        <v>200</v>
      </c>
      <c r="Q48" s="120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+'24'!J49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+'24'!J50</f>
        <v>12</v>
      </c>
      <c r="F50" s="70"/>
      <c r="G50" s="46">
        <f t="shared" si="5"/>
        <v>12</v>
      </c>
      <c r="H50" s="77">
        <v>0</v>
      </c>
      <c r="I50" s="75">
        <v>0</v>
      </c>
      <c r="J50" s="46">
        <f t="shared" si="6"/>
        <v>12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+'24'!J53</f>
        <v>18</v>
      </c>
      <c r="F53" s="70"/>
      <c r="G53" s="46">
        <f t="shared" si="5"/>
        <v>18</v>
      </c>
      <c r="H53" s="77">
        <v>0</v>
      </c>
      <c r="I53" s="75">
        <v>0</v>
      </c>
      <c r="J53" s="46">
        <f t="shared" si="6"/>
        <v>17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+'24'!J55</f>
        <v>28</v>
      </c>
      <c r="F55" s="70"/>
      <c r="G55" s="46">
        <f t="shared" si="5"/>
        <v>28</v>
      </c>
      <c r="H55" s="77">
        <v>0</v>
      </c>
      <c r="I55" s="75">
        <v>0</v>
      </c>
      <c r="J55" s="46">
        <f t="shared" si="6"/>
        <v>28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+'24'!J56</f>
        <v>9</v>
      </c>
      <c r="F56" s="70"/>
      <c r="G56" s="46">
        <f t="shared" si="5"/>
        <v>9</v>
      </c>
      <c r="H56" s="77">
        <v>0</v>
      </c>
      <c r="I56" s="75">
        <v>0</v>
      </c>
      <c r="J56" s="46">
        <f t="shared" si="6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+'24'!J57</f>
        <v>21</v>
      </c>
      <c r="F57" s="70"/>
      <c r="G57" s="46">
        <f t="shared" si="5"/>
        <v>21</v>
      </c>
      <c r="H57" s="77">
        <v>0</v>
      </c>
      <c r="I57" s="75">
        <v>0</v>
      </c>
      <c r="J57" s="46">
        <f t="shared" si="6"/>
        <v>21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+'24'!J58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+'24'!J59</f>
        <v>15</v>
      </c>
      <c r="F59" s="70"/>
      <c r="G59" s="46">
        <f t="shared" si="5"/>
        <v>15</v>
      </c>
      <c r="H59" s="77">
        <v>0</v>
      </c>
      <c r="I59" s="75">
        <v>0</v>
      </c>
      <c r="J59" s="46">
        <f t="shared" si="6"/>
        <v>15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+'24'!J62</f>
        <v>19</v>
      </c>
      <c r="F62" s="70"/>
      <c r="G62" s="46">
        <f t="shared" si="5"/>
        <v>19</v>
      </c>
      <c r="H62" s="77">
        <v>0</v>
      </c>
      <c r="I62" s="75">
        <v>0</v>
      </c>
      <c r="J62" s="46">
        <f t="shared" si="6"/>
        <v>19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+'24'!J72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+'24'!J74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+'24'!J77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6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+'24'!J110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+'24'!J111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+'24'!J112</f>
        <v>19</v>
      </c>
      <c r="F112" s="70"/>
      <c r="G112" s="46">
        <f t="shared" si="20"/>
        <v>19</v>
      </c>
      <c r="H112" s="77">
        <v>0</v>
      </c>
      <c r="I112" s="75">
        <v>0</v>
      </c>
      <c r="J112" s="46">
        <f t="shared" si="21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+'24'!J113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+'24'!J115</f>
        <v>23</v>
      </c>
      <c r="F115" s="70"/>
      <c r="G115" s="46">
        <f t="shared" si="20"/>
        <v>23</v>
      </c>
      <c r="H115" s="77">
        <v>0</v>
      </c>
      <c r="I115" s="75">
        <v>0</v>
      </c>
      <c r="J115" s="46">
        <f t="shared" si="21"/>
        <v>21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1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+'24'!J116</f>
        <v>0</v>
      </c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+'24'!J117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+'24'!J120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+'24'!J125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+'24'!J131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+'24'!J132</f>
        <v>9</v>
      </c>
      <c r="F132" s="70"/>
      <c r="G132" s="46">
        <f t="shared" si="20"/>
        <v>9</v>
      </c>
      <c r="H132" s="77">
        <v>0</v>
      </c>
      <c r="I132" s="75">
        <v>0</v>
      </c>
      <c r="J132" s="46">
        <f t="shared" si="21"/>
        <v>9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+'24'!J133</f>
        <v>10</v>
      </c>
      <c r="F133" s="70"/>
      <c r="G133" s="46">
        <f t="shared" si="20"/>
        <v>10</v>
      </c>
      <c r="H133" s="77">
        <v>0</v>
      </c>
      <c r="I133" s="75">
        <v>0</v>
      </c>
      <c r="J133" s="46">
        <f t="shared" si="21"/>
        <v>10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+'24'!J154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+'24'!J156</f>
        <v>1</v>
      </c>
      <c r="F156" s="70"/>
      <c r="G156" s="46">
        <f t="shared" si="20"/>
        <v>1</v>
      </c>
      <c r="H156" s="77">
        <v>0</v>
      </c>
      <c r="I156" s="75">
        <v>0</v>
      </c>
      <c r="J156" s="46">
        <f t="shared" si="21"/>
        <v>1</v>
      </c>
      <c r="K156" s="71"/>
      <c r="L156" s="20">
        <v>15</v>
      </c>
      <c r="M156" s="64">
        <f t="shared" si="7"/>
        <v>0</v>
      </c>
      <c r="N156" s="17" t="s">
        <v>1428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+'24'!J162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+'24'!J163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+'24'!J164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+'24'!J165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+'24'!J166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+'24'!J167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+'24'!J168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+'24'!J169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+'24'!J170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+'24'!J171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+'24'!J172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+'24'!J174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+'24'!J175</f>
        <v>8</v>
      </c>
      <c r="F175" s="70"/>
      <c r="G175" s="46">
        <f t="shared" si="27"/>
        <v>8</v>
      </c>
      <c r="H175" s="77">
        <v>0</v>
      </c>
      <c r="I175" s="75">
        <v>0</v>
      </c>
      <c r="J175" s="46">
        <f t="shared" si="28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+'24'!J176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+'24'!J177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+'24'!J178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+'24'!J179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+'24'!J180</f>
        <v>4</v>
      </c>
      <c r="F180" s="70"/>
      <c r="G180" s="46">
        <f t="shared" si="27"/>
        <v>4</v>
      </c>
      <c r="H180" s="77">
        <v>0</v>
      </c>
      <c r="I180" s="75">
        <v>0</v>
      </c>
      <c r="J180" s="46">
        <f t="shared" si="28"/>
        <v>4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+'24'!J181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+'24'!J182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+'24'!J183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+'24'!J184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+'24'!J185</f>
        <v>29</v>
      </c>
      <c r="F185" s="70"/>
      <c r="G185" s="46">
        <f t="shared" si="27"/>
        <v>29</v>
      </c>
      <c r="H185" s="77">
        <v>0</v>
      </c>
      <c r="I185" s="75">
        <v>0</v>
      </c>
      <c r="J185" s="46">
        <f t="shared" si="28"/>
        <v>29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+'24'!J186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+'24'!J188</f>
        <v>114</v>
      </c>
      <c r="F188" s="70"/>
      <c r="G188" s="46">
        <f>E188+F188</f>
        <v>114</v>
      </c>
      <c r="H188" s="77">
        <v>0</v>
      </c>
      <c r="I188" s="75">
        <v>0</v>
      </c>
      <c r="J188" s="46">
        <f>+G188-H188-K188-I188</f>
        <v>114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+'24'!J190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+'24'!J191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+'24'!J192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+'24'!J193</f>
        <v>16</v>
      </c>
      <c r="F193" s="70"/>
      <c r="G193" s="46">
        <f t="shared" si="27"/>
        <v>16</v>
      </c>
      <c r="H193" s="77">
        <v>0</v>
      </c>
      <c r="I193" s="75">
        <v>0</v>
      </c>
      <c r="J193" s="46">
        <f t="shared" si="28"/>
        <v>16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+'24'!J194</f>
        <v>35</v>
      </c>
      <c r="F194" s="70"/>
      <c r="G194" s="46">
        <f t="shared" si="27"/>
        <v>35</v>
      </c>
      <c r="H194" s="77">
        <v>0</v>
      </c>
      <c r="I194" s="75">
        <v>0</v>
      </c>
      <c r="J194" s="46">
        <f t="shared" si="28"/>
        <v>35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+'24'!J195</f>
        <v>2</v>
      </c>
      <c r="F195" s="70"/>
      <c r="G195" s="46">
        <f t="shared" si="27"/>
        <v>2</v>
      </c>
      <c r="H195" s="77">
        <v>0</v>
      </c>
      <c r="I195" s="75">
        <v>0</v>
      </c>
      <c r="J195" s="46">
        <f t="shared" si="28"/>
        <v>2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+'24'!J196</f>
        <v>11</v>
      </c>
      <c r="F196" s="70"/>
      <c r="G196" s="46">
        <f t="shared" si="27"/>
        <v>11</v>
      </c>
      <c r="H196" s="77">
        <v>0</v>
      </c>
      <c r="I196" s="75">
        <v>0</v>
      </c>
      <c r="J196" s="46">
        <f t="shared" si="28"/>
        <v>11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+'24'!J197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+'24'!J198</f>
        <v>13</v>
      </c>
      <c r="F198" s="70"/>
      <c r="G198" s="46">
        <f t="shared" si="27"/>
        <v>13</v>
      </c>
      <c r="H198" s="77">
        <v>0</v>
      </c>
      <c r="I198" s="75">
        <v>0</v>
      </c>
      <c r="J198" s="46">
        <f t="shared" si="28"/>
        <v>13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+'24'!J199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+'24'!J200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+'24'!J201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+'24'!J202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+'24'!J203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+'24'!J204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+'24'!J205</f>
        <v>0</v>
      </c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2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+'24'!J206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+'24'!J208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+'24'!J209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53" si="36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+'24'!J210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+'24'!J211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+'24'!J212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+'24'!J213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+'24'!J214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+'24'!J215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+'24'!J216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+'24'!J217</f>
        <v>18</v>
      </c>
      <c r="F217" s="70"/>
      <c r="G217" s="46">
        <f t="shared" si="27"/>
        <v>18</v>
      </c>
      <c r="H217" s="77">
        <v>0</v>
      </c>
      <c r="I217" s="75">
        <v>0</v>
      </c>
      <c r="J217" s="46">
        <f t="shared" si="28"/>
        <v>18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+'24'!J218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+'24'!J219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+'24'!J220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+'24'!J221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+'24'!J222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+'24'!J223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+'24'!J224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+'24'!J225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+'24'!J226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+'24'!J227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+'24'!J228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+'24'!J229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+'24'!J230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+'24'!J231</f>
        <v>0</v>
      </c>
      <c r="F231" s="70"/>
      <c r="G231" s="46">
        <f t="shared" ref="G231:G237" si="37">E231+F231</f>
        <v>0</v>
      </c>
      <c r="H231" s="77">
        <v>0</v>
      </c>
      <c r="I231" s="75">
        <v>0</v>
      </c>
      <c r="J231" s="46">
        <f t="shared" ref="J231:J237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+'24'!J232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+'24'!J233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+'24'!J234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+'24'!J235</f>
        <v>6</v>
      </c>
      <c r="F235" s="70"/>
      <c r="G235" s="46">
        <f t="shared" si="37"/>
        <v>6</v>
      </c>
      <c r="H235" s="77">
        <v>0</v>
      </c>
      <c r="I235" s="75">
        <v>0</v>
      </c>
      <c r="J235" s="46">
        <f t="shared" si="38"/>
        <v>6</v>
      </c>
      <c r="K235" s="71"/>
      <c r="L235" s="20">
        <v>35</v>
      </c>
      <c r="M235" s="64">
        <f t="shared" ref="M235:M253" si="39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+'24'!J236</f>
        <v>5</v>
      </c>
      <c r="F236" s="70"/>
      <c r="G236" s="46">
        <f t="shared" si="37"/>
        <v>5</v>
      </c>
      <c r="H236" s="77">
        <v>0</v>
      </c>
      <c r="I236" s="75">
        <v>0</v>
      </c>
      <c r="J236" s="46">
        <f t="shared" si="38"/>
        <v>4</v>
      </c>
      <c r="K236" s="71">
        <v>1</v>
      </c>
      <c r="L236" s="20">
        <v>50</v>
      </c>
      <c r="M236" s="64">
        <f t="shared" si="39"/>
        <v>50</v>
      </c>
      <c r="N236" s="17" t="s">
        <v>16</v>
      </c>
      <c r="O236" s="18"/>
      <c r="P236" s="121">
        <f t="shared" si="36"/>
        <v>50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+'24'!J237</f>
        <v>5</v>
      </c>
      <c r="F237" s="70"/>
      <c r="G237" s="46">
        <f t="shared" si="37"/>
        <v>5</v>
      </c>
      <c r="H237" s="77">
        <v>0</v>
      </c>
      <c r="I237" s="75">
        <v>0</v>
      </c>
      <c r="J237" s="46">
        <f t="shared" si="38"/>
        <v>4</v>
      </c>
      <c r="K237" s="71">
        <v>1</v>
      </c>
      <c r="L237" s="20">
        <v>50</v>
      </c>
      <c r="M237" s="64">
        <f t="shared" si="39"/>
        <v>50</v>
      </c>
      <c r="N237" s="17" t="s">
        <v>16</v>
      </c>
      <c r="O237" s="18"/>
      <c r="P237" s="121">
        <f t="shared" si="36"/>
        <v>50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+'24'!J238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39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+'24'!J239</f>
        <v>0</v>
      </c>
      <c r="F239" s="70"/>
      <c r="G239" s="46">
        <f t="shared" ref="G239:G253" si="41">E239+F239</f>
        <v>0</v>
      </c>
      <c r="H239" s="77">
        <v>0</v>
      </c>
      <c r="I239" s="75">
        <v>0</v>
      </c>
      <c r="J239" s="46">
        <f t="shared" ref="J239:J253" si="42">+G239-H239-K239-I239</f>
        <v>0</v>
      </c>
      <c r="K239" s="71"/>
      <c r="L239" s="20">
        <v>15</v>
      </c>
      <c r="M239" s="64">
        <f t="shared" si="39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+'24'!J240</f>
        <v>1</v>
      </c>
      <c r="F240" s="70"/>
      <c r="G240" s="46">
        <f t="shared" si="41"/>
        <v>1</v>
      </c>
      <c r="H240" s="77">
        <v>0</v>
      </c>
      <c r="I240" s="75">
        <v>0</v>
      </c>
      <c r="J240" s="46">
        <f t="shared" si="42"/>
        <v>1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+'24'!J241</f>
        <v>2</v>
      </c>
      <c r="F241" s="70"/>
      <c r="G241" s="46">
        <f t="shared" si="41"/>
        <v>2</v>
      </c>
      <c r="H241" s="77">
        <v>0</v>
      </c>
      <c r="I241" s="75">
        <v>0</v>
      </c>
      <c r="J241" s="46">
        <f t="shared" si="42"/>
        <v>2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+'24'!J242</f>
        <v>1</v>
      </c>
      <c r="F242" s="70"/>
      <c r="G242" s="46">
        <f t="shared" si="41"/>
        <v>1</v>
      </c>
      <c r="H242" s="77">
        <v>0</v>
      </c>
      <c r="I242" s="75">
        <v>0</v>
      </c>
      <c r="J242" s="46">
        <f t="shared" si="42"/>
        <v>1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+'24'!J243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22</v>
      </c>
      <c r="M243" s="64">
        <f t="shared" si="39"/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+'24'!J244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35</v>
      </c>
      <c r="M244" s="64">
        <f t="shared" si="39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+'24'!J245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29</v>
      </c>
      <c r="M245" s="64">
        <f t="shared" si="39"/>
        <v>0</v>
      </c>
      <c r="N245" s="17" t="s">
        <v>1428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+'24'!J246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39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+'24'!J247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/>
      <c r="M247" s="64">
        <f t="shared" si="39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+'24'!J248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/>
      <c r="M248" s="64">
        <f t="shared" si="39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+'24'!J249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/>
      <c r="M249" s="64">
        <f t="shared" si="39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+'24'!J250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/>
      <c r="M250" s="64">
        <f t="shared" si="39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+'24'!J251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39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+'24'!J252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39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+'24'!J253</f>
        <v>0</v>
      </c>
      <c r="F253" s="70"/>
      <c r="G253" s="46">
        <f t="shared" si="41"/>
        <v>0</v>
      </c>
      <c r="H253" s="77"/>
      <c r="I253" s="75"/>
      <c r="J253" s="46">
        <f t="shared" si="42"/>
        <v>0</v>
      </c>
      <c r="K253" s="71"/>
      <c r="L253" s="20"/>
      <c r="M253" s="64">
        <f t="shared" si="39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765.13000000000011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2365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430</v>
      </c>
      <c r="O258" s="2">
        <v>100</v>
      </c>
      <c r="P258" s="2">
        <v>130</v>
      </c>
      <c r="Q258" s="2">
        <v>50</v>
      </c>
      <c r="R258" s="2">
        <v>150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400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1535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1535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0"/>
  <sheetViews>
    <sheetView zoomScale="80" zoomScaleNormal="80" workbookViewId="0">
      <pane xSplit="10" ySplit="4" topLeftCell="L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I46" sqref="I4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53</v>
      </c>
      <c r="F5" s="70"/>
      <c r="G5" s="46">
        <f t="shared" ref="G5:G26" si="0">E5+F5</f>
        <v>53</v>
      </c>
      <c r="H5" s="77">
        <v>0</v>
      </c>
      <c r="I5" s="75">
        <v>0</v>
      </c>
      <c r="J5" s="46">
        <f t="shared" ref="J5:J26" si="1">+G5-H5-K5-I5</f>
        <v>53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165</v>
      </c>
      <c r="F6" s="70"/>
      <c r="G6" s="46">
        <f t="shared" si="0"/>
        <v>165</v>
      </c>
      <c r="H6" s="77">
        <v>0</v>
      </c>
      <c r="I6" s="75">
        <v>0</v>
      </c>
      <c r="J6" s="46">
        <f t="shared" si="1"/>
        <v>164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20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0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>
        <v>42</v>
      </c>
      <c r="P21" s="121">
        <f t="shared" si="3"/>
        <v>43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78</v>
      </c>
      <c r="F22" s="70"/>
      <c r="G22" s="46">
        <f t="shared" si="0"/>
        <v>78</v>
      </c>
      <c r="H22" s="77">
        <v>0</v>
      </c>
      <c r="I22" s="75">
        <v>0</v>
      </c>
      <c r="J22" s="46">
        <f t="shared" si="1"/>
        <v>77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36</v>
      </c>
      <c r="F24" s="70"/>
      <c r="G24" s="46">
        <f t="shared" si="0"/>
        <v>36</v>
      </c>
      <c r="H24" s="77">
        <v>0</v>
      </c>
      <c r="I24" s="75">
        <v>0</v>
      </c>
      <c r="J24" s="46">
        <f t="shared" si="1"/>
        <v>35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22</v>
      </c>
      <c r="F28" s="70"/>
      <c r="G28" s="46">
        <f t="shared" si="5"/>
        <v>22</v>
      </c>
      <c r="H28" s="77">
        <v>0</v>
      </c>
      <c r="I28" s="75">
        <v>0</v>
      </c>
      <c r="J28" s="46">
        <f t="shared" si="6"/>
        <v>21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64</v>
      </c>
      <c r="F31" s="70"/>
      <c r="G31" s="46">
        <f t="shared" si="5"/>
        <v>64</v>
      </c>
      <c r="H31" s="77">
        <v>0</v>
      </c>
      <c r="I31" s="75">
        <v>0</v>
      </c>
      <c r="J31" s="46">
        <f t="shared" si="6"/>
        <v>64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0</v>
      </c>
      <c r="K32" s="71">
        <v>5</v>
      </c>
      <c r="L32" s="15">
        <v>130</v>
      </c>
      <c r="M32" s="64">
        <f t="shared" si="2"/>
        <v>650</v>
      </c>
      <c r="N32" s="17" t="s">
        <v>16</v>
      </c>
      <c r="O32" s="18">
        <v>325</v>
      </c>
      <c r="P32" s="121">
        <f t="shared" si="3"/>
        <v>325</v>
      </c>
      <c r="Q32" s="89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0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>
        <v>130</v>
      </c>
      <c r="P33" s="121">
        <f t="shared" si="3"/>
        <v>130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0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+'25'!J39</f>
        <v>9</v>
      </c>
      <c r="F39" s="70"/>
      <c r="G39" s="46">
        <f t="shared" si="5"/>
        <v>9</v>
      </c>
      <c r="H39" s="77">
        <v>0</v>
      </c>
      <c r="I39" s="75">
        <v>0</v>
      </c>
      <c r="J39" s="46">
        <f t="shared" si="6"/>
        <v>8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+'25'!J40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+'25'!J41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+'25'!J46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+'25'!J47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+'25'!J48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+'25'!J49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+'25'!J50</f>
        <v>12</v>
      </c>
      <c r="F50" s="70"/>
      <c r="G50" s="46">
        <f t="shared" si="5"/>
        <v>12</v>
      </c>
      <c r="H50" s="77">
        <v>0</v>
      </c>
      <c r="I50" s="75">
        <v>0</v>
      </c>
      <c r="J50" s="46">
        <f t="shared" si="6"/>
        <v>12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+'25'!J53</f>
        <v>17</v>
      </c>
      <c r="F53" s="70"/>
      <c r="G53" s="46">
        <f t="shared" si="5"/>
        <v>17</v>
      </c>
      <c r="H53" s="77">
        <v>0</v>
      </c>
      <c r="I53" s="75">
        <v>0</v>
      </c>
      <c r="J53" s="46">
        <f t="shared" si="6"/>
        <v>17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+'25'!J55</f>
        <v>28</v>
      </c>
      <c r="F55" s="70"/>
      <c r="G55" s="46">
        <f t="shared" si="5"/>
        <v>28</v>
      </c>
      <c r="H55" s="77">
        <v>0</v>
      </c>
      <c r="I55" s="75">
        <v>0</v>
      </c>
      <c r="J55" s="46">
        <f t="shared" si="6"/>
        <v>27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21">
        <f t="shared" si="3"/>
        <v>85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+'25'!J56</f>
        <v>9</v>
      </c>
      <c r="F56" s="70"/>
      <c r="G56" s="46">
        <f t="shared" si="5"/>
        <v>9</v>
      </c>
      <c r="H56" s="77">
        <v>0</v>
      </c>
      <c r="I56" s="75">
        <v>0</v>
      </c>
      <c r="J56" s="46">
        <f t="shared" si="6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+'25'!J57</f>
        <v>21</v>
      </c>
      <c r="F57" s="70"/>
      <c r="G57" s="46">
        <f t="shared" si="5"/>
        <v>21</v>
      </c>
      <c r="H57" s="77">
        <v>0</v>
      </c>
      <c r="I57" s="75">
        <v>0</v>
      </c>
      <c r="J57" s="46">
        <f t="shared" si="6"/>
        <v>21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+'25'!J58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11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35</v>
      </c>
      <c r="P58" s="121">
        <f t="shared" si="3"/>
        <v>85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+'25'!J59</f>
        <v>15</v>
      </c>
      <c r="F59" s="70"/>
      <c r="G59" s="46">
        <f t="shared" si="5"/>
        <v>15</v>
      </c>
      <c r="H59" s="77">
        <v>0</v>
      </c>
      <c r="I59" s="75">
        <v>0</v>
      </c>
      <c r="J59" s="46">
        <f t="shared" si="6"/>
        <v>15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+'25'!J62</f>
        <v>19</v>
      </c>
      <c r="F62" s="70"/>
      <c r="G62" s="46">
        <f t="shared" si="5"/>
        <v>19</v>
      </c>
      <c r="H62" s="77">
        <v>0</v>
      </c>
      <c r="I62" s="75">
        <v>0</v>
      </c>
      <c r="J62" s="46">
        <f t="shared" si="6"/>
        <v>15</v>
      </c>
      <c r="K62" s="71">
        <v>4</v>
      </c>
      <c r="L62" s="15">
        <v>120</v>
      </c>
      <c r="M62" s="64">
        <f t="shared" si="2"/>
        <v>480</v>
      </c>
      <c r="N62" s="17" t="s">
        <v>16</v>
      </c>
      <c r="O62" s="18">
        <v>140</v>
      </c>
      <c r="P62" s="121">
        <f t="shared" si="3"/>
        <v>340</v>
      </c>
      <c r="Q62" s="120">
        <v>26.69</v>
      </c>
      <c r="R62" s="43">
        <f t="shared" si="4"/>
        <v>106.76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+'25'!J72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+'25'!J74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0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>
        <v>50</v>
      </c>
      <c r="P74" s="121">
        <f t="shared" si="7"/>
        <v>50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+'25'!J77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4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>
        <v>50</v>
      </c>
      <c r="P77" s="121">
        <f t="shared" si="7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+'25'!J110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+'25'!J111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+'25'!J112</f>
        <v>19</v>
      </c>
      <c r="F112" s="70"/>
      <c r="G112" s="46">
        <f t="shared" si="20"/>
        <v>19</v>
      </c>
      <c r="H112" s="77">
        <v>0</v>
      </c>
      <c r="I112" s="75">
        <v>0</v>
      </c>
      <c r="J112" s="46">
        <f t="shared" si="21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+'25'!J113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+'25'!J115</f>
        <v>21</v>
      </c>
      <c r="F115" s="70"/>
      <c r="G115" s="46">
        <f t="shared" si="20"/>
        <v>21</v>
      </c>
      <c r="H115" s="77">
        <v>0</v>
      </c>
      <c r="I115" s="75">
        <v>0</v>
      </c>
      <c r="J115" s="46">
        <f t="shared" si="21"/>
        <v>21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+'25'!J116</f>
        <v>0</v>
      </c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+'25'!J117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+'25'!J120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+'25'!J123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+'25'!J125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+'25'!J126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+'25'!J131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+'25'!J132</f>
        <v>9</v>
      </c>
      <c r="F132" s="70"/>
      <c r="G132" s="46">
        <f t="shared" si="20"/>
        <v>9</v>
      </c>
      <c r="H132" s="77">
        <v>0</v>
      </c>
      <c r="I132" s="75">
        <v>0</v>
      </c>
      <c r="J132" s="46">
        <f t="shared" si="21"/>
        <v>3</v>
      </c>
      <c r="K132" s="71">
        <v>6</v>
      </c>
      <c r="L132" s="22">
        <v>60</v>
      </c>
      <c r="M132" s="64">
        <f t="shared" si="8"/>
        <v>360</v>
      </c>
      <c r="N132" s="17" t="s">
        <v>16</v>
      </c>
      <c r="O132" s="18">
        <v>180</v>
      </c>
      <c r="P132" s="121">
        <f t="shared" si="7"/>
        <v>180</v>
      </c>
      <c r="Q132" s="89">
        <v>16.690000000000001</v>
      </c>
      <c r="R132" s="43">
        <f t="shared" si="9"/>
        <v>100.14000000000001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+'25'!J133</f>
        <v>10</v>
      </c>
      <c r="F133" s="70"/>
      <c r="G133" s="46">
        <f t="shared" si="20"/>
        <v>10</v>
      </c>
      <c r="H133" s="77">
        <v>0</v>
      </c>
      <c r="I133" s="75">
        <v>0</v>
      </c>
      <c r="J133" s="46">
        <f t="shared" si="21"/>
        <v>5</v>
      </c>
      <c r="K133" s="71">
        <v>5</v>
      </c>
      <c r="L133" s="20">
        <v>50</v>
      </c>
      <c r="M133" s="64">
        <f t="shared" si="8"/>
        <v>250</v>
      </c>
      <c r="N133" s="17" t="s">
        <v>16</v>
      </c>
      <c r="O133" s="18">
        <v>125</v>
      </c>
      <c r="P133" s="121">
        <f t="shared" si="7"/>
        <v>125</v>
      </c>
      <c r="Q133" s="89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+'25'!J141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+'25'!J142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+'25'!J154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+'25'!J156</f>
        <v>1</v>
      </c>
      <c r="F156" s="70"/>
      <c r="G156" s="46">
        <f t="shared" si="20"/>
        <v>1</v>
      </c>
      <c r="H156" s="77">
        <v>0</v>
      </c>
      <c r="I156" s="75">
        <v>0</v>
      </c>
      <c r="J156" s="46">
        <f t="shared" si="21"/>
        <v>1</v>
      </c>
      <c r="K156" s="71"/>
      <c r="L156" s="20">
        <v>15</v>
      </c>
      <c r="M156" s="64">
        <f t="shared" si="8"/>
        <v>0</v>
      </c>
      <c r="N156" s="17" t="s">
        <v>1428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+'25'!J159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+'25'!J162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+'25'!J163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+'25'!J164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+'25'!J165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+'25'!J166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+'25'!J167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+'25'!J168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+'25'!J169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+'25'!J170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+'25'!J171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+'25'!J172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+'25'!J174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+'25'!J175</f>
        <v>8</v>
      </c>
      <c r="F175" s="70"/>
      <c r="G175" s="46">
        <f t="shared" si="27"/>
        <v>8</v>
      </c>
      <c r="H175" s="77">
        <v>0</v>
      </c>
      <c r="I175" s="75">
        <v>0</v>
      </c>
      <c r="J175" s="46">
        <f t="shared" si="28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+'25'!J176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+'25'!J177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+'25'!J178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+'25'!J179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+'25'!J180</f>
        <v>4</v>
      </c>
      <c r="F180" s="70"/>
      <c r="G180" s="46">
        <f t="shared" si="27"/>
        <v>4</v>
      </c>
      <c r="H180" s="77">
        <v>0</v>
      </c>
      <c r="I180" s="75">
        <v>0</v>
      </c>
      <c r="J180" s="46">
        <f t="shared" si="28"/>
        <v>4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+'25'!J181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+'25'!J182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+'25'!J183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+'25'!J184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+'25'!J185</f>
        <v>29</v>
      </c>
      <c r="F185" s="70"/>
      <c r="G185" s="46">
        <f t="shared" si="27"/>
        <v>29</v>
      </c>
      <c r="H185" s="77">
        <v>0</v>
      </c>
      <c r="I185" s="75">
        <v>0</v>
      </c>
      <c r="J185" s="46">
        <f t="shared" si="28"/>
        <v>28</v>
      </c>
      <c r="K185" s="71">
        <v>1</v>
      </c>
      <c r="L185" s="20">
        <v>80</v>
      </c>
      <c r="M185" s="64">
        <f t="shared" si="31"/>
        <v>80</v>
      </c>
      <c r="N185" s="17" t="s">
        <v>16</v>
      </c>
      <c r="O185" s="18"/>
      <c r="P185" s="121">
        <f t="shared" si="26"/>
        <v>80</v>
      </c>
      <c r="Q185" s="89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+'25'!J186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+'25'!J188</f>
        <v>114</v>
      </c>
      <c r="F188" s="70"/>
      <c r="G188" s="46">
        <f>E188+F188</f>
        <v>114</v>
      </c>
      <c r="H188" s="77">
        <v>0</v>
      </c>
      <c r="I188" s="75">
        <v>0</v>
      </c>
      <c r="J188" s="46">
        <f>+G188-H188-K188-I188</f>
        <v>114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+'25'!J190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+'25'!J191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+'25'!J192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+'25'!J193</f>
        <v>16</v>
      </c>
      <c r="F193" s="70"/>
      <c r="G193" s="46">
        <f t="shared" si="27"/>
        <v>16</v>
      </c>
      <c r="H193" s="77">
        <v>0</v>
      </c>
      <c r="I193" s="75">
        <v>0</v>
      </c>
      <c r="J193" s="46">
        <f t="shared" si="28"/>
        <v>16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+'25'!J194</f>
        <v>35</v>
      </c>
      <c r="F194" s="70"/>
      <c r="G194" s="46">
        <f t="shared" si="27"/>
        <v>35</v>
      </c>
      <c r="H194" s="77">
        <v>0</v>
      </c>
      <c r="I194" s="75">
        <v>0</v>
      </c>
      <c r="J194" s="46">
        <f t="shared" si="28"/>
        <v>35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+'25'!J195</f>
        <v>2</v>
      </c>
      <c r="F195" s="70"/>
      <c r="G195" s="46">
        <f t="shared" si="27"/>
        <v>2</v>
      </c>
      <c r="H195" s="77">
        <v>0</v>
      </c>
      <c r="I195" s="75">
        <v>0</v>
      </c>
      <c r="J195" s="46">
        <f t="shared" si="28"/>
        <v>2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+'25'!J196</f>
        <v>11</v>
      </c>
      <c r="F196" s="70"/>
      <c r="G196" s="46">
        <f t="shared" si="27"/>
        <v>11</v>
      </c>
      <c r="H196" s="77">
        <v>0</v>
      </c>
      <c r="I196" s="75">
        <v>0</v>
      </c>
      <c r="J196" s="46">
        <f t="shared" si="28"/>
        <v>11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+'25'!J197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+'25'!J198</f>
        <v>13</v>
      </c>
      <c r="F198" s="70"/>
      <c r="G198" s="46">
        <f t="shared" si="27"/>
        <v>13</v>
      </c>
      <c r="H198" s="77">
        <v>0</v>
      </c>
      <c r="I198" s="75">
        <v>0</v>
      </c>
      <c r="J198" s="46">
        <f t="shared" si="28"/>
        <v>13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+'25'!J199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+'25'!J200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+'25'!J201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+'25'!J202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+'25'!J203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+'25'!J204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+'25'!J205</f>
        <v>0</v>
      </c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+'25'!J206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+'25'!J208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+'25'!J209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+'25'!J210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+'25'!J211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+'25'!J212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+'25'!J213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+'25'!J214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+'25'!J215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+'25'!J216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+'25'!J217</f>
        <v>18</v>
      </c>
      <c r="F217" s="70"/>
      <c r="G217" s="46">
        <f t="shared" si="27"/>
        <v>18</v>
      </c>
      <c r="H217" s="77">
        <v>0</v>
      </c>
      <c r="I217" s="75">
        <v>0</v>
      </c>
      <c r="J217" s="46">
        <f t="shared" si="28"/>
        <v>18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+'25'!J218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+'25'!J219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+'25'!J220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+'25'!J221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+'25'!J222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+'25'!J223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+'25'!J224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+'25'!J225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+'25'!J226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+'25'!J227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+'25'!J228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+'25'!J229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+'25'!J230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+'25'!J231</f>
        <v>0</v>
      </c>
      <c r="F231" s="70"/>
      <c r="G231" s="46">
        <f t="shared" ref="G231:G237" si="37">E231+F231</f>
        <v>0</v>
      </c>
      <c r="H231" s="77">
        <v>0</v>
      </c>
      <c r="I231" s="75">
        <v>0</v>
      </c>
      <c r="J231" s="46">
        <f t="shared" ref="J231:J237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+'25'!J232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+'25'!J233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+'25'!J234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+'25'!J235</f>
        <v>6</v>
      </c>
      <c r="F235" s="70"/>
      <c r="G235" s="46">
        <f t="shared" si="37"/>
        <v>6</v>
      </c>
      <c r="H235" s="77">
        <v>0</v>
      </c>
      <c r="I235" s="75">
        <v>0</v>
      </c>
      <c r="J235" s="46">
        <f t="shared" si="38"/>
        <v>6</v>
      </c>
      <c r="K235" s="71"/>
      <c r="L235" s="20">
        <v>35</v>
      </c>
      <c r="M235" s="64">
        <f t="shared" ref="M235:M253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+'25'!J236</f>
        <v>4</v>
      </c>
      <c r="F236" s="70"/>
      <c r="G236" s="46">
        <f t="shared" si="37"/>
        <v>4</v>
      </c>
      <c r="H236" s="77">
        <v>0</v>
      </c>
      <c r="I236" s="75">
        <v>0</v>
      </c>
      <c r="J236" s="46">
        <f t="shared" si="38"/>
        <v>2</v>
      </c>
      <c r="K236" s="71">
        <v>2</v>
      </c>
      <c r="L236" s="20">
        <v>50</v>
      </c>
      <c r="M236" s="64">
        <f t="shared" si="39"/>
        <v>100</v>
      </c>
      <c r="N236" s="17" t="s">
        <v>16</v>
      </c>
      <c r="O236" s="18">
        <v>50</v>
      </c>
      <c r="P236" s="121">
        <f t="shared" si="35"/>
        <v>50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+'25'!J237</f>
        <v>4</v>
      </c>
      <c r="F237" s="70"/>
      <c r="G237" s="46">
        <f t="shared" si="37"/>
        <v>4</v>
      </c>
      <c r="H237" s="77">
        <v>0</v>
      </c>
      <c r="I237" s="75">
        <v>0</v>
      </c>
      <c r="J237" s="46">
        <f t="shared" si="38"/>
        <v>2</v>
      </c>
      <c r="K237" s="71">
        <v>2</v>
      </c>
      <c r="L237" s="20">
        <v>50</v>
      </c>
      <c r="M237" s="64">
        <f t="shared" si="39"/>
        <v>100</v>
      </c>
      <c r="N237" s="17" t="s">
        <v>16</v>
      </c>
      <c r="O237" s="18">
        <v>50</v>
      </c>
      <c r="P237" s="121">
        <f t="shared" si="35"/>
        <v>50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+'25'!J238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+'25'!J239</f>
        <v>0</v>
      </c>
      <c r="F239" s="70"/>
      <c r="G239" s="46">
        <f t="shared" ref="G239:G252" si="41">E239+F239</f>
        <v>0</v>
      </c>
      <c r="H239" s="77">
        <v>0</v>
      </c>
      <c r="I239" s="75">
        <v>0</v>
      </c>
      <c r="J239" s="46">
        <f t="shared" ref="J239:J246" si="42">+G239-H239-K239-I239</f>
        <v>0</v>
      </c>
      <c r="K239" s="71"/>
      <c r="L239" s="20">
        <v>15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+'25'!J240</f>
        <v>1</v>
      </c>
      <c r="F240" s="70"/>
      <c r="G240" s="46">
        <f t="shared" si="41"/>
        <v>1</v>
      </c>
      <c r="H240" s="77">
        <v>0</v>
      </c>
      <c r="I240" s="75">
        <v>0</v>
      </c>
      <c r="J240" s="46">
        <f t="shared" si="42"/>
        <v>1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+'25'!J241</f>
        <v>2</v>
      </c>
      <c r="F241" s="70"/>
      <c r="G241" s="46">
        <f t="shared" si="41"/>
        <v>2</v>
      </c>
      <c r="H241" s="77">
        <v>0</v>
      </c>
      <c r="I241" s="75">
        <v>0</v>
      </c>
      <c r="J241" s="46">
        <f t="shared" si="42"/>
        <v>0</v>
      </c>
      <c r="K241" s="71">
        <v>2</v>
      </c>
      <c r="L241" s="20">
        <v>35</v>
      </c>
      <c r="M241" s="64">
        <f t="shared" si="39"/>
        <v>70</v>
      </c>
      <c r="N241" s="17" t="s">
        <v>16</v>
      </c>
      <c r="O241" s="18">
        <v>35</v>
      </c>
      <c r="P241" s="121">
        <f t="shared" si="35"/>
        <v>35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+'25'!J242</f>
        <v>1</v>
      </c>
      <c r="F242" s="70"/>
      <c r="G242" s="46">
        <f t="shared" si="41"/>
        <v>1</v>
      </c>
      <c r="H242" s="77">
        <v>0</v>
      </c>
      <c r="I242" s="75">
        <v>0</v>
      </c>
      <c r="J242" s="46">
        <f t="shared" si="42"/>
        <v>0</v>
      </c>
      <c r="K242" s="71">
        <v>1</v>
      </c>
      <c r="L242" s="20">
        <v>35</v>
      </c>
      <c r="M242" s="64">
        <f t="shared" si="39"/>
        <v>35</v>
      </c>
      <c r="N242" s="17" t="s">
        <v>16</v>
      </c>
      <c r="O242" s="18">
        <v>17</v>
      </c>
      <c r="P242" s="121">
        <f t="shared" si="35"/>
        <v>18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+'25'!J243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22</v>
      </c>
      <c r="M243" s="64">
        <f t="shared" si="39"/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+'25'!J244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35</v>
      </c>
      <c r="M244" s="64">
        <f t="shared" si="39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+'25'!J245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29</v>
      </c>
      <c r="M245" s="64">
        <f t="shared" si="39"/>
        <v>0</v>
      </c>
      <c r="N245" s="17" t="s">
        <v>1428</v>
      </c>
      <c r="O245" s="18"/>
      <c r="P245" s="23">
        <f t="shared" si="35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+'25'!J246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39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+'25'!J247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/>
      <c r="K247" s="71"/>
      <c r="L247" s="20"/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+'25'!J248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/>
      <c r="K248" s="71"/>
      <c r="L248" s="20"/>
      <c r="M248" s="64">
        <f t="shared" si="39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+'25'!J249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/>
      <c r="K249" s="71"/>
      <c r="L249" s="20"/>
      <c r="M249" s="64">
        <f t="shared" si="39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+'25'!J250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/>
      <c r="K250" s="71"/>
      <c r="L250" s="20"/>
      <c r="M250" s="64">
        <f t="shared" si="39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+'25'!J251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/>
      <c r="K251" s="71"/>
      <c r="L251" s="20"/>
      <c r="M251" s="64">
        <f t="shared" si="39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+'25'!J252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/>
      <c r="K252" s="71"/>
      <c r="L252" s="20"/>
      <c r="M252" s="64">
        <f t="shared" si="39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+'25'!J253</f>
        <v>0</v>
      </c>
      <c r="F253" s="70"/>
      <c r="G253" s="46"/>
      <c r="H253" s="77"/>
      <c r="I253" s="75">
        <v>0</v>
      </c>
      <c r="J253" s="46"/>
      <c r="K253" s="71"/>
      <c r="L253" s="20"/>
      <c r="M253" s="64">
        <f t="shared" si="39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1067.56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3490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533</v>
      </c>
      <c r="O258" s="2">
        <v>150</v>
      </c>
      <c r="P258" s="2">
        <v>93</v>
      </c>
      <c r="Q258" s="2">
        <v>100</v>
      </c>
      <c r="R258" s="2">
        <v>60</v>
      </c>
      <c r="S258" s="2">
        <v>130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1354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1603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1603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U340"/>
  <sheetViews>
    <sheetView zoomScale="80" zoomScaleNormal="80" workbookViewId="0">
      <pane xSplit="10" ySplit="4" topLeftCell="K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G249" sqref="G2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53</v>
      </c>
      <c r="F5" s="70">
        <v>15</v>
      </c>
      <c r="G5" s="46">
        <f t="shared" ref="G5:G26" si="0">E5+F5</f>
        <v>68</v>
      </c>
      <c r="H5" s="77">
        <v>0</v>
      </c>
      <c r="I5" s="75">
        <v>0</v>
      </c>
      <c r="J5" s="46">
        <f t="shared" ref="J5:J26" si="1">+G5-H5-K5-I5</f>
        <v>66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164</v>
      </c>
      <c r="F6" s="70">
        <v>25</v>
      </c>
      <c r="G6" s="46">
        <f t="shared" si="0"/>
        <v>189</v>
      </c>
      <c r="H6" s="77">
        <v>0</v>
      </c>
      <c r="I6" s="75">
        <v>0</v>
      </c>
      <c r="J6" s="46">
        <f t="shared" si="1"/>
        <v>181</v>
      </c>
      <c r="K6" s="71">
        <v>8</v>
      </c>
      <c r="L6" s="15">
        <v>100</v>
      </c>
      <c r="M6" s="64">
        <f t="shared" ref="M6:M80" si="2">+L6*K6</f>
        <v>800</v>
      </c>
      <c r="N6" s="17" t="s">
        <v>16</v>
      </c>
      <c r="O6" s="18"/>
      <c r="P6" s="121">
        <f t="shared" ref="P6:P69" si="3">SUM(M6-O6)</f>
        <v>800</v>
      </c>
      <c r="Q6" s="120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20</v>
      </c>
      <c r="F11" s="70">
        <v>10</v>
      </c>
      <c r="G11" s="46">
        <f t="shared" si="0"/>
        <v>30</v>
      </c>
      <c r="H11" s="77">
        <v>0</v>
      </c>
      <c r="I11" s="75">
        <v>0</v>
      </c>
      <c r="J11" s="46">
        <f t="shared" si="1"/>
        <v>27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1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0</v>
      </c>
      <c r="F20" s="70">
        <v>7</v>
      </c>
      <c r="G20" s="46">
        <f t="shared" si="0"/>
        <v>7</v>
      </c>
      <c r="H20" s="77">
        <v>0</v>
      </c>
      <c r="I20" s="75">
        <v>0</v>
      </c>
      <c r="J20" s="46">
        <f t="shared" si="1"/>
        <v>6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0</v>
      </c>
      <c r="F21" s="70">
        <v>7</v>
      </c>
      <c r="G21" s="46">
        <f t="shared" si="0"/>
        <v>7</v>
      </c>
      <c r="H21" s="77">
        <v>0</v>
      </c>
      <c r="I21" s="75">
        <v>0</v>
      </c>
      <c r="J21" s="46">
        <f t="shared" si="1"/>
        <v>7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77</v>
      </c>
      <c r="F22" s="70">
        <v>25</v>
      </c>
      <c r="G22" s="46">
        <f t="shared" si="0"/>
        <v>102</v>
      </c>
      <c r="H22" s="77">
        <v>0</v>
      </c>
      <c r="I22" s="75">
        <v>0</v>
      </c>
      <c r="J22" s="46">
        <f t="shared" si="1"/>
        <v>96</v>
      </c>
      <c r="K22" s="71">
        <v>6</v>
      </c>
      <c r="L22" s="20">
        <v>100</v>
      </c>
      <c r="M22" s="64">
        <f t="shared" si="2"/>
        <v>600</v>
      </c>
      <c r="N22" s="17" t="s">
        <v>16</v>
      </c>
      <c r="O22" s="18"/>
      <c r="P22" s="121">
        <f t="shared" si="3"/>
        <v>600</v>
      </c>
      <c r="Q22" s="120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35</v>
      </c>
      <c r="F24" s="70">
        <v>10</v>
      </c>
      <c r="G24" s="46">
        <f t="shared" si="0"/>
        <v>45</v>
      </c>
      <c r="H24" s="77">
        <v>0</v>
      </c>
      <c r="I24" s="75">
        <v>0</v>
      </c>
      <c r="J24" s="46">
        <f t="shared" si="1"/>
        <v>40</v>
      </c>
      <c r="K24" s="71">
        <v>5</v>
      </c>
      <c r="L24" s="15">
        <v>100</v>
      </c>
      <c r="M24" s="64">
        <f t="shared" si="2"/>
        <v>500</v>
      </c>
      <c r="N24" s="17" t="s">
        <v>16</v>
      </c>
      <c r="O24" s="18"/>
      <c r="P24" s="121">
        <f t="shared" si="3"/>
        <v>500</v>
      </c>
      <c r="Q24" s="120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21</v>
      </c>
      <c r="F28" s="70">
        <v>10</v>
      </c>
      <c r="G28" s="46">
        <f t="shared" si="5"/>
        <v>31</v>
      </c>
      <c r="H28" s="77">
        <v>0</v>
      </c>
      <c r="I28" s="75">
        <v>0</v>
      </c>
      <c r="J28" s="46">
        <f t="shared" si="6"/>
        <v>31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64</v>
      </c>
      <c r="F31" s="70">
        <v>15</v>
      </c>
      <c r="G31" s="46">
        <f t="shared" si="5"/>
        <v>79</v>
      </c>
      <c r="H31" s="77">
        <v>0</v>
      </c>
      <c r="I31" s="75">
        <v>0</v>
      </c>
      <c r="J31" s="46">
        <f t="shared" si="6"/>
        <v>73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>
        <v>100</v>
      </c>
      <c r="P31" s="121">
        <f t="shared" si="3"/>
        <v>500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0</v>
      </c>
      <c r="F32" s="70">
        <v>7</v>
      </c>
      <c r="G32" s="46">
        <f t="shared" si="5"/>
        <v>7</v>
      </c>
      <c r="H32" s="77">
        <v>0</v>
      </c>
      <c r="I32" s="75">
        <v>0</v>
      </c>
      <c r="J32" s="46">
        <f t="shared" si="6"/>
        <v>6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0</v>
      </c>
      <c r="F33" s="70">
        <v>7</v>
      </c>
      <c r="G33" s="46">
        <f t="shared" si="5"/>
        <v>7</v>
      </c>
      <c r="H33" s="77">
        <v>0</v>
      </c>
      <c r="I33" s="75">
        <v>0</v>
      </c>
      <c r="J33" s="46">
        <f t="shared" si="6"/>
        <v>7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0</v>
      </c>
      <c r="F35" s="70">
        <v>5</v>
      </c>
      <c r="G35" s="46">
        <f t="shared" si="5"/>
        <v>5</v>
      </c>
      <c r="H35" s="77">
        <v>0</v>
      </c>
      <c r="I35" s="75">
        <v>0</v>
      </c>
      <c r="J35" s="46">
        <f t="shared" si="6"/>
        <v>4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+'26'!J39</f>
        <v>8</v>
      </c>
      <c r="F39" s="70">
        <v>10</v>
      </c>
      <c r="G39" s="46">
        <f t="shared" si="5"/>
        <v>18</v>
      </c>
      <c r="H39" s="77">
        <v>0</v>
      </c>
      <c r="I39" s="75">
        <v>0</v>
      </c>
      <c r="J39" s="46">
        <f t="shared" si="6"/>
        <v>11</v>
      </c>
      <c r="K39" s="71">
        <v>7</v>
      </c>
      <c r="L39" s="15">
        <v>50</v>
      </c>
      <c r="M39" s="64">
        <f t="shared" si="2"/>
        <v>350</v>
      </c>
      <c r="N39" s="17" t="s">
        <v>16</v>
      </c>
      <c r="O39" s="18">
        <v>175</v>
      </c>
      <c r="P39" s="121">
        <f t="shared" si="3"/>
        <v>175</v>
      </c>
      <c r="Q39" s="89">
        <v>27.84</v>
      </c>
      <c r="R39" s="43">
        <f t="shared" si="4"/>
        <v>194.88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+'26'!J40</f>
        <v>1</v>
      </c>
      <c r="F40" s="70">
        <v>5</v>
      </c>
      <c r="G40" s="46">
        <f t="shared" si="5"/>
        <v>6</v>
      </c>
      <c r="H40" s="77">
        <v>0</v>
      </c>
      <c r="I40" s="75">
        <v>0</v>
      </c>
      <c r="J40" s="46">
        <f t="shared" si="6"/>
        <v>5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+'26'!J41</f>
        <v>3</v>
      </c>
      <c r="F41" s="70">
        <v>5</v>
      </c>
      <c r="G41" s="46">
        <f t="shared" si="5"/>
        <v>8</v>
      </c>
      <c r="H41" s="77">
        <v>0</v>
      </c>
      <c r="I41" s="75">
        <v>0</v>
      </c>
      <c r="J41" s="46">
        <f t="shared" si="6"/>
        <v>5</v>
      </c>
      <c r="K41" s="71">
        <v>3</v>
      </c>
      <c r="L41" s="15">
        <v>50</v>
      </c>
      <c r="M41" s="64">
        <f t="shared" si="2"/>
        <v>150</v>
      </c>
      <c r="N41" s="17" t="s">
        <v>16</v>
      </c>
      <c r="O41" s="18">
        <v>75</v>
      </c>
      <c r="P41" s="121">
        <f t="shared" si="3"/>
        <v>75</v>
      </c>
      <c r="Q41" s="89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+'26'!J46</f>
        <v>12</v>
      </c>
      <c r="F46" s="70">
        <v>3</v>
      </c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+'26'!J47</f>
        <v>0</v>
      </c>
      <c r="F47" s="70">
        <v>4</v>
      </c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+'26'!J48</f>
        <v>3</v>
      </c>
      <c r="F48" s="70">
        <v>5</v>
      </c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+'26'!J49</f>
        <v>9</v>
      </c>
      <c r="F49" s="70">
        <v>3</v>
      </c>
      <c r="G49" s="46">
        <f t="shared" si="5"/>
        <v>12</v>
      </c>
      <c r="H49" s="77">
        <v>0</v>
      </c>
      <c r="I49" s="75">
        <v>0</v>
      </c>
      <c r="J49" s="46">
        <f t="shared" si="6"/>
        <v>9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21">
        <f t="shared" si="3"/>
        <v>150</v>
      </c>
      <c r="Q49" s="120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+'26'!J50</f>
        <v>12</v>
      </c>
      <c r="F50" s="70">
        <v>3</v>
      </c>
      <c r="G50" s="46">
        <f t="shared" si="5"/>
        <v>15</v>
      </c>
      <c r="H50" s="77">
        <v>0</v>
      </c>
      <c r="I50" s="75">
        <v>0</v>
      </c>
      <c r="J50" s="46">
        <f t="shared" si="6"/>
        <v>15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+'26'!J53</f>
        <v>17</v>
      </c>
      <c r="F53" s="70">
        <v>5</v>
      </c>
      <c r="G53" s="46">
        <f t="shared" si="5"/>
        <v>22</v>
      </c>
      <c r="H53" s="77">
        <v>0</v>
      </c>
      <c r="I53" s="75">
        <v>0</v>
      </c>
      <c r="J53" s="46">
        <f t="shared" si="6"/>
        <v>22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+'26'!J55</f>
        <v>27</v>
      </c>
      <c r="F55" s="70">
        <v>5</v>
      </c>
      <c r="G55" s="46">
        <f t="shared" si="5"/>
        <v>32</v>
      </c>
      <c r="H55" s="77">
        <v>0</v>
      </c>
      <c r="I55" s="75">
        <v>0</v>
      </c>
      <c r="J55" s="46">
        <f t="shared" si="6"/>
        <v>28</v>
      </c>
      <c r="K55" s="71">
        <v>4</v>
      </c>
      <c r="L55" s="15">
        <v>120</v>
      </c>
      <c r="M55" s="64">
        <f>+L55*K55</f>
        <v>480</v>
      </c>
      <c r="N55" s="17" t="s">
        <v>16</v>
      </c>
      <c r="O55" s="18">
        <v>140</v>
      </c>
      <c r="P55" s="121">
        <f t="shared" si="3"/>
        <v>340</v>
      </c>
      <c r="Q55" s="120">
        <v>25.99</v>
      </c>
      <c r="R55" s="43">
        <f>+K55*Q55</f>
        <v>103.96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+'26'!J56</f>
        <v>9</v>
      </c>
      <c r="F56" s="70">
        <v>2</v>
      </c>
      <c r="G56" s="46">
        <f t="shared" si="5"/>
        <v>11</v>
      </c>
      <c r="H56" s="77">
        <v>0</v>
      </c>
      <c r="I56" s="75">
        <v>0</v>
      </c>
      <c r="J56" s="46">
        <f t="shared" si="6"/>
        <v>11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+'26'!J57</f>
        <v>21</v>
      </c>
      <c r="F57" s="70">
        <v>5</v>
      </c>
      <c r="G57" s="46">
        <f t="shared" si="5"/>
        <v>26</v>
      </c>
      <c r="H57" s="77">
        <v>0</v>
      </c>
      <c r="I57" s="75">
        <v>0</v>
      </c>
      <c r="J57" s="46">
        <f t="shared" si="6"/>
        <v>25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+'26'!J58</f>
        <v>11</v>
      </c>
      <c r="F58" s="70">
        <v>3</v>
      </c>
      <c r="G58" s="46">
        <f t="shared" si="5"/>
        <v>14</v>
      </c>
      <c r="H58" s="77">
        <v>0</v>
      </c>
      <c r="I58" s="75">
        <v>0</v>
      </c>
      <c r="J58" s="46">
        <f t="shared" si="6"/>
        <v>13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35</v>
      </c>
      <c r="P58" s="121">
        <f t="shared" si="3"/>
        <v>85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+'26'!J59</f>
        <v>15</v>
      </c>
      <c r="F59" s="70">
        <v>3</v>
      </c>
      <c r="G59" s="46">
        <f t="shared" si="5"/>
        <v>18</v>
      </c>
      <c r="H59" s="77">
        <v>0</v>
      </c>
      <c r="I59" s="75">
        <v>0</v>
      </c>
      <c r="J59" s="46">
        <f t="shared" si="6"/>
        <v>17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/>
      <c r="P59" s="121">
        <f t="shared" si="3"/>
        <v>120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+'26'!J62</f>
        <v>15</v>
      </c>
      <c r="F62" s="70">
        <v>5</v>
      </c>
      <c r="G62" s="46">
        <f t="shared" si="5"/>
        <v>20</v>
      </c>
      <c r="H62" s="77">
        <v>0</v>
      </c>
      <c r="I62" s="75">
        <v>0</v>
      </c>
      <c r="J62" s="46">
        <f t="shared" si="6"/>
        <v>20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+'26'!J72</f>
        <v>3</v>
      </c>
      <c r="F72" s="70">
        <v>3</v>
      </c>
      <c r="G72" s="46">
        <f t="shared" si="5"/>
        <v>6</v>
      </c>
      <c r="H72" s="77">
        <v>0</v>
      </c>
      <c r="I72" s="75">
        <v>0</v>
      </c>
      <c r="J72" s="46">
        <f t="shared" si="6"/>
        <v>3</v>
      </c>
      <c r="K72" s="71">
        <v>3</v>
      </c>
      <c r="L72" s="21">
        <v>50</v>
      </c>
      <c r="M72" s="64">
        <f t="shared" si="2"/>
        <v>150</v>
      </c>
      <c r="N72" s="17" t="s">
        <v>16</v>
      </c>
      <c r="O72" s="18">
        <v>75</v>
      </c>
      <c r="P72" s="121">
        <f>SUM(M72-O72)</f>
        <v>75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+'26'!J74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+'26'!J77</f>
        <v>4</v>
      </c>
      <c r="F77" s="70">
        <v>10</v>
      </c>
      <c r="G77" s="46">
        <f t="shared" si="5"/>
        <v>14</v>
      </c>
      <c r="H77" s="77">
        <v>0</v>
      </c>
      <c r="I77" s="75">
        <v>0</v>
      </c>
      <c r="J77" s="46">
        <f t="shared" si="6"/>
        <v>11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>
        <v>75</v>
      </c>
      <c r="P77" s="121">
        <f t="shared" si="7"/>
        <v>75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+'26'!J110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+'26'!J111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+'26'!J112</f>
        <v>19</v>
      </c>
      <c r="F112" s="70"/>
      <c r="G112" s="46">
        <f t="shared" si="20"/>
        <v>19</v>
      </c>
      <c r="H112" s="77">
        <v>0</v>
      </c>
      <c r="I112" s="75">
        <v>0</v>
      </c>
      <c r="J112" s="46">
        <f t="shared" si="21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+'26'!J113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+'26'!J115</f>
        <v>21</v>
      </c>
      <c r="F115" s="70"/>
      <c r="G115" s="46">
        <f t="shared" si="20"/>
        <v>21</v>
      </c>
      <c r="H115" s="77">
        <v>0</v>
      </c>
      <c r="I115" s="75">
        <v>0</v>
      </c>
      <c r="J115" s="46">
        <f t="shared" si="21"/>
        <v>20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+'26'!J116</f>
        <v>0</v>
      </c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+'26'!J117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+'26'!J125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+'26'!J131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+'26'!J132</f>
        <v>3</v>
      </c>
      <c r="F132" s="70">
        <v>10</v>
      </c>
      <c r="G132" s="46">
        <f t="shared" si="20"/>
        <v>13</v>
      </c>
      <c r="H132" s="77">
        <v>0</v>
      </c>
      <c r="I132" s="75">
        <v>0</v>
      </c>
      <c r="J132" s="46">
        <f t="shared" si="21"/>
        <v>10</v>
      </c>
      <c r="K132" s="71">
        <v>3</v>
      </c>
      <c r="L132" s="22">
        <v>60</v>
      </c>
      <c r="M132" s="64">
        <f t="shared" si="8"/>
        <v>180</v>
      </c>
      <c r="N132" s="17" t="s">
        <v>16</v>
      </c>
      <c r="O132" s="18">
        <v>90</v>
      </c>
      <c r="P132" s="121">
        <f t="shared" si="7"/>
        <v>90</v>
      </c>
      <c r="Q132" s="89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+'26'!J133</f>
        <v>5</v>
      </c>
      <c r="F133" s="70">
        <v>10</v>
      </c>
      <c r="G133" s="46">
        <f t="shared" si="20"/>
        <v>15</v>
      </c>
      <c r="H133" s="77">
        <v>0</v>
      </c>
      <c r="I133" s="75">
        <v>0</v>
      </c>
      <c r="J133" s="46">
        <f t="shared" si="21"/>
        <v>11</v>
      </c>
      <c r="K133" s="71">
        <v>4</v>
      </c>
      <c r="L133" s="20">
        <v>50</v>
      </c>
      <c r="M133" s="64">
        <f t="shared" si="8"/>
        <v>200</v>
      </c>
      <c r="N133" s="17" t="s">
        <v>16</v>
      </c>
      <c r="O133" s="18">
        <v>100</v>
      </c>
      <c r="P133" s="121">
        <f t="shared" si="7"/>
        <v>100</v>
      </c>
      <c r="Q133" s="89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+'26'!J154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1428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+'26'!J162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+'26'!J163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+'26'!J164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+'26'!J165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+'26'!J166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+'26'!J167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+'26'!J168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+'26'!J169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+'26'!J170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+'26'!J171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+'26'!J172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+'26'!J174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+'26'!J175</f>
        <v>8</v>
      </c>
      <c r="F175" s="70"/>
      <c r="G175" s="46">
        <f t="shared" si="27"/>
        <v>8</v>
      </c>
      <c r="H175" s="77">
        <v>0</v>
      </c>
      <c r="I175" s="75">
        <v>0</v>
      </c>
      <c r="J175" s="46">
        <f t="shared" si="28"/>
        <v>7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 t="shared" si="26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+'26'!J176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+'26'!J177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+'26'!J178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+'26'!J179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+'26'!J180</f>
        <v>4</v>
      </c>
      <c r="F180" s="70">
        <v>10</v>
      </c>
      <c r="G180" s="46">
        <f t="shared" si="27"/>
        <v>14</v>
      </c>
      <c r="H180" s="77">
        <v>0</v>
      </c>
      <c r="I180" s="75">
        <v>0</v>
      </c>
      <c r="J180" s="46">
        <f t="shared" si="28"/>
        <v>14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+'26'!J181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+'26'!J182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+'26'!J183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+'26'!J184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+'26'!J185</f>
        <v>28</v>
      </c>
      <c r="F185" s="70"/>
      <c r="G185" s="46">
        <f t="shared" si="27"/>
        <v>28</v>
      </c>
      <c r="H185" s="77">
        <v>0</v>
      </c>
      <c r="I185" s="75">
        <v>0</v>
      </c>
      <c r="J185" s="46">
        <f t="shared" si="28"/>
        <v>28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+'26'!J186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+'26'!J188</f>
        <v>114</v>
      </c>
      <c r="F188" s="70"/>
      <c r="G188" s="46">
        <f>E188+F188</f>
        <v>114</v>
      </c>
      <c r="H188" s="77">
        <v>0</v>
      </c>
      <c r="I188" s="75">
        <v>0</v>
      </c>
      <c r="J188" s="46">
        <f>+G188-H188-K188-I188</f>
        <v>114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+'26'!J190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+'26'!J191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+'26'!J192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+'26'!J193</f>
        <v>16</v>
      </c>
      <c r="F193" s="70">
        <v>15</v>
      </c>
      <c r="G193" s="46">
        <f t="shared" si="27"/>
        <v>31</v>
      </c>
      <c r="H193" s="77">
        <v>0</v>
      </c>
      <c r="I193" s="75">
        <v>0</v>
      </c>
      <c r="J193" s="46">
        <f t="shared" si="28"/>
        <v>30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21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+'26'!J194</f>
        <v>35</v>
      </c>
      <c r="F194" s="70">
        <v>10</v>
      </c>
      <c r="G194" s="46">
        <f t="shared" si="27"/>
        <v>45</v>
      </c>
      <c r="H194" s="77">
        <v>0</v>
      </c>
      <c r="I194" s="75">
        <v>0</v>
      </c>
      <c r="J194" s="46">
        <f t="shared" si="28"/>
        <v>44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21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+'26'!J195</f>
        <v>2</v>
      </c>
      <c r="F195" s="70">
        <v>10</v>
      </c>
      <c r="G195" s="46">
        <f t="shared" si="27"/>
        <v>12</v>
      </c>
      <c r="H195" s="77">
        <v>0</v>
      </c>
      <c r="I195" s="75">
        <v>0</v>
      </c>
      <c r="J195" s="46">
        <f t="shared" si="28"/>
        <v>10</v>
      </c>
      <c r="K195" s="71">
        <v>2</v>
      </c>
      <c r="L195" s="20">
        <v>60</v>
      </c>
      <c r="M195" s="64">
        <f t="shared" si="31"/>
        <v>120</v>
      </c>
      <c r="N195" s="17" t="s">
        <v>16</v>
      </c>
      <c r="O195" s="18"/>
      <c r="P195" s="121">
        <f t="shared" si="26"/>
        <v>120</v>
      </c>
      <c r="Q195" s="89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+'26'!J196</f>
        <v>11</v>
      </c>
      <c r="F196" s="70">
        <v>5</v>
      </c>
      <c r="G196" s="46">
        <f t="shared" si="27"/>
        <v>16</v>
      </c>
      <c r="H196" s="77">
        <v>0</v>
      </c>
      <c r="I196" s="75">
        <v>0</v>
      </c>
      <c r="J196" s="46">
        <f t="shared" si="28"/>
        <v>15</v>
      </c>
      <c r="K196" s="71">
        <v>1</v>
      </c>
      <c r="L196" s="20">
        <v>120</v>
      </c>
      <c r="M196" s="64">
        <f t="shared" si="31"/>
        <v>120</v>
      </c>
      <c r="N196" s="17" t="s">
        <v>16</v>
      </c>
      <c r="O196" s="18"/>
      <c r="P196" s="121">
        <f t="shared" si="26"/>
        <v>120</v>
      </c>
      <c r="Q196" s="89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+'26'!J197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+'26'!J198</f>
        <v>13</v>
      </c>
      <c r="F198" s="70">
        <v>10</v>
      </c>
      <c r="G198" s="46">
        <f t="shared" si="27"/>
        <v>23</v>
      </c>
      <c r="H198" s="77">
        <v>0</v>
      </c>
      <c r="I198" s="75">
        <v>0</v>
      </c>
      <c r="J198" s="46">
        <f t="shared" si="28"/>
        <v>23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+'26'!J199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+'26'!J200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+'26'!J201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+'26'!J202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+'26'!J203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+'26'!J204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+'26'!J205</f>
        <v>0</v>
      </c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+'26'!J206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+'26'!J208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+'26'!J209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+'26'!J210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+'26'!J211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+'26'!J212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+'26'!J213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+'26'!J214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+'26'!J215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+'26'!J216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+'26'!J217</f>
        <v>18</v>
      </c>
      <c r="F217" s="70"/>
      <c r="G217" s="46">
        <f t="shared" si="27"/>
        <v>18</v>
      </c>
      <c r="H217" s="77">
        <v>0</v>
      </c>
      <c r="I217" s="75">
        <v>0</v>
      </c>
      <c r="J217" s="46">
        <f t="shared" si="28"/>
        <v>18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+'26'!J218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+'26'!J219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+'26'!J220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+'26'!J221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+'26'!J222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+'26'!J223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+'26'!J224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+'26'!J225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+'26'!J226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+'26'!J227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+'26'!J228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+'26'!J229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+'26'!J230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+'26'!J231</f>
        <v>0</v>
      </c>
      <c r="F231" s="70"/>
      <c r="G231" s="46">
        <f t="shared" ref="G231:G237" si="37">E231+F231</f>
        <v>0</v>
      </c>
      <c r="H231" s="77">
        <v>0</v>
      </c>
      <c r="I231" s="75">
        <v>0</v>
      </c>
      <c r="J231" s="46">
        <f t="shared" ref="J231:J237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+'26'!J232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+'26'!J233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+'26'!J234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+'26'!J235</f>
        <v>6</v>
      </c>
      <c r="F235" s="70"/>
      <c r="G235" s="46">
        <f t="shared" si="37"/>
        <v>6</v>
      </c>
      <c r="H235" s="77">
        <v>0</v>
      </c>
      <c r="I235" s="75">
        <v>0</v>
      </c>
      <c r="J235" s="46">
        <f t="shared" si="38"/>
        <v>6</v>
      </c>
      <c r="K235" s="71"/>
      <c r="L235" s="20">
        <v>35</v>
      </c>
      <c r="M235" s="64">
        <f t="shared" ref="M235:M253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+'26'!J236</f>
        <v>2</v>
      </c>
      <c r="F236" s="70">
        <v>5</v>
      </c>
      <c r="G236" s="46">
        <f t="shared" si="37"/>
        <v>7</v>
      </c>
      <c r="H236" s="77">
        <v>0</v>
      </c>
      <c r="I236" s="75">
        <v>0</v>
      </c>
      <c r="J236" s="46">
        <f t="shared" si="38"/>
        <v>5</v>
      </c>
      <c r="K236" s="71">
        <v>2</v>
      </c>
      <c r="L236" s="20">
        <v>50</v>
      </c>
      <c r="M236" s="64">
        <f t="shared" si="39"/>
        <v>100</v>
      </c>
      <c r="N236" s="17" t="s">
        <v>16</v>
      </c>
      <c r="O236" s="18">
        <v>75</v>
      </c>
      <c r="P236" s="121">
        <f t="shared" si="35"/>
        <v>25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+'26'!J237</f>
        <v>2</v>
      </c>
      <c r="F237" s="70">
        <v>5</v>
      </c>
      <c r="G237" s="46">
        <f t="shared" si="37"/>
        <v>7</v>
      </c>
      <c r="H237" s="77">
        <v>0</v>
      </c>
      <c r="I237" s="75">
        <v>0</v>
      </c>
      <c r="J237" s="46">
        <f t="shared" si="38"/>
        <v>7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+'26'!J238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+'26'!J239</f>
        <v>0</v>
      </c>
      <c r="F239" s="70"/>
      <c r="G239" s="46">
        <f t="shared" ref="G239:G252" si="41">E239+F239</f>
        <v>0</v>
      </c>
      <c r="H239" s="77">
        <v>0</v>
      </c>
      <c r="I239" s="75">
        <v>0</v>
      </c>
      <c r="J239" s="46">
        <f t="shared" ref="J239:J252" si="42">+G239-H239-K239-I239</f>
        <v>0</v>
      </c>
      <c r="K239" s="71"/>
      <c r="L239" s="20">
        <v>15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+'26'!J240</f>
        <v>1</v>
      </c>
      <c r="F240" s="70"/>
      <c r="G240" s="46">
        <f t="shared" si="41"/>
        <v>1</v>
      </c>
      <c r="H240" s="77">
        <v>0</v>
      </c>
      <c r="I240" s="75">
        <v>0</v>
      </c>
      <c r="J240" s="46">
        <f t="shared" si="42"/>
        <v>0</v>
      </c>
      <c r="K240" s="71">
        <v>1</v>
      </c>
      <c r="L240" s="20">
        <v>35</v>
      </c>
      <c r="M240" s="64">
        <f t="shared" si="39"/>
        <v>35</v>
      </c>
      <c r="N240" s="17" t="s">
        <v>16</v>
      </c>
      <c r="O240" s="18">
        <v>17</v>
      </c>
      <c r="P240" s="121">
        <f t="shared" si="35"/>
        <v>18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+'26'!J241</f>
        <v>0</v>
      </c>
      <c r="F241" s="70">
        <v>3</v>
      </c>
      <c r="G241" s="46">
        <f t="shared" si="41"/>
        <v>3</v>
      </c>
      <c r="H241" s="77">
        <v>0</v>
      </c>
      <c r="I241" s="75">
        <v>0</v>
      </c>
      <c r="J241" s="46">
        <f t="shared" si="42"/>
        <v>3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+'26'!J242</f>
        <v>0</v>
      </c>
      <c r="F242" s="70">
        <v>5</v>
      </c>
      <c r="G242" s="46">
        <f t="shared" si="41"/>
        <v>5</v>
      </c>
      <c r="H242" s="77">
        <v>0</v>
      </c>
      <c r="I242" s="75">
        <v>0</v>
      </c>
      <c r="J242" s="46">
        <f t="shared" si="42"/>
        <v>5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+'26'!J243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22</v>
      </c>
      <c r="M243" s="64">
        <f t="shared" si="39"/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+'26'!J244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35</v>
      </c>
      <c r="M244" s="64">
        <f t="shared" si="39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+'26'!J245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29</v>
      </c>
      <c r="M245" s="64">
        <f t="shared" si="39"/>
        <v>0</v>
      </c>
      <c r="N245" s="17" t="s">
        <v>1428</v>
      </c>
      <c r="O245" s="18"/>
      <c r="P245" s="23">
        <f t="shared" si="35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+'26'!J246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39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1441</v>
      </c>
      <c r="D247" s="10" t="s">
        <v>433</v>
      </c>
      <c r="E247" s="63">
        <f>+'26'!J247</f>
        <v>0</v>
      </c>
      <c r="F247" s="70">
        <v>3</v>
      </c>
      <c r="G247" s="46">
        <f t="shared" si="41"/>
        <v>3</v>
      </c>
      <c r="H247" s="77">
        <v>0</v>
      </c>
      <c r="I247" s="75">
        <v>0</v>
      </c>
      <c r="J247" s="46">
        <f t="shared" si="42"/>
        <v>3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1442</v>
      </c>
      <c r="D248" s="10" t="s">
        <v>433</v>
      </c>
      <c r="E248" s="63">
        <f>+'26'!J248</f>
        <v>0</v>
      </c>
      <c r="F248" s="70">
        <v>3</v>
      </c>
      <c r="G248" s="46">
        <f t="shared" si="41"/>
        <v>3</v>
      </c>
      <c r="H248" s="77">
        <v>0</v>
      </c>
      <c r="I248" s="75">
        <v>0</v>
      </c>
      <c r="J248" s="46">
        <f t="shared" si="42"/>
        <v>2</v>
      </c>
      <c r="K248" s="71">
        <v>1</v>
      </c>
      <c r="L248" s="20">
        <v>35</v>
      </c>
      <c r="M248" s="64">
        <f t="shared" si="39"/>
        <v>35</v>
      </c>
      <c r="N248" s="17" t="s">
        <v>16</v>
      </c>
      <c r="O248" s="18"/>
      <c r="P248" s="121">
        <f t="shared" si="35"/>
        <v>35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1443</v>
      </c>
      <c r="D249" s="10" t="s">
        <v>433</v>
      </c>
      <c r="E249" s="63">
        <f>+'26'!J249</f>
        <v>0</v>
      </c>
      <c r="F249" s="70">
        <v>3</v>
      </c>
      <c r="G249" s="46">
        <f t="shared" si="41"/>
        <v>3</v>
      </c>
      <c r="H249" s="77">
        <v>0</v>
      </c>
      <c r="I249" s="75">
        <v>0</v>
      </c>
      <c r="J249" s="46">
        <f t="shared" si="42"/>
        <v>3</v>
      </c>
      <c r="K249" s="71"/>
      <c r="L249" s="20">
        <v>29</v>
      </c>
      <c r="M249" s="64">
        <f t="shared" si="39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+'26'!J250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/>
      <c r="M250" s="64">
        <f t="shared" si="39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+'26'!J251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39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+'26'!J252</f>
        <v>0</v>
      </c>
      <c r="F252" s="70"/>
      <c r="G252" s="46">
        <f t="shared" si="41"/>
        <v>0</v>
      </c>
      <c r="H252" s="77"/>
      <c r="I252" s="75">
        <v>0</v>
      </c>
      <c r="J252" s="46">
        <f t="shared" si="42"/>
        <v>0</v>
      </c>
      <c r="K252" s="71"/>
      <c r="L252" s="20"/>
      <c r="M252" s="64">
        <f t="shared" si="39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+'26'!J253</f>
        <v>0</v>
      </c>
      <c r="F253" s="70"/>
      <c r="G253" s="46"/>
      <c r="H253" s="77"/>
      <c r="I253" s="75"/>
      <c r="J253" s="46"/>
      <c r="K253" s="71"/>
      <c r="L253" s="20"/>
      <c r="M253" s="64">
        <f t="shared" si="39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2136.5699999999993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6045</v>
      </c>
    </row>
    <row r="257" spans="1:21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1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1930</v>
      </c>
      <c r="O258" s="2">
        <v>50</v>
      </c>
      <c r="P258" s="2">
        <v>330</v>
      </c>
      <c r="Q258" s="2">
        <v>50</v>
      </c>
      <c r="R258" s="2">
        <v>220</v>
      </c>
      <c r="S258" s="2">
        <v>130</v>
      </c>
      <c r="T258" s="2">
        <v>150</v>
      </c>
      <c r="U258" s="2">
        <v>1000</v>
      </c>
    </row>
    <row r="259" spans="1:21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1017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3098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3098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00.00"/>
        <filter val="120.00"/>
        <filter val="130.00"/>
        <filter val="150.00"/>
        <filter val="175.00"/>
        <filter val="18.00"/>
        <filter val="25.00"/>
        <filter val="330"/>
        <filter val="35.00"/>
        <filter val="50.00"/>
        <filter val="500.00"/>
        <filter val="60.00"/>
        <filter val="600.00"/>
        <filter val="65.00"/>
        <filter val="75.00"/>
        <filter val="800.00"/>
        <filter val="85.00"/>
        <filter val="9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X340"/>
  <sheetViews>
    <sheetView zoomScale="80" zoomScaleNormal="80" workbookViewId="0">
      <pane xSplit="10" ySplit="4" topLeftCell="K5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J15" sqref="J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66</v>
      </c>
      <c r="F5" s="70"/>
      <c r="G5" s="46">
        <f t="shared" ref="G5:G26" si="0">E5+F5</f>
        <v>66</v>
      </c>
      <c r="H5" s="77">
        <v>0</v>
      </c>
      <c r="I5" s="75">
        <v>0</v>
      </c>
      <c r="J5" s="46">
        <f t="shared" ref="J5:J26" si="1">+G5-H5-K5-I5</f>
        <v>63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1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181</v>
      </c>
      <c r="F6" s="70"/>
      <c r="G6" s="46">
        <f t="shared" si="0"/>
        <v>181</v>
      </c>
      <c r="H6" s="77">
        <v>0</v>
      </c>
      <c r="I6" s="75">
        <v>0</v>
      </c>
      <c r="J6" s="46">
        <f t="shared" si="1"/>
        <v>178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69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27</v>
      </c>
      <c r="F11" s="70"/>
      <c r="G11" s="46">
        <f t="shared" si="0"/>
        <v>27</v>
      </c>
      <c r="H11" s="77">
        <v>0</v>
      </c>
      <c r="I11" s="75">
        <v>0</v>
      </c>
      <c r="J11" s="46">
        <f t="shared" si="1"/>
        <v>26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7</v>
      </c>
      <c r="F21" s="70"/>
      <c r="G21" s="46">
        <f t="shared" si="0"/>
        <v>7</v>
      </c>
      <c r="H21" s="77">
        <v>0</v>
      </c>
      <c r="I21" s="75">
        <v>0</v>
      </c>
      <c r="J21" s="46">
        <f t="shared" si="1"/>
        <v>7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96</v>
      </c>
      <c r="F22" s="70"/>
      <c r="G22" s="46">
        <f t="shared" si="0"/>
        <v>96</v>
      </c>
      <c r="H22" s="77">
        <v>0</v>
      </c>
      <c r="I22" s="75">
        <v>0</v>
      </c>
      <c r="J22" s="46">
        <f t="shared" si="1"/>
        <v>92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1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40</v>
      </c>
      <c r="F24" s="70"/>
      <c r="G24" s="46">
        <f t="shared" si="0"/>
        <v>40</v>
      </c>
      <c r="H24" s="77">
        <v>0</v>
      </c>
      <c r="I24" s="75">
        <v>0</v>
      </c>
      <c r="J24" s="46">
        <f t="shared" si="1"/>
        <v>39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31</v>
      </c>
      <c r="F28" s="70"/>
      <c r="G28" s="46">
        <f t="shared" si="5"/>
        <v>31</v>
      </c>
      <c r="H28" s="77">
        <v>0</v>
      </c>
      <c r="I28" s="75">
        <v>0</v>
      </c>
      <c r="J28" s="46">
        <f t="shared" si="6"/>
        <v>30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>SUM(M29-O29)</f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73</v>
      </c>
      <c r="F31" s="70"/>
      <c r="G31" s="46">
        <f t="shared" si="5"/>
        <v>73</v>
      </c>
      <c r="H31" s="77">
        <v>0</v>
      </c>
      <c r="I31" s="75">
        <v>0</v>
      </c>
      <c r="J31" s="46">
        <f t="shared" si="6"/>
        <v>71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5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6"/>
        <v>6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3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+'27'!J39</f>
        <v>11</v>
      </c>
      <c r="F39" s="70"/>
      <c r="G39" s="46">
        <f t="shared" si="5"/>
        <v>11</v>
      </c>
      <c r="H39" s="77">
        <v>0</v>
      </c>
      <c r="I39" s="75">
        <v>0</v>
      </c>
      <c r="J39" s="46">
        <f t="shared" si="6"/>
        <v>10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+'27'!J40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+'27'!J41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+'27'!J46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+'27'!J47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+'27'!J48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+'27'!J49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+'27'!J50</f>
        <v>15</v>
      </c>
      <c r="F50" s="70"/>
      <c r="G50" s="46">
        <f t="shared" si="5"/>
        <v>15</v>
      </c>
      <c r="H50" s="77">
        <v>0</v>
      </c>
      <c r="I50" s="75">
        <v>0</v>
      </c>
      <c r="J50" s="46">
        <f t="shared" si="6"/>
        <v>13</v>
      </c>
      <c r="K50" s="71">
        <v>2</v>
      </c>
      <c r="L50" s="15">
        <v>50</v>
      </c>
      <c r="M50" s="64">
        <f t="shared" si="2"/>
        <v>100</v>
      </c>
      <c r="N50" s="17" t="s">
        <v>16</v>
      </c>
      <c r="O50" s="18"/>
      <c r="P50" s="121">
        <f t="shared" si="3"/>
        <v>100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+'27'!J53</f>
        <v>22</v>
      </c>
      <c r="F53" s="70"/>
      <c r="G53" s="46">
        <f t="shared" si="5"/>
        <v>22</v>
      </c>
      <c r="H53" s="77">
        <v>0</v>
      </c>
      <c r="I53" s="75">
        <v>0</v>
      </c>
      <c r="J53" s="46">
        <f t="shared" si="6"/>
        <v>22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+'27'!J55</f>
        <v>28</v>
      </c>
      <c r="F55" s="70"/>
      <c r="G55" s="46">
        <f t="shared" si="5"/>
        <v>28</v>
      </c>
      <c r="H55" s="77">
        <v>0</v>
      </c>
      <c r="I55" s="75">
        <v>0</v>
      </c>
      <c r="J55" s="46">
        <f t="shared" si="6"/>
        <v>28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+'27'!J56</f>
        <v>11</v>
      </c>
      <c r="F56" s="70"/>
      <c r="G56" s="46">
        <f t="shared" si="5"/>
        <v>11</v>
      </c>
      <c r="H56" s="77">
        <v>0</v>
      </c>
      <c r="I56" s="75">
        <v>0</v>
      </c>
      <c r="J56" s="46">
        <f t="shared" si="6"/>
        <v>11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+'27'!J57</f>
        <v>25</v>
      </c>
      <c r="F57" s="70"/>
      <c r="G57" s="46">
        <f t="shared" si="5"/>
        <v>25</v>
      </c>
      <c r="H57" s="77">
        <v>0</v>
      </c>
      <c r="I57" s="75">
        <v>0</v>
      </c>
      <c r="J57" s="46">
        <f t="shared" si="6"/>
        <v>24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+'27'!J58</f>
        <v>13</v>
      </c>
      <c r="F58" s="70"/>
      <c r="G58" s="46">
        <f t="shared" si="5"/>
        <v>13</v>
      </c>
      <c r="H58" s="77">
        <v>0</v>
      </c>
      <c r="I58" s="75">
        <v>0</v>
      </c>
      <c r="J58" s="46">
        <f t="shared" si="6"/>
        <v>13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+'27'!J59</f>
        <v>17</v>
      </c>
      <c r="F59" s="70"/>
      <c r="G59" s="46">
        <f t="shared" si="5"/>
        <v>17</v>
      </c>
      <c r="H59" s="77">
        <v>0</v>
      </c>
      <c r="I59" s="75">
        <v>0</v>
      </c>
      <c r="J59" s="46">
        <f t="shared" si="6"/>
        <v>16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>
        <v>35</v>
      </c>
      <c r="P59" s="121">
        <f t="shared" si="3"/>
        <v>85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+'27'!J62</f>
        <v>20</v>
      </c>
      <c r="F62" s="70"/>
      <c r="G62" s="46">
        <f t="shared" si="5"/>
        <v>20</v>
      </c>
      <c r="H62" s="77">
        <v>0</v>
      </c>
      <c r="I62" s="75">
        <v>0</v>
      </c>
      <c r="J62" s="46">
        <f t="shared" si="6"/>
        <v>20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+'27'!J72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+'27'!J77</f>
        <v>11</v>
      </c>
      <c r="F77" s="70"/>
      <c r="G77" s="46">
        <f t="shared" si="5"/>
        <v>11</v>
      </c>
      <c r="H77" s="77">
        <v>0</v>
      </c>
      <c r="I77" s="75">
        <v>0</v>
      </c>
      <c r="J77" s="46">
        <f t="shared" si="6"/>
        <v>9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1">
        <f t="shared" si="7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+'27'!J110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+'27'!J111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+'27'!J112</f>
        <v>19</v>
      </c>
      <c r="F112" s="70"/>
      <c r="G112" s="46">
        <f t="shared" si="20"/>
        <v>19</v>
      </c>
      <c r="H112" s="77">
        <v>0</v>
      </c>
      <c r="I112" s="75">
        <v>0</v>
      </c>
      <c r="J112" s="46">
        <f t="shared" si="21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+'27'!J113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+'27'!J115</f>
        <v>20</v>
      </c>
      <c r="F115" s="70"/>
      <c r="G115" s="46">
        <f t="shared" si="20"/>
        <v>20</v>
      </c>
      <c r="H115" s="77">
        <v>0</v>
      </c>
      <c r="I115" s="75">
        <v>0</v>
      </c>
      <c r="J115" s="46">
        <f t="shared" si="21"/>
        <v>18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1">
        <f t="shared" si="7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+'27'!J116</f>
        <v>0</v>
      </c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+'27'!J117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+'27'!J125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+'27'!J131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+'27'!J132</f>
        <v>10</v>
      </c>
      <c r="F132" s="70"/>
      <c r="G132" s="46">
        <f t="shared" si="20"/>
        <v>10</v>
      </c>
      <c r="H132" s="77">
        <v>0</v>
      </c>
      <c r="I132" s="75">
        <v>0</v>
      </c>
      <c r="J132" s="46">
        <f t="shared" si="21"/>
        <v>9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21">
        <f t="shared" si="7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+'27'!J133</f>
        <v>11</v>
      </c>
      <c r="F133" s="70"/>
      <c r="G133" s="46">
        <f t="shared" si="20"/>
        <v>11</v>
      </c>
      <c r="H133" s="77">
        <v>0</v>
      </c>
      <c r="I133" s="75">
        <v>0</v>
      </c>
      <c r="J133" s="46">
        <f t="shared" si="21"/>
        <v>9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21">
        <f t="shared" si="7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+'27'!J154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+'27'!J156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1428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+'27'!J162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+'27'!J163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+'27'!J164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+'27'!J165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+'27'!J166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+'27'!J167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+'27'!J168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+'27'!J169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+'27'!J170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+'27'!J171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+'27'!J172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+'27'!J174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+'27'!J175</f>
        <v>7</v>
      </c>
      <c r="F175" s="70"/>
      <c r="G175" s="46">
        <f t="shared" si="27"/>
        <v>7</v>
      </c>
      <c r="H175" s="77">
        <v>0</v>
      </c>
      <c r="I175" s="75">
        <v>0</v>
      </c>
      <c r="J175" s="46">
        <f t="shared" si="28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+'27'!J176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+'27'!J177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+'27'!J178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+'27'!J179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+'27'!J180</f>
        <v>14</v>
      </c>
      <c r="F180" s="70"/>
      <c r="G180" s="46">
        <f t="shared" si="27"/>
        <v>14</v>
      </c>
      <c r="H180" s="77">
        <v>0</v>
      </c>
      <c r="I180" s="75">
        <v>0</v>
      </c>
      <c r="J180" s="46">
        <f t="shared" si="28"/>
        <v>13</v>
      </c>
      <c r="K180" s="71">
        <v>1</v>
      </c>
      <c r="L180" s="20">
        <v>35</v>
      </c>
      <c r="M180" s="64">
        <f t="shared" si="31"/>
        <v>35</v>
      </c>
      <c r="N180" s="17" t="s">
        <v>16</v>
      </c>
      <c r="O180" s="18"/>
      <c r="P180" s="121">
        <f t="shared" si="26"/>
        <v>35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+'27'!J181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+'27'!J182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+'27'!J183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+'27'!J184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+'27'!J185</f>
        <v>28</v>
      </c>
      <c r="F185" s="70"/>
      <c r="G185" s="46">
        <f t="shared" si="27"/>
        <v>28</v>
      </c>
      <c r="H185" s="77">
        <v>0</v>
      </c>
      <c r="I185" s="75">
        <v>0</v>
      </c>
      <c r="J185" s="46">
        <f t="shared" si="28"/>
        <v>28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+'27'!J186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+'27'!J188</f>
        <v>114</v>
      </c>
      <c r="F188" s="70"/>
      <c r="G188" s="46">
        <f>E188+F188</f>
        <v>114</v>
      </c>
      <c r="H188" s="77">
        <v>0</v>
      </c>
      <c r="I188" s="75">
        <v>0</v>
      </c>
      <c r="J188" s="46">
        <f>+G188-H188-K188-I188</f>
        <v>114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+'27'!J190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+'27'!J191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+'27'!J192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+'27'!J193</f>
        <v>30</v>
      </c>
      <c r="F193" s="70"/>
      <c r="G193" s="46">
        <f t="shared" si="27"/>
        <v>30</v>
      </c>
      <c r="H193" s="77">
        <v>0</v>
      </c>
      <c r="I193" s="75">
        <v>0</v>
      </c>
      <c r="J193" s="46">
        <f t="shared" si="28"/>
        <v>29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21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+'27'!J194</f>
        <v>44</v>
      </c>
      <c r="F194" s="70"/>
      <c r="G194" s="46">
        <f t="shared" si="27"/>
        <v>44</v>
      </c>
      <c r="H194" s="77">
        <v>0</v>
      </c>
      <c r="I194" s="75">
        <v>0</v>
      </c>
      <c r="J194" s="46">
        <f t="shared" si="28"/>
        <v>44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+'27'!J195</f>
        <v>10</v>
      </c>
      <c r="F195" s="70"/>
      <c r="G195" s="46">
        <f t="shared" si="27"/>
        <v>10</v>
      </c>
      <c r="H195" s="77">
        <v>0</v>
      </c>
      <c r="I195" s="75">
        <v>0</v>
      </c>
      <c r="J195" s="46">
        <f t="shared" si="28"/>
        <v>8</v>
      </c>
      <c r="K195" s="71">
        <v>2</v>
      </c>
      <c r="L195" s="20">
        <v>60</v>
      </c>
      <c r="M195" s="64">
        <f t="shared" si="31"/>
        <v>120</v>
      </c>
      <c r="N195" s="17" t="s">
        <v>16</v>
      </c>
      <c r="O195" s="18"/>
      <c r="P195" s="121">
        <f t="shared" si="26"/>
        <v>120</v>
      </c>
      <c r="Q195" s="89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+'27'!J196</f>
        <v>15</v>
      </c>
      <c r="F196" s="70"/>
      <c r="G196" s="46">
        <f t="shared" si="27"/>
        <v>15</v>
      </c>
      <c r="H196" s="77">
        <v>0</v>
      </c>
      <c r="I196" s="75">
        <v>0</v>
      </c>
      <c r="J196" s="46">
        <f t="shared" si="28"/>
        <v>14</v>
      </c>
      <c r="K196" s="71">
        <v>1</v>
      </c>
      <c r="L196" s="20">
        <v>120</v>
      </c>
      <c r="M196" s="64">
        <f t="shared" si="31"/>
        <v>120</v>
      </c>
      <c r="N196" s="17" t="s">
        <v>16</v>
      </c>
      <c r="O196" s="18"/>
      <c r="P196" s="121">
        <f t="shared" si="26"/>
        <v>120</v>
      </c>
      <c r="Q196" s="89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+'27'!J197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+'27'!J198</f>
        <v>23</v>
      </c>
      <c r="F198" s="70"/>
      <c r="G198" s="46">
        <f t="shared" si="27"/>
        <v>23</v>
      </c>
      <c r="H198" s="77">
        <v>0</v>
      </c>
      <c r="I198" s="75">
        <v>0</v>
      </c>
      <c r="J198" s="46">
        <f t="shared" si="28"/>
        <v>23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+'27'!J199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+'27'!J200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+'27'!J201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+'27'!J202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+'27'!J203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+'27'!J204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+'27'!J205</f>
        <v>0</v>
      </c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+'27'!J206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+'27'!J208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+'27'!J209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+'27'!J210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+'27'!J211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+'27'!J212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+'27'!J213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+'27'!J214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+'27'!J215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+'27'!J216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+'27'!J217</f>
        <v>18</v>
      </c>
      <c r="F217" s="70"/>
      <c r="G217" s="46">
        <f t="shared" si="27"/>
        <v>18</v>
      </c>
      <c r="H217" s="77">
        <v>0</v>
      </c>
      <c r="I217" s="75">
        <v>0</v>
      </c>
      <c r="J217" s="46">
        <f t="shared" si="28"/>
        <v>18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+'27'!J218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+'27'!J219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+'27'!J220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+'27'!J221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+'27'!J222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+'27'!J223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+'27'!J224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+'27'!J225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+'27'!J226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+'27'!J227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+'27'!J228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+'27'!J229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+'27'!J230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+'27'!J231</f>
        <v>0</v>
      </c>
      <c r="F231" s="70"/>
      <c r="G231" s="46">
        <f t="shared" ref="G231:G237" si="37">E231+F231</f>
        <v>0</v>
      </c>
      <c r="H231" s="77">
        <v>0</v>
      </c>
      <c r="I231" s="75">
        <v>0</v>
      </c>
      <c r="J231" s="46">
        <f t="shared" ref="J231:J237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+'27'!J232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+'27'!J233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+'27'!J234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+'27'!J235</f>
        <v>6</v>
      </c>
      <c r="F235" s="70"/>
      <c r="G235" s="46">
        <f t="shared" si="37"/>
        <v>6</v>
      </c>
      <c r="H235" s="77">
        <v>0</v>
      </c>
      <c r="I235" s="75">
        <v>0</v>
      </c>
      <c r="J235" s="46">
        <f t="shared" si="38"/>
        <v>6</v>
      </c>
      <c r="K235" s="71"/>
      <c r="L235" s="20">
        <v>35</v>
      </c>
      <c r="M235" s="64">
        <f t="shared" ref="M235:M253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+'27'!J236</f>
        <v>5</v>
      </c>
      <c r="F236" s="70"/>
      <c r="G236" s="46">
        <f t="shared" si="37"/>
        <v>5</v>
      </c>
      <c r="H236" s="77">
        <v>0</v>
      </c>
      <c r="I236" s="75">
        <v>0</v>
      </c>
      <c r="J236" s="46">
        <f t="shared" si="38"/>
        <v>5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+'27'!J237</f>
        <v>7</v>
      </c>
      <c r="F237" s="70"/>
      <c r="G237" s="46">
        <f t="shared" si="37"/>
        <v>7</v>
      </c>
      <c r="H237" s="77">
        <v>0</v>
      </c>
      <c r="I237" s="75">
        <v>0</v>
      </c>
      <c r="J237" s="46">
        <f t="shared" si="38"/>
        <v>7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+'27'!J238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+'27'!J239</f>
        <v>0</v>
      </c>
      <c r="F239" s="70"/>
      <c r="G239" s="46">
        <f t="shared" ref="G239:G252" si="41">E239+F239</f>
        <v>0</v>
      </c>
      <c r="H239" s="77">
        <v>0</v>
      </c>
      <c r="I239" s="75">
        <v>0</v>
      </c>
      <c r="J239" s="46">
        <f t="shared" ref="J239:J252" si="42">+G239-H239-K239-I239</f>
        <v>0</v>
      </c>
      <c r="K239" s="71"/>
      <c r="L239" s="20">
        <v>15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+'27'!J240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+'27'!J241</f>
        <v>3</v>
      </c>
      <c r="F241" s="70"/>
      <c r="G241" s="46">
        <f t="shared" si="41"/>
        <v>3</v>
      </c>
      <c r="H241" s="77">
        <v>0</v>
      </c>
      <c r="I241" s="75">
        <v>0</v>
      </c>
      <c r="J241" s="46">
        <f t="shared" si="42"/>
        <v>3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+'27'!J242</f>
        <v>5</v>
      </c>
      <c r="F242" s="70"/>
      <c r="G242" s="46">
        <f t="shared" si="41"/>
        <v>5</v>
      </c>
      <c r="H242" s="77">
        <v>0</v>
      </c>
      <c r="I242" s="75">
        <v>0</v>
      </c>
      <c r="J242" s="46">
        <f t="shared" si="42"/>
        <v>5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+'27'!J243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22</v>
      </c>
      <c r="M243" s="64">
        <f t="shared" si="39"/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+'27'!J244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35</v>
      </c>
      <c r="M244" s="64">
        <f t="shared" si="39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+'27'!J245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29</v>
      </c>
      <c r="M245" s="64">
        <f t="shared" si="39"/>
        <v>0</v>
      </c>
      <c r="N245" s="17" t="s">
        <v>1428</v>
      </c>
      <c r="O245" s="18"/>
      <c r="P245" s="23">
        <f t="shared" si="35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+'27'!J246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39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1441</v>
      </c>
      <c r="D247" s="10" t="s">
        <v>433</v>
      </c>
      <c r="E247" s="63">
        <f>+'27'!J247</f>
        <v>3</v>
      </c>
      <c r="F247" s="70"/>
      <c r="G247" s="46">
        <f t="shared" si="41"/>
        <v>3</v>
      </c>
      <c r="H247" s="77">
        <v>0</v>
      </c>
      <c r="I247" s="75">
        <v>0</v>
      </c>
      <c r="J247" s="46">
        <f t="shared" si="42"/>
        <v>2</v>
      </c>
      <c r="K247" s="71">
        <v>1</v>
      </c>
      <c r="L247" s="20">
        <v>35</v>
      </c>
      <c r="M247" s="64">
        <f t="shared" si="39"/>
        <v>35</v>
      </c>
      <c r="N247" s="17" t="s">
        <v>16</v>
      </c>
      <c r="O247" s="18"/>
      <c r="P247" s="121">
        <f t="shared" si="35"/>
        <v>35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1442</v>
      </c>
      <c r="D248" s="10" t="s">
        <v>433</v>
      </c>
      <c r="E248" s="63">
        <f>+'27'!J248</f>
        <v>2</v>
      </c>
      <c r="F248" s="70"/>
      <c r="G248" s="46">
        <f t="shared" si="41"/>
        <v>2</v>
      </c>
      <c r="H248" s="77">
        <v>0</v>
      </c>
      <c r="I248" s="75">
        <v>0</v>
      </c>
      <c r="J248" s="46">
        <f t="shared" si="42"/>
        <v>2</v>
      </c>
      <c r="K248" s="71"/>
      <c r="L248" s="20">
        <v>35</v>
      </c>
      <c r="M248" s="64">
        <f t="shared" si="39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1443</v>
      </c>
      <c r="D249" s="10" t="s">
        <v>433</v>
      </c>
      <c r="E249" s="63">
        <f>+'27'!J249</f>
        <v>3</v>
      </c>
      <c r="F249" s="70"/>
      <c r="G249" s="46">
        <f t="shared" si="41"/>
        <v>3</v>
      </c>
      <c r="H249" s="77">
        <v>0</v>
      </c>
      <c r="I249" s="75">
        <v>0</v>
      </c>
      <c r="J249" s="46">
        <f t="shared" si="42"/>
        <v>0</v>
      </c>
      <c r="K249" s="71">
        <v>3</v>
      </c>
      <c r="L249" s="20">
        <v>29</v>
      </c>
      <c r="M249" s="64">
        <f t="shared" si="39"/>
        <v>87</v>
      </c>
      <c r="N249" s="17" t="s">
        <v>16</v>
      </c>
      <c r="O249" s="18"/>
      <c r="P249" s="121">
        <f t="shared" si="35"/>
        <v>87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+'27'!J250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/>
      <c r="M250" s="64">
        <f t="shared" si="39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+'27'!J251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39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+'27'!J252</f>
        <v>0</v>
      </c>
      <c r="F252" s="70"/>
      <c r="G252" s="46">
        <f t="shared" si="41"/>
        <v>0</v>
      </c>
      <c r="H252" s="77">
        <v>0</v>
      </c>
      <c r="I252" s="75"/>
      <c r="J252" s="46">
        <f t="shared" si="42"/>
        <v>0</v>
      </c>
      <c r="K252" s="71"/>
      <c r="L252" s="20"/>
      <c r="M252" s="64">
        <f t="shared" si="39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+'27'!J253</f>
        <v>0</v>
      </c>
      <c r="F253" s="70"/>
      <c r="G253" s="46"/>
      <c r="H253" s="77"/>
      <c r="I253" s="75"/>
      <c r="J253" s="46"/>
      <c r="K253" s="71"/>
      <c r="L253" s="20"/>
      <c r="M253" s="64">
        <f t="shared" si="39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1058.67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2967</v>
      </c>
    </row>
    <row r="257" spans="1:24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4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1904</v>
      </c>
      <c r="O258" s="2">
        <v>334</v>
      </c>
      <c r="P258" s="2">
        <v>400</v>
      </c>
      <c r="Q258" s="2">
        <v>130</v>
      </c>
      <c r="R258" s="2">
        <v>50</v>
      </c>
      <c r="S258" s="2">
        <v>100</v>
      </c>
      <c r="T258" s="2">
        <v>130</v>
      </c>
      <c r="U258" s="2">
        <v>100</v>
      </c>
      <c r="V258" s="2">
        <v>160</v>
      </c>
      <c r="W258" s="2">
        <v>130</v>
      </c>
      <c r="X258" s="2">
        <v>370</v>
      </c>
    </row>
    <row r="259" spans="1:24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4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4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70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993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993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4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4" x14ac:dyDescent="0.5">
      <c r="J266" s="2"/>
      <c r="L266" s="2"/>
    </row>
    <row r="267" spans="1:24" ht="25.5" x14ac:dyDescent="0.55000000000000004">
      <c r="J267" s="2"/>
      <c r="L267" s="72" t="s">
        <v>271</v>
      </c>
      <c r="M267" s="2" t="s">
        <v>306</v>
      </c>
    </row>
    <row r="268" spans="1:24" x14ac:dyDescent="0.5">
      <c r="J268" s="2"/>
      <c r="L268" s="2"/>
    </row>
    <row r="269" spans="1:24" x14ac:dyDescent="0.5">
      <c r="J269" s="2"/>
      <c r="L269" s="2"/>
    </row>
    <row r="270" spans="1:24" x14ac:dyDescent="0.5">
      <c r="J270" s="2"/>
      <c r="L270" s="2"/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0"/>
  <sheetViews>
    <sheetView zoomScale="80" zoomScaleNormal="80" workbookViewId="0">
      <pane xSplit="10" ySplit="4" topLeftCell="K254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N261" sqref="N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63</v>
      </c>
      <c r="F5" s="70"/>
      <c r="G5" s="46">
        <f t="shared" ref="G5:G26" si="0">E5+F5</f>
        <v>63</v>
      </c>
      <c r="H5" s="77">
        <v>0</v>
      </c>
      <c r="I5" s="75">
        <v>0</v>
      </c>
      <c r="J5" s="46">
        <f t="shared" ref="J5:J26" si="1">+G5-H5-K5-I5</f>
        <v>61</v>
      </c>
      <c r="K5" s="71">
        <v>2</v>
      </c>
      <c r="L5" s="15">
        <v>50</v>
      </c>
      <c r="M5" s="64">
        <f>+L5*K5</f>
        <v>100</v>
      </c>
      <c r="N5" s="17" t="s">
        <v>16</v>
      </c>
      <c r="O5" s="18">
        <v>50</v>
      </c>
      <c r="P5" s="121">
        <f>SUM(M5-O5)</f>
        <v>50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178</v>
      </c>
      <c r="F6" s="70"/>
      <c r="G6" s="46">
        <f t="shared" si="0"/>
        <v>178</v>
      </c>
      <c r="H6" s="77">
        <v>0</v>
      </c>
      <c r="I6" s="75">
        <v>0</v>
      </c>
      <c r="J6" s="46">
        <f t="shared" si="1"/>
        <v>171</v>
      </c>
      <c r="K6" s="71">
        <v>7</v>
      </c>
      <c r="L6" s="15">
        <v>100</v>
      </c>
      <c r="M6" s="64">
        <f t="shared" ref="M6:M80" si="2">+L6*K6</f>
        <v>700</v>
      </c>
      <c r="N6" s="17" t="s">
        <v>16</v>
      </c>
      <c r="O6" s="18">
        <v>150</v>
      </c>
      <c r="P6" s="121">
        <f t="shared" ref="P6:P69" si="3">SUM(M6-O6)</f>
        <v>550</v>
      </c>
      <c r="Q6" s="120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26</v>
      </c>
      <c r="F11" s="70"/>
      <c r="G11" s="46">
        <f t="shared" si="0"/>
        <v>26</v>
      </c>
      <c r="H11" s="77">
        <v>0</v>
      </c>
      <c r="I11" s="75">
        <v>0</v>
      </c>
      <c r="J11" s="46">
        <f t="shared" si="1"/>
        <v>26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7</v>
      </c>
      <c r="F21" s="70"/>
      <c r="G21" s="46">
        <f t="shared" si="0"/>
        <v>7</v>
      </c>
      <c r="H21" s="77">
        <v>0</v>
      </c>
      <c r="I21" s="75">
        <v>0</v>
      </c>
      <c r="J21" s="46">
        <f t="shared" si="1"/>
        <v>5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/>
      <c r="P21" s="121">
        <f t="shared" si="3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92</v>
      </c>
      <c r="F22" s="70"/>
      <c r="G22" s="46">
        <f t="shared" si="0"/>
        <v>92</v>
      </c>
      <c r="H22" s="77">
        <v>0</v>
      </c>
      <c r="I22" s="75">
        <v>0</v>
      </c>
      <c r="J22" s="46">
        <f t="shared" si="1"/>
        <v>89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1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39</v>
      </c>
      <c r="F24" s="70"/>
      <c r="G24" s="46">
        <f t="shared" si="0"/>
        <v>39</v>
      </c>
      <c r="H24" s="77">
        <v>0</v>
      </c>
      <c r="I24" s="75">
        <v>0</v>
      </c>
      <c r="J24" s="46">
        <f t="shared" si="1"/>
        <v>39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30</v>
      </c>
      <c r="F28" s="70"/>
      <c r="G28" s="46">
        <f t="shared" si="5"/>
        <v>30</v>
      </c>
      <c r="H28" s="77">
        <v>0</v>
      </c>
      <c r="I28" s="75">
        <v>0</v>
      </c>
      <c r="J28" s="46">
        <f t="shared" si="6"/>
        <v>30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71</v>
      </c>
      <c r="F31" s="70"/>
      <c r="G31" s="46">
        <f t="shared" si="5"/>
        <v>71</v>
      </c>
      <c r="H31" s="77">
        <v>0</v>
      </c>
      <c r="I31" s="75">
        <v>0</v>
      </c>
      <c r="J31" s="46">
        <f t="shared" si="6"/>
        <v>71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3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1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6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+'28'!J39</f>
        <v>10</v>
      </c>
      <c r="F39" s="70"/>
      <c r="G39" s="46">
        <f t="shared" si="5"/>
        <v>10</v>
      </c>
      <c r="H39" s="77">
        <v>0</v>
      </c>
      <c r="I39" s="75">
        <v>0</v>
      </c>
      <c r="J39" s="46">
        <f t="shared" si="6"/>
        <v>10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+'28'!J40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+'28'!J41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+'28'!J46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+'28'!J47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+'28'!J48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+'28'!J49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+'28'!J50</f>
        <v>13</v>
      </c>
      <c r="F50" s="70"/>
      <c r="G50" s="46">
        <f t="shared" si="5"/>
        <v>13</v>
      </c>
      <c r="H50" s="77">
        <v>0</v>
      </c>
      <c r="I50" s="75">
        <v>0</v>
      </c>
      <c r="J50" s="46">
        <f t="shared" si="6"/>
        <v>13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+'28'!J53</f>
        <v>22</v>
      </c>
      <c r="F53" s="70"/>
      <c r="G53" s="46">
        <f t="shared" si="5"/>
        <v>22</v>
      </c>
      <c r="H53" s="77">
        <v>0</v>
      </c>
      <c r="I53" s="75">
        <v>0</v>
      </c>
      <c r="J53" s="46">
        <f t="shared" si="6"/>
        <v>20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1">
        <f t="shared" si="3"/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+'28'!J55</f>
        <v>28</v>
      </c>
      <c r="F55" s="70"/>
      <c r="G55" s="46">
        <f t="shared" si="5"/>
        <v>28</v>
      </c>
      <c r="H55" s="77">
        <v>0</v>
      </c>
      <c r="I55" s="75">
        <v>0</v>
      </c>
      <c r="J55" s="46">
        <f t="shared" si="6"/>
        <v>28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+'28'!J56</f>
        <v>11</v>
      </c>
      <c r="F56" s="70"/>
      <c r="G56" s="46">
        <f t="shared" si="5"/>
        <v>11</v>
      </c>
      <c r="H56" s="77">
        <v>0</v>
      </c>
      <c r="I56" s="75">
        <v>0</v>
      </c>
      <c r="J56" s="46">
        <f t="shared" si="6"/>
        <v>11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+'28'!J57</f>
        <v>24</v>
      </c>
      <c r="F57" s="70"/>
      <c r="G57" s="46">
        <f t="shared" si="5"/>
        <v>24</v>
      </c>
      <c r="H57" s="77">
        <v>0</v>
      </c>
      <c r="I57" s="75">
        <v>0</v>
      </c>
      <c r="J57" s="46">
        <f t="shared" si="6"/>
        <v>23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60</v>
      </c>
      <c r="P57" s="121">
        <f t="shared" si="3"/>
        <v>60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+'28'!J58</f>
        <v>13</v>
      </c>
      <c r="F58" s="70"/>
      <c r="G58" s="46">
        <f t="shared" si="5"/>
        <v>13</v>
      </c>
      <c r="H58" s="77">
        <v>0</v>
      </c>
      <c r="I58" s="75">
        <v>0</v>
      </c>
      <c r="J58" s="46">
        <f t="shared" si="6"/>
        <v>13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+'28'!J59</f>
        <v>16</v>
      </c>
      <c r="F59" s="70"/>
      <c r="G59" s="46">
        <f t="shared" si="5"/>
        <v>16</v>
      </c>
      <c r="H59" s="77">
        <v>0</v>
      </c>
      <c r="I59" s="75">
        <v>0</v>
      </c>
      <c r="J59" s="46">
        <f t="shared" si="6"/>
        <v>16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+'28'!J62</f>
        <v>20</v>
      </c>
      <c r="F62" s="70"/>
      <c r="G62" s="46">
        <f t="shared" si="5"/>
        <v>20</v>
      </c>
      <c r="H62" s="77">
        <v>0</v>
      </c>
      <c r="I62" s="75">
        <v>0</v>
      </c>
      <c r="J62" s="46">
        <f t="shared" si="6"/>
        <v>19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60</v>
      </c>
      <c r="P62" s="121">
        <f t="shared" si="3"/>
        <v>60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+'28'!J72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2</v>
      </c>
      <c r="K72" s="71">
        <v>1</v>
      </c>
      <c r="L72" s="21">
        <v>50</v>
      </c>
      <c r="M72" s="64">
        <f t="shared" si="2"/>
        <v>50</v>
      </c>
      <c r="N72" s="17" t="s">
        <v>16</v>
      </c>
      <c r="O72" s="18"/>
      <c r="P72" s="121">
        <f t="shared" si="7"/>
        <v>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+'28'!J74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+'28'!J77</f>
        <v>9</v>
      </c>
      <c r="F77" s="70"/>
      <c r="G77" s="46">
        <f t="shared" si="5"/>
        <v>9</v>
      </c>
      <c r="H77" s="77">
        <v>0</v>
      </c>
      <c r="I77" s="75">
        <v>0</v>
      </c>
      <c r="J77" s="46">
        <f t="shared" si="6"/>
        <v>9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+'28'!J110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+'28'!J111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+'28'!J112</f>
        <v>19</v>
      </c>
      <c r="F112" s="70"/>
      <c r="G112" s="46">
        <f t="shared" si="20"/>
        <v>19</v>
      </c>
      <c r="H112" s="77">
        <v>0</v>
      </c>
      <c r="I112" s="75">
        <v>0</v>
      </c>
      <c r="J112" s="46">
        <f t="shared" si="21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+'28'!J113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+'28'!J115</f>
        <v>18</v>
      </c>
      <c r="F115" s="70"/>
      <c r="G115" s="46">
        <f t="shared" si="20"/>
        <v>18</v>
      </c>
      <c r="H115" s="77">
        <v>0</v>
      </c>
      <c r="I115" s="75">
        <v>0</v>
      </c>
      <c r="J115" s="46">
        <f t="shared" si="21"/>
        <v>17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+'28'!J116</f>
        <v>0</v>
      </c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+'28'!J117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+'28'!J120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+'28'!J125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+'28'!J126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+'28'!J131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+'28'!J132</f>
        <v>9</v>
      </c>
      <c r="F132" s="70"/>
      <c r="G132" s="46">
        <f t="shared" si="20"/>
        <v>9</v>
      </c>
      <c r="H132" s="77">
        <v>0</v>
      </c>
      <c r="I132" s="75">
        <v>0</v>
      </c>
      <c r="J132" s="46">
        <f t="shared" si="21"/>
        <v>7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/>
      <c r="P132" s="121">
        <f t="shared" si="7"/>
        <v>120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+'28'!J133</f>
        <v>9</v>
      </c>
      <c r="F133" s="70"/>
      <c r="G133" s="46">
        <f t="shared" si="20"/>
        <v>9</v>
      </c>
      <c r="H133" s="77">
        <v>0</v>
      </c>
      <c r="I133" s="75">
        <v>0</v>
      </c>
      <c r="J133" s="46">
        <f t="shared" si="21"/>
        <v>7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21">
        <f t="shared" si="7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+'28'!J141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+'28'!J154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+'28'!J156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1428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+'28'!J159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+'28'!J162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+'28'!J163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+'28'!J164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+'28'!J165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+'28'!J166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+'28'!J167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+'28'!J168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+'28'!J169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+'28'!J170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+'28'!J171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+'28'!J172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+'28'!J174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+'28'!J175</f>
        <v>7</v>
      </c>
      <c r="F175" s="70"/>
      <c r="G175" s="46">
        <f t="shared" si="27"/>
        <v>7</v>
      </c>
      <c r="H175" s="77">
        <v>0</v>
      </c>
      <c r="I175" s="75">
        <v>0</v>
      </c>
      <c r="J175" s="46">
        <f t="shared" si="28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+'28'!J176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+'28'!J177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+'28'!J178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+'28'!J179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+'28'!J180</f>
        <v>13</v>
      </c>
      <c r="F180" s="70"/>
      <c r="G180" s="46">
        <f t="shared" si="27"/>
        <v>13</v>
      </c>
      <c r="H180" s="77">
        <v>0</v>
      </c>
      <c r="I180" s="75">
        <v>0</v>
      </c>
      <c r="J180" s="46">
        <f t="shared" si="28"/>
        <v>13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+'28'!J181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+'28'!J182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+'28'!J183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+'28'!J184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+'28'!J185</f>
        <v>28</v>
      </c>
      <c r="F185" s="70"/>
      <c r="G185" s="46">
        <f t="shared" si="27"/>
        <v>28</v>
      </c>
      <c r="H185" s="77">
        <v>0</v>
      </c>
      <c r="I185" s="75">
        <v>0</v>
      </c>
      <c r="J185" s="46">
        <f t="shared" si="28"/>
        <v>28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+'28'!J186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+'28'!J188</f>
        <v>114</v>
      </c>
      <c r="F188" s="70"/>
      <c r="G188" s="46">
        <f>E188+F188</f>
        <v>114</v>
      </c>
      <c r="H188" s="77">
        <v>0</v>
      </c>
      <c r="I188" s="75">
        <v>0</v>
      </c>
      <c r="J188" s="46">
        <f>+G188-H188-K188-I188</f>
        <v>114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+'28'!J190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+'28'!J191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+'28'!J192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+'28'!J193</f>
        <v>29</v>
      </c>
      <c r="F193" s="70"/>
      <c r="G193" s="46">
        <f t="shared" si="27"/>
        <v>29</v>
      </c>
      <c r="H193" s="77">
        <v>0</v>
      </c>
      <c r="I193" s="75">
        <v>0</v>
      </c>
      <c r="J193" s="46">
        <f t="shared" si="28"/>
        <v>28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21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+'28'!J194</f>
        <v>44</v>
      </c>
      <c r="F194" s="70"/>
      <c r="G194" s="46">
        <f t="shared" si="27"/>
        <v>44</v>
      </c>
      <c r="H194" s="77">
        <v>0</v>
      </c>
      <c r="I194" s="75">
        <v>0</v>
      </c>
      <c r="J194" s="46">
        <f t="shared" si="28"/>
        <v>42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21">
        <f t="shared" si="26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+'28'!J195</f>
        <v>8</v>
      </c>
      <c r="F195" s="70"/>
      <c r="G195" s="46">
        <f t="shared" si="27"/>
        <v>8</v>
      </c>
      <c r="H195" s="77">
        <v>0</v>
      </c>
      <c r="I195" s="75">
        <v>0</v>
      </c>
      <c r="J195" s="46">
        <f t="shared" si="28"/>
        <v>7</v>
      </c>
      <c r="K195" s="71">
        <v>1</v>
      </c>
      <c r="L195" s="20">
        <v>60</v>
      </c>
      <c r="M195" s="64">
        <f t="shared" si="31"/>
        <v>60</v>
      </c>
      <c r="N195" s="17" t="s">
        <v>16</v>
      </c>
      <c r="O195" s="18"/>
      <c r="P195" s="121">
        <f t="shared" si="26"/>
        <v>60</v>
      </c>
      <c r="Q195" s="89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+'28'!J196</f>
        <v>14</v>
      </c>
      <c r="F196" s="70"/>
      <c r="G196" s="46">
        <f t="shared" si="27"/>
        <v>14</v>
      </c>
      <c r="H196" s="77">
        <v>0</v>
      </c>
      <c r="I196" s="75">
        <v>0</v>
      </c>
      <c r="J196" s="46">
        <f t="shared" si="28"/>
        <v>13</v>
      </c>
      <c r="K196" s="71">
        <v>1</v>
      </c>
      <c r="L196" s="20">
        <v>120</v>
      </c>
      <c r="M196" s="64">
        <f t="shared" si="31"/>
        <v>120</v>
      </c>
      <c r="N196" s="17" t="s">
        <v>16</v>
      </c>
      <c r="O196" s="18"/>
      <c r="P196" s="121">
        <f t="shared" si="26"/>
        <v>120</v>
      </c>
      <c r="Q196" s="89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+'28'!J197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+'28'!J198</f>
        <v>23</v>
      </c>
      <c r="F198" s="70"/>
      <c r="G198" s="46">
        <f t="shared" si="27"/>
        <v>23</v>
      </c>
      <c r="H198" s="77">
        <v>0</v>
      </c>
      <c r="I198" s="75">
        <v>0</v>
      </c>
      <c r="J198" s="46">
        <f t="shared" si="28"/>
        <v>23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+'28'!J199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+'28'!J200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+'28'!J201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+'28'!J202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+'28'!J203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+'28'!J204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+'28'!J205</f>
        <v>0</v>
      </c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+'28'!J206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+'28'!J208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+'28'!J209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+'28'!J210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+'28'!J211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+'28'!J212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+'28'!J213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+'28'!J214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+'28'!J215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+'28'!J216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+'28'!J217</f>
        <v>18</v>
      </c>
      <c r="F217" s="70"/>
      <c r="G217" s="46">
        <f t="shared" si="27"/>
        <v>18</v>
      </c>
      <c r="H217" s="77">
        <v>0</v>
      </c>
      <c r="I217" s="75">
        <v>0</v>
      </c>
      <c r="J217" s="46">
        <f t="shared" si="28"/>
        <v>18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+'28'!J218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+'28'!J219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+'28'!J220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+'28'!J221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+'28'!J222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+'28'!J223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+'28'!J224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+'28'!J225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+'28'!J226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+'28'!J227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+'28'!J228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+'28'!J229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+'28'!J230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+'28'!J231</f>
        <v>0</v>
      </c>
      <c r="F231" s="70"/>
      <c r="G231" s="46">
        <f t="shared" ref="G231:G237" si="37">E231+F231</f>
        <v>0</v>
      </c>
      <c r="H231" s="77">
        <v>0</v>
      </c>
      <c r="I231" s="75">
        <v>0</v>
      </c>
      <c r="J231" s="46">
        <f t="shared" ref="J231:J237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+'28'!J232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+'28'!J233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+'28'!J234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+'28'!J235</f>
        <v>6</v>
      </c>
      <c r="F235" s="70"/>
      <c r="G235" s="46">
        <f t="shared" si="37"/>
        <v>6</v>
      </c>
      <c r="H235" s="77">
        <v>0</v>
      </c>
      <c r="I235" s="75">
        <v>0</v>
      </c>
      <c r="J235" s="46">
        <f t="shared" si="38"/>
        <v>6</v>
      </c>
      <c r="K235" s="71"/>
      <c r="L235" s="20">
        <v>35</v>
      </c>
      <c r="M235" s="64">
        <f t="shared" ref="M235:M253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+'28'!J236</f>
        <v>5</v>
      </c>
      <c r="F236" s="70"/>
      <c r="G236" s="46">
        <f t="shared" si="37"/>
        <v>5</v>
      </c>
      <c r="H236" s="77">
        <v>0</v>
      </c>
      <c r="I236" s="75">
        <v>0</v>
      </c>
      <c r="J236" s="46">
        <f t="shared" si="38"/>
        <v>3</v>
      </c>
      <c r="K236" s="71">
        <v>2</v>
      </c>
      <c r="L236" s="20">
        <v>50</v>
      </c>
      <c r="M236" s="64">
        <f t="shared" si="39"/>
        <v>100</v>
      </c>
      <c r="N236" s="17" t="s">
        <v>16</v>
      </c>
      <c r="O236" s="18"/>
      <c r="P236" s="121">
        <f t="shared" si="35"/>
        <v>100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+'28'!J237</f>
        <v>7</v>
      </c>
      <c r="F237" s="70"/>
      <c r="G237" s="46">
        <f t="shared" si="37"/>
        <v>7</v>
      </c>
      <c r="H237" s="77">
        <v>0</v>
      </c>
      <c r="I237" s="75">
        <v>0</v>
      </c>
      <c r="J237" s="46">
        <f t="shared" si="38"/>
        <v>6</v>
      </c>
      <c r="K237" s="71">
        <v>1</v>
      </c>
      <c r="L237" s="20">
        <v>50</v>
      </c>
      <c r="M237" s="64">
        <f t="shared" si="39"/>
        <v>50</v>
      </c>
      <c r="N237" s="17" t="s">
        <v>16</v>
      </c>
      <c r="O237" s="18"/>
      <c r="P237" s="121">
        <f t="shared" si="35"/>
        <v>50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+'28'!J238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+'28'!J239</f>
        <v>0</v>
      </c>
      <c r="F239" s="70"/>
      <c r="G239" s="46">
        <f t="shared" ref="G239:G252" si="41">E239+F239</f>
        <v>0</v>
      </c>
      <c r="H239" s="77">
        <v>0</v>
      </c>
      <c r="I239" s="75">
        <v>0</v>
      </c>
      <c r="J239" s="46">
        <f t="shared" ref="J239:J252" si="42">+G239-H239-K239-I239</f>
        <v>0</v>
      </c>
      <c r="K239" s="71"/>
      <c r="L239" s="20">
        <v>15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+'28'!J240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+'28'!J241</f>
        <v>3</v>
      </c>
      <c r="F241" s="70"/>
      <c r="G241" s="46">
        <f t="shared" si="41"/>
        <v>3</v>
      </c>
      <c r="H241" s="77">
        <v>0</v>
      </c>
      <c r="I241" s="75">
        <v>0</v>
      </c>
      <c r="J241" s="46">
        <f t="shared" si="42"/>
        <v>3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+'28'!J242</f>
        <v>5</v>
      </c>
      <c r="F242" s="70"/>
      <c r="G242" s="46">
        <f t="shared" si="41"/>
        <v>5</v>
      </c>
      <c r="H242" s="77">
        <v>0</v>
      </c>
      <c r="I242" s="75">
        <v>0</v>
      </c>
      <c r="J242" s="46">
        <f t="shared" si="42"/>
        <v>4</v>
      </c>
      <c r="K242" s="71">
        <v>1</v>
      </c>
      <c r="L242" s="20">
        <v>35</v>
      </c>
      <c r="M242" s="64">
        <f t="shared" si="39"/>
        <v>35</v>
      </c>
      <c r="N242" s="17" t="s">
        <v>16</v>
      </c>
      <c r="O242" s="18"/>
      <c r="P242" s="121">
        <f t="shared" si="35"/>
        <v>35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+'28'!J243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22</v>
      </c>
      <c r="M243" s="64">
        <f t="shared" si="39"/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+'28'!J244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35</v>
      </c>
      <c r="M244" s="64">
        <f t="shared" si="39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+'28'!J245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29</v>
      </c>
      <c r="M245" s="64">
        <f t="shared" si="39"/>
        <v>0</v>
      </c>
      <c r="N245" s="17" t="s">
        <v>1428</v>
      </c>
      <c r="O245" s="18"/>
      <c r="P245" s="23">
        <f t="shared" si="35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+'28'!J246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39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1441</v>
      </c>
      <c r="D247" s="10" t="s">
        <v>433</v>
      </c>
      <c r="E247" s="63">
        <f>+'28'!J247</f>
        <v>2</v>
      </c>
      <c r="F247" s="70"/>
      <c r="G247" s="46">
        <f t="shared" si="41"/>
        <v>2</v>
      </c>
      <c r="H247" s="77">
        <v>0</v>
      </c>
      <c r="I247" s="75">
        <v>0</v>
      </c>
      <c r="J247" s="46">
        <f t="shared" si="42"/>
        <v>2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1442</v>
      </c>
      <c r="D248" s="10" t="s">
        <v>433</v>
      </c>
      <c r="E248" s="63">
        <f>+'28'!J248</f>
        <v>2</v>
      </c>
      <c r="F248" s="70"/>
      <c r="G248" s="46">
        <f t="shared" si="41"/>
        <v>2</v>
      </c>
      <c r="H248" s="77">
        <v>0</v>
      </c>
      <c r="I248" s="75">
        <v>0</v>
      </c>
      <c r="J248" s="46">
        <f t="shared" si="42"/>
        <v>2</v>
      </c>
      <c r="K248" s="71"/>
      <c r="L248" s="20">
        <v>35</v>
      </c>
      <c r="M248" s="64">
        <f t="shared" si="39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1443</v>
      </c>
      <c r="D249" s="10" t="s">
        <v>433</v>
      </c>
      <c r="E249" s="63">
        <f>+'28'!J249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29</v>
      </c>
      <c r="M249" s="64">
        <f t="shared" si="39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+'28'!J250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/>
      <c r="M250" s="64">
        <f t="shared" si="39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+'28'!J251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39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+'28'!J252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39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+'28'!J253</f>
        <v>0</v>
      </c>
      <c r="F253" s="70"/>
      <c r="G253" s="46"/>
      <c r="H253" s="77">
        <v>0</v>
      </c>
      <c r="I253" s="75"/>
      <c r="J253" s="46"/>
      <c r="K253" s="71"/>
      <c r="L253" s="20"/>
      <c r="M253" s="64">
        <f t="shared" si="39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1006.4599999999999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2865</v>
      </c>
    </row>
    <row r="257" spans="1:17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7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720</v>
      </c>
      <c r="O258" s="2">
        <v>320</v>
      </c>
      <c r="P258" s="2">
        <v>220</v>
      </c>
      <c r="Q258" s="2">
        <v>180</v>
      </c>
    </row>
    <row r="259" spans="1:17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320</v>
      </c>
    </row>
    <row r="262" spans="1:17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1825</v>
      </c>
    </row>
    <row r="263" spans="1:17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1825</v>
      </c>
    </row>
    <row r="264" spans="1:17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0"/>
  <sheetViews>
    <sheetView zoomScale="80" zoomScaleNormal="80" workbookViewId="0">
      <pane xSplit="10" ySplit="4" topLeftCell="K137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P267" sqref="P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61</v>
      </c>
      <c r="F5" s="70"/>
      <c r="G5" s="46">
        <f t="shared" ref="G5:G26" si="0">E5+F5</f>
        <v>61</v>
      </c>
      <c r="H5" s="77">
        <v>0</v>
      </c>
      <c r="I5" s="75">
        <v>0</v>
      </c>
      <c r="J5" s="46">
        <f t="shared" ref="J5:J26" si="1">+G5-H5-K5-I5</f>
        <v>61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171</v>
      </c>
      <c r="F6" s="70"/>
      <c r="G6" s="46">
        <f t="shared" si="0"/>
        <v>171</v>
      </c>
      <c r="H6" s="77">
        <v>0</v>
      </c>
      <c r="I6" s="75">
        <v>0</v>
      </c>
      <c r="J6" s="46">
        <f t="shared" si="1"/>
        <v>168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69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26</v>
      </c>
      <c r="F11" s="70"/>
      <c r="G11" s="46">
        <f t="shared" si="0"/>
        <v>26</v>
      </c>
      <c r="H11" s="77">
        <v>0</v>
      </c>
      <c r="I11" s="75">
        <v>0</v>
      </c>
      <c r="J11" s="46">
        <f t="shared" si="1"/>
        <v>26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89</v>
      </c>
      <c r="F22" s="70"/>
      <c r="G22" s="46">
        <f t="shared" si="0"/>
        <v>89</v>
      </c>
      <c r="H22" s="77">
        <v>0</v>
      </c>
      <c r="I22" s="75">
        <v>0</v>
      </c>
      <c r="J22" s="46">
        <f t="shared" si="1"/>
        <v>88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39</v>
      </c>
      <c r="F24" s="70"/>
      <c r="G24" s="46">
        <f t="shared" si="0"/>
        <v>39</v>
      </c>
      <c r="H24" s="77">
        <v>0</v>
      </c>
      <c r="I24" s="75">
        <v>0</v>
      </c>
      <c r="J24" s="46">
        <f t="shared" si="1"/>
        <v>39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30</v>
      </c>
      <c r="F28" s="70"/>
      <c r="G28" s="46">
        <f t="shared" si="5"/>
        <v>30</v>
      </c>
      <c r="H28" s="77">
        <v>0</v>
      </c>
      <c r="I28" s="75">
        <v>0</v>
      </c>
      <c r="J28" s="46">
        <f t="shared" si="6"/>
        <v>29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71</v>
      </c>
      <c r="F31" s="70"/>
      <c r="G31" s="46">
        <f t="shared" si="5"/>
        <v>71</v>
      </c>
      <c r="H31" s="77">
        <v>0</v>
      </c>
      <c r="I31" s="75">
        <v>0</v>
      </c>
      <c r="J31" s="46">
        <f t="shared" si="6"/>
        <v>70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6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+'29'!J39</f>
        <v>10</v>
      </c>
      <c r="F39" s="70"/>
      <c r="G39" s="46">
        <f t="shared" si="5"/>
        <v>10</v>
      </c>
      <c r="H39" s="77">
        <v>0</v>
      </c>
      <c r="I39" s="75">
        <v>0</v>
      </c>
      <c r="J39" s="46">
        <f t="shared" si="6"/>
        <v>9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+'29'!J40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+'29'!J41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4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+'29'!J46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14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1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+'29'!J47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+'29'!J48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+'29'!J49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8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+'29'!J50</f>
        <v>13</v>
      </c>
      <c r="F50" s="70"/>
      <c r="G50" s="46">
        <f t="shared" si="5"/>
        <v>13</v>
      </c>
      <c r="H50" s="77">
        <v>0</v>
      </c>
      <c r="I50" s="75">
        <v>0</v>
      </c>
      <c r="J50" s="46">
        <f t="shared" si="6"/>
        <v>12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>
        <v>25</v>
      </c>
      <c r="P50" s="121">
        <f t="shared" si="3"/>
        <v>25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+'29'!J53</f>
        <v>20</v>
      </c>
      <c r="F53" s="70"/>
      <c r="G53" s="46">
        <f t="shared" si="5"/>
        <v>20</v>
      </c>
      <c r="H53" s="77">
        <v>0</v>
      </c>
      <c r="I53" s="75">
        <v>0</v>
      </c>
      <c r="J53" s="46">
        <f t="shared" si="6"/>
        <v>17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>
        <v>75</v>
      </c>
      <c r="P53" s="121">
        <f t="shared" si="3"/>
        <v>75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+'29'!J55</f>
        <v>28</v>
      </c>
      <c r="F55" s="70"/>
      <c r="G55" s="46">
        <f t="shared" si="5"/>
        <v>28</v>
      </c>
      <c r="H55" s="77">
        <v>0</v>
      </c>
      <c r="I55" s="75">
        <v>0</v>
      </c>
      <c r="J55" s="46">
        <f t="shared" si="6"/>
        <v>25</v>
      </c>
      <c r="K55" s="71">
        <v>3</v>
      </c>
      <c r="L55" s="15">
        <v>120</v>
      </c>
      <c r="M55" s="64">
        <f>+L55*K55</f>
        <v>360</v>
      </c>
      <c r="N55" s="17" t="s">
        <v>16</v>
      </c>
      <c r="O55" s="18">
        <v>180</v>
      </c>
      <c r="P55" s="121">
        <f t="shared" si="3"/>
        <v>180</v>
      </c>
      <c r="Q55" s="120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+'29'!J56</f>
        <v>11</v>
      </c>
      <c r="F56" s="70"/>
      <c r="G56" s="46">
        <f t="shared" si="5"/>
        <v>11</v>
      </c>
      <c r="H56" s="77">
        <v>0</v>
      </c>
      <c r="I56" s="75">
        <v>0</v>
      </c>
      <c r="J56" s="46">
        <f t="shared" si="6"/>
        <v>11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+'29'!J57</f>
        <v>23</v>
      </c>
      <c r="F57" s="70"/>
      <c r="G57" s="46">
        <f t="shared" si="5"/>
        <v>23</v>
      </c>
      <c r="H57" s="77">
        <v>0</v>
      </c>
      <c r="I57" s="75">
        <v>0</v>
      </c>
      <c r="J57" s="46">
        <f t="shared" si="6"/>
        <v>22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60</v>
      </c>
      <c r="P57" s="121">
        <f t="shared" si="3"/>
        <v>60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+'29'!J58</f>
        <v>13</v>
      </c>
      <c r="F58" s="70"/>
      <c r="G58" s="46">
        <f t="shared" si="5"/>
        <v>13</v>
      </c>
      <c r="H58" s="77">
        <v>0</v>
      </c>
      <c r="I58" s="75">
        <v>0</v>
      </c>
      <c r="J58" s="46">
        <f t="shared" si="6"/>
        <v>12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60</v>
      </c>
      <c r="P58" s="121">
        <f t="shared" si="3"/>
        <v>60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+'29'!J59</f>
        <v>16</v>
      </c>
      <c r="F59" s="70"/>
      <c r="G59" s="46">
        <f t="shared" si="5"/>
        <v>16</v>
      </c>
      <c r="H59" s="77">
        <v>0</v>
      </c>
      <c r="I59" s="75">
        <v>0</v>
      </c>
      <c r="J59" s="46">
        <f t="shared" si="6"/>
        <v>15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>
        <v>60</v>
      </c>
      <c r="P59" s="121">
        <f t="shared" si="3"/>
        <v>60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+'29'!J62</f>
        <v>19</v>
      </c>
      <c r="F62" s="70"/>
      <c r="G62" s="46">
        <f t="shared" si="5"/>
        <v>19</v>
      </c>
      <c r="H62" s="77">
        <v>0</v>
      </c>
      <c r="I62" s="75">
        <v>0</v>
      </c>
      <c r="J62" s="46">
        <f t="shared" si="6"/>
        <v>15</v>
      </c>
      <c r="K62" s="71">
        <v>4</v>
      </c>
      <c r="L62" s="15">
        <v>120</v>
      </c>
      <c r="M62" s="64">
        <f t="shared" si="2"/>
        <v>480</v>
      </c>
      <c r="N62" s="17" t="s">
        <v>16</v>
      </c>
      <c r="O62" s="18">
        <v>240</v>
      </c>
      <c r="P62" s="121">
        <f t="shared" si="3"/>
        <v>240</v>
      </c>
      <c r="Q62" s="120">
        <v>26.69</v>
      </c>
      <c r="R62" s="43">
        <f t="shared" si="4"/>
        <v>106.76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+'29'!J72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+'29'!J74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+'29'!J77</f>
        <v>9</v>
      </c>
      <c r="F77" s="70"/>
      <c r="G77" s="46">
        <f t="shared" si="5"/>
        <v>9</v>
      </c>
      <c r="H77" s="77">
        <v>0</v>
      </c>
      <c r="I77" s="75">
        <v>0</v>
      </c>
      <c r="J77" s="46">
        <f t="shared" si="6"/>
        <v>8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+'29'!J112</f>
        <v>19</v>
      </c>
      <c r="F112" s="70"/>
      <c r="G112" s="46">
        <f t="shared" si="20"/>
        <v>19</v>
      </c>
      <c r="H112" s="77">
        <v>0</v>
      </c>
      <c r="I112" s="75">
        <v>0</v>
      </c>
      <c r="J112" s="46">
        <f t="shared" si="21"/>
        <v>19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+'29'!J113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+'29'!J115</f>
        <v>17</v>
      </c>
      <c r="F115" s="70"/>
      <c r="G115" s="46">
        <f t="shared" si="20"/>
        <v>17</v>
      </c>
      <c r="H115" s="77">
        <v>0</v>
      </c>
      <c r="I115" s="75">
        <v>0</v>
      </c>
      <c r="J115" s="46">
        <f t="shared" si="21"/>
        <v>17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+'29'!J116</f>
        <v>0</v>
      </c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+'29'!J131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+'29'!J132</f>
        <v>7</v>
      </c>
      <c r="F132" s="70"/>
      <c r="G132" s="46">
        <f t="shared" si="20"/>
        <v>7</v>
      </c>
      <c r="H132" s="77">
        <v>0</v>
      </c>
      <c r="I132" s="75">
        <v>0</v>
      </c>
      <c r="J132" s="46">
        <f t="shared" si="21"/>
        <v>7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+'29'!J133</f>
        <v>7</v>
      </c>
      <c r="F133" s="70"/>
      <c r="G133" s="46">
        <f t="shared" si="20"/>
        <v>7</v>
      </c>
      <c r="H133" s="77">
        <v>0</v>
      </c>
      <c r="I133" s="75">
        <v>0</v>
      </c>
      <c r="J133" s="46">
        <f t="shared" si="21"/>
        <v>6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7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>
        <f>+'29'!J156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1428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+'29'!J175</f>
        <v>7</v>
      </c>
      <c r="F175" s="70"/>
      <c r="G175" s="46">
        <f t="shared" si="27"/>
        <v>7</v>
      </c>
      <c r="H175" s="77">
        <v>0</v>
      </c>
      <c r="I175" s="75">
        <v>0</v>
      </c>
      <c r="J175" s="46">
        <f t="shared" si="28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+'29'!J178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+'29'!J180</f>
        <v>13</v>
      </c>
      <c r="F180" s="70"/>
      <c r="G180" s="46">
        <f t="shared" si="27"/>
        <v>13</v>
      </c>
      <c r="H180" s="77">
        <v>0</v>
      </c>
      <c r="I180" s="75">
        <v>0</v>
      </c>
      <c r="J180" s="46">
        <f t="shared" si="28"/>
        <v>12</v>
      </c>
      <c r="K180" s="71">
        <v>1</v>
      </c>
      <c r="L180" s="20">
        <v>35</v>
      </c>
      <c r="M180" s="64">
        <f t="shared" si="31"/>
        <v>35</v>
      </c>
      <c r="N180" s="17" t="s">
        <v>16</v>
      </c>
      <c r="O180" s="18"/>
      <c r="P180" s="121">
        <f t="shared" si="26"/>
        <v>35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+'29'!J185</f>
        <v>28</v>
      </c>
      <c r="F185" s="70"/>
      <c r="G185" s="46">
        <f t="shared" si="27"/>
        <v>28</v>
      </c>
      <c r="H185" s="77">
        <v>0</v>
      </c>
      <c r="I185" s="75">
        <v>0</v>
      </c>
      <c r="J185" s="46">
        <f t="shared" si="28"/>
        <v>27</v>
      </c>
      <c r="K185" s="71">
        <v>1</v>
      </c>
      <c r="L185" s="20">
        <v>80</v>
      </c>
      <c r="M185" s="64">
        <f t="shared" si="31"/>
        <v>80</v>
      </c>
      <c r="N185" s="17" t="s">
        <v>16</v>
      </c>
      <c r="O185" s="18"/>
      <c r="P185" s="121">
        <f t="shared" si="26"/>
        <v>80</v>
      </c>
      <c r="Q185" s="89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+'29'!J188</f>
        <v>114</v>
      </c>
      <c r="F188" s="70"/>
      <c r="G188" s="46">
        <f>E188+F188</f>
        <v>114</v>
      </c>
      <c r="H188" s="77">
        <v>0</v>
      </c>
      <c r="I188" s="75">
        <v>0</v>
      </c>
      <c r="J188" s="46">
        <f>+G188-H188-K188-I188</f>
        <v>109</v>
      </c>
      <c r="K188" s="71">
        <v>5</v>
      </c>
      <c r="L188" s="20">
        <v>15</v>
      </c>
      <c r="M188" s="64">
        <f>+L188*K188</f>
        <v>75</v>
      </c>
      <c r="N188" s="17" t="s">
        <v>1436</v>
      </c>
      <c r="O188" s="18">
        <v>75</v>
      </c>
      <c r="P188" s="23">
        <f t="shared" si="26"/>
        <v>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+'29'!J193</f>
        <v>28</v>
      </c>
      <c r="F193" s="70"/>
      <c r="G193" s="46">
        <f t="shared" si="27"/>
        <v>28</v>
      </c>
      <c r="H193" s="77">
        <v>0</v>
      </c>
      <c r="I193" s="75">
        <v>0</v>
      </c>
      <c r="J193" s="46">
        <f t="shared" si="28"/>
        <v>28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+'29'!J194</f>
        <v>42</v>
      </c>
      <c r="F194" s="70"/>
      <c r="G194" s="46">
        <f t="shared" si="27"/>
        <v>42</v>
      </c>
      <c r="H194" s="77">
        <v>0</v>
      </c>
      <c r="I194" s="75">
        <v>0</v>
      </c>
      <c r="J194" s="46">
        <f t="shared" si="28"/>
        <v>41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21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+'29'!J195</f>
        <v>7</v>
      </c>
      <c r="F195" s="70"/>
      <c r="G195" s="46">
        <f t="shared" si="27"/>
        <v>7</v>
      </c>
      <c r="H195" s="77">
        <v>0</v>
      </c>
      <c r="I195" s="75">
        <v>0</v>
      </c>
      <c r="J195" s="46">
        <f t="shared" si="28"/>
        <v>7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+'29'!J196</f>
        <v>13</v>
      </c>
      <c r="F196" s="70"/>
      <c r="G196" s="46">
        <f t="shared" si="27"/>
        <v>13</v>
      </c>
      <c r="H196" s="77">
        <v>0</v>
      </c>
      <c r="I196" s="75">
        <v>0</v>
      </c>
      <c r="J196" s="46">
        <f t="shared" si="28"/>
        <v>13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+'29'!J198</f>
        <v>23</v>
      </c>
      <c r="F198" s="70"/>
      <c r="G198" s="46">
        <f t="shared" si="27"/>
        <v>23</v>
      </c>
      <c r="H198" s="77">
        <v>0</v>
      </c>
      <c r="I198" s="75">
        <v>0</v>
      </c>
      <c r="J198" s="46">
        <f t="shared" si="28"/>
        <v>23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+'29'!J205</f>
        <v>0</v>
      </c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+'29'!J208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+'29'!J209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+'29'!J217</f>
        <v>18</v>
      </c>
      <c r="F217" s="70"/>
      <c r="G217" s="46">
        <f t="shared" si="27"/>
        <v>18</v>
      </c>
      <c r="H217" s="77">
        <v>0</v>
      </c>
      <c r="I217" s="75">
        <v>0</v>
      </c>
      <c r="J217" s="46">
        <f t="shared" si="28"/>
        <v>18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+'29'!J218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+'29'!J231</f>
        <v>0</v>
      </c>
      <c r="F231" s="70"/>
      <c r="G231" s="46">
        <f t="shared" ref="G231:G237" si="37">E231+F231</f>
        <v>0</v>
      </c>
      <c r="H231" s="77">
        <v>0</v>
      </c>
      <c r="I231" s="75">
        <v>0</v>
      </c>
      <c r="J231" s="46">
        <f t="shared" ref="J231:J237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+'29'!J232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+'29'!J233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+'29'!J234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+'29'!J235</f>
        <v>6</v>
      </c>
      <c r="F235" s="70"/>
      <c r="G235" s="46">
        <f t="shared" si="37"/>
        <v>6</v>
      </c>
      <c r="H235" s="77">
        <v>0</v>
      </c>
      <c r="I235" s="75">
        <v>0</v>
      </c>
      <c r="J235" s="46">
        <f t="shared" si="38"/>
        <v>6</v>
      </c>
      <c r="K235" s="71"/>
      <c r="L235" s="20">
        <v>35</v>
      </c>
      <c r="M235" s="64">
        <f t="shared" ref="M235:M253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+'29'!J236</f>
        <v>3</v>
      </c>
      <c r="F236" s="70"/>
      <c r="G236" s="46">
        <f t="shared" si="37"/>
        <v>3</v>
      </c>
      <c r="H236" s="77">
        <v>0</v>
      </c>
      <c r="I236" s="75">
        <v>0</v>
      </c>
      <c r="J236" s="46">
        <f t="shared" si="38"/>
        <v>3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+'29'!J237</f>
        <v>6</v>
      </c>
      <c r="F237" s="70"/>
      <c r="G237" s="46">
        <f t="shared" si="37"/>
        <v>6</v>
      </c>
      <c r="H237" s="77">
        <v>0</v>
      </c>
      <c r="I237" s="75">
        <v>0</v>
      </c>
      <c r="J237" s="46">
        <f t="shared" si="38"/>
        <v>6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+'29'!J238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+'29'!J239</f>
        <v>0</v>
      </c>
      <c r="F239" s="70"/>
      <c r="G239" s="46">
        <f t="shared" ref="G239:G252" si="41">E239+F239</f>
        <v>0</v>
      </c>
      <c r="H239" s="77">
        <v>0</v>
      </c>
      <c r="I239" s="75">
        <v>0</v>
      </c>
      <c r="J239" s="46">
        <f t="shared" ref="J239:J253" si="42">+G239-H239-K239-I239</f>
        <v>0</v>
      </c>
      <c r="K239" s="71"/>
      <c r="L239" s="20">
        <v>15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+'29'!J240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+'29'!J241</f>
        <v>3</v>
      </c>
      <c r="F241" s="70"/>
      <c r="G241" s="46">
        <f t="shared" si="41"/>
        <v>3</v>
      </c>
      <c r="H241" s="77">
        <v>0</v>
      </c>
      <c r="I241" s="75">
        <v>0</v>
      </c>
      <c r="J241" s="46">
        <f t="shared" si="42"/>
        <v>3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+'29'!J242</f>
        <v>4</v>
      </c>
      <c r="F242" s="70"/>
      <c r="G242" s="46">
        <f t="shared" si="41"/>
        <v>4</v>
      </c>
      <c r="H242" s="77">
        <v>0</v>
      </c>
      <c r="I242" s="75">
        <v>0</v>
      </c>
      <c r="J242" s="46">
        <f t="shared" si="42"/>
        <v>4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>
        <f>+'29'!J243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22</v>
      </c>
      <c r="M243" s="64">
        <f t="shared" si="39"/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>
        <f>+'29'!J244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35</v>
      </c>
      <c r="M244" s="64">
        <f t="shared" si="39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>
        <f>+'29'!J245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29</v>
      </c>
      <c r="M245" s="64">
        <f t="shared" si="39"/>
        <v>0</v>
      </c>
      <c r="N245" s="17" t="s">
        <v>1428</v>
      </c>
      <c r="O245" s="18"/>
      <c r="P245" s="23">
        <f t="shared" si="35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>
        <f>+'29'!J246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39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1441</v>
      </c>
      <c r="D247" s="10" t="s">
        <v>433</v>
      </c>
      <c r="E247" s="63">
        <f>+'29'!J247</f>
        <v>2</v>
      </c>
      <c r="F247" s="70"/>
      <c r="G247" s="46">
        <f t="shared" si="41"/>
        <v>2</v>
      </c>
      <c r="H247" s="77">
        <v>0</v>
      </c>
      <c r="I247" s="75">
        <v>0</v>
      </c>
      <c r="J247" s="46">
        <f t="shared" si="42"/>
        <v>2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1442</v>
      </c>
      <c r="D248" s="10" t="s">
        <v>433</v>
      </c>
      <c r="E248" s="63">
        <f>+'29'!J248</f>
        <v>2</v>
      </c>
      <c r="F248" s="70"/>
      <c r="G248" s="46">
        <f t="shared" si="41"/>
        <v>2</v>
      </c>
      <c r="H248" s="77">
        <v>0</v>
      </c>
      <c r="I248" s="75">
        <v>0</v>
      </c>
      <c r="J248" s="46">
        <f t="shared" si="42"/>
        <v>2</v>
      </c>
      <c r="K248" s="71"/>
      <c r="L248" s="20">
        <v>35</v>
      </c>
      <c r="M248" s="64">
        <f t="shared" si="39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1443</v>
      </c>
      <c r="D249" s="10" t="s">
        <v>433</v>
      </c>
      <c r="E249" s="63">
        <f>+'29'!J249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29</v>
      </c>
      <c r="M249" s="64">
        <f t="shared" si="39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+'29'!J250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/>
      <c r="M250" s="64">
        <f t="shared" si="39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+'29'!J251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39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+'29'!J252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39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+'29'!J253</f>
        <v>0</v>
      </c>
      <c r="F253" s="70"/>
      <c r="G253" s="46"/>
      <c r="H253" s="77">
        <v>0</v>
      </c>
      <c r="I253" s="75"/>
      <c r="J253" s="46">
        <f t="shared" si="42"/>
        <v>0</v>
      </c>
      <c r="K253" s="71"/>
      <c r="L253" s="20"/>
      <c r="M253" s="64">
        <f t="shared" si="39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833.08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2610</v>
      </c>
    </row>
    <row r="257" spans="1:1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805</v>
      </c>
      <c r="O258" s="2">
        <v>685</v>
      </c>
      <c r="P258" s="2">
        <v>120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775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1030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1030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0"/>
  <sheetViews>
    <sheetView zoomScale="80" zoomScaleNormal="80" workbookViewId="0">
      <pane xSplit="10" ySplit="4" topLeftCell="K29" activePane="bottomRight" state="frozen"/>
      <selection activeCell="B156" sqref="B156:N156"/>
      <selection pane="topRight" activeCell="B156" sqref="B156:N156"/>
      <selection pane="bottomLeft" activeCell="B156" sqref="B156:N156"/>
      <selection pane="bottomRight" activeCell="B156" sqref="B156:N1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/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/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/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/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/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/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/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/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/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/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/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/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/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/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/>
      <c r="F112" s="70"/>
      <c r="G112" s="46">
        <f t="shared" si="20"/>
        <v>0</v>
      </c>
      <c r="H112" s="77">
        <v>0</v>
      </c>
      <c r="I112" s="75">
        <v>0</v>
      </c>
      <c r="J112" s="46">
        <f t="shared" si="21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/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/>
      <c r="F115" s="70"/>
      <c r="G115" s="46">
        <f t="shared" si="20"/>
        <v>0</v>
      </c>
      <c r="H115" s="77">
        <v>0</v>
      </c>
      <c r="I115" s="75">
        <v>0</v>
      </c>
      <c r="J115" s="46">
        <f t="shared" si="21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/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/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/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433</v>
      </c>
      <c r="E156" s="63"/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1428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/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/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/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/>
      <c r="F193" s="70"/>
      <c r="G193" s="46">
        <f t="shared" si="27"/>
        <v>0</v>
      </c>
      <c r="H193" s="77">
        <v>0</v>
      </c>
      <c r="I193" s="75">
        <v>0</v>
      </c>
      <c r="J193" s="46">
        <f t="shared" si="28"/>
        <v>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/>
      <c r="F194" s="70"/>
      <c r="G194" s="46">
        <f t="shared" si="27"/>
        <v>0</v>
      </c>
      <c r="H194" s="77">
        <v>0</v>
      </c>
      <c r="I194" s="75">
        <v>0</v>
      </c>
      <c r="J194" s="46">
        <f t="shared" si="28"/>
        <v>0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/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/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/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37" si="37">E231+F231</f>
        <v>0</v>
      </c>
      <c r="H231" s="77">
        <v>0</v>
      </c>
      <c r="I231" s="75">
        <v>0</v>
      </c>
      <c r="J231" s="46">
        <f t="shared" ref="J231:J237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/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/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35</v>
      </c>
      <c r="M235" s="64">
        <f t="shared" ref="M235:M253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/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/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/>
      <c r="F238" s="70"/>
      <c r="G238" s="46"/>
      <c r="H238" s="77"/>
      <c r="I238" s="75"/>
      <c r="J238" s="46"/>
      <c r="K238" s="71"/>
      <c r="L238" s="20">
        <v>15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/>
      <c r="F239" s="70"/>
      <c r="G239" s="46">
        <f t="shared" ref="G239:G246" si="41">E239+F239</f>
        <v>0</v>
      </c>
      <c r="H239" s="77">
        <v>0</v>
      </c>
      <c r="I239" s="75">
        <v>0</v>
      </c>
      <c r="J239" s="46">
        <f t="shared" ref="J239:J246" si="42">+G239-H239-K239-I239</f>
        <v>0</v>
      </c>
      <c r="K239" s="71"/>
      <c r="L239" s="20">
        <v>15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/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/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/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1433</v>
      </c>
      <c r="D243" s="10" t="s">
        <v>433</v>
      </c>
      <c r="E243" s="63"/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22</v>
      </c>
      <c r="M243" s="64">
        <f t="shared" si="39"/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1434</v>
      </c>
      <c r="D244" s="10" t="s">
        <v>433</v>
      </c>
      <c r="E244" s="63"/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35</v>
      </c>
      <c r="M244" s="64">
        <f t="shared" si="39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1435</v>
      </c>
      <c r="D245" s="10" t="s">
        <v>433</v>
      </c>
      <c r="E245" s="63"/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29</v>
      </c>
      <c r="M245" s="64">
        <f t="shared" si="39"/>
        <v>0</v>
      </c>
      <c r="N245" s="17" t="s">
        <v>1428</v>
      </c>
      <c r="O245" s="18"/>
      <c r="P245" s="23">
        <f t="shared" si="35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433</v>
      </c>
      <c r="E246" s="63"/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39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/>
      <c r="F247" s="70"/>
      <c r="G247" s="46"/>
      <c r="H247" s="77"/>
      <c r="I247" s="75"/>
      <c r="J247" s="46"/>
      <c r="K247" s="71"/>
      <c r="L247" s="20"/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/>
      <c r="F248" s="70"/>
      <c r="G248" s="46"/>
      <c r="H248" s="77"/>
      <c r="I248" s="75"/>
      <c r="J248" s="46"/>
      <c r="K248" s="71"/>
      <c r="L248" s="20"/>
      <c r="M248" s="64">
        <f t="shared" si="39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/>
      <c r="F249" s="70"/>
      <c r="G249" s="46"/>
      <c r="H249" s="77"/>
      <c r="I249" s="75"/>
      <c r="J249" s="46"/>
      <c r="K249" s="71"/>
      <c r="L249" s="20"/>
      <c r="M249" s="64">
        <f t="shared" si="39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/>
      <c r="F250" s="70"/>
      <c r="G250" s="46"/>
      <c r="H250" s="77"/>
      <c r="I250" s="75"/>
      <c r="J250" s="46"/>
      <c r="K250" s="71"/>
      <c r="L250" s="20"/>
      <c r="M250" s="64">
        <f t="shared" si="39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/>
      <c r="F251" s="70"/>
      <c r="G251" s="46"/>
      <c r="H251" s="77"/>
      <c r="I251" s="75"/>
      <c r="J251" s="46"/>
      <c r="K251" s="71"/>
      <c r="L251" s="20"/>
      <c r="M251" s="64">
        <f t="shared" si="39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/>
      <c r="H252" s="77"/>
      <c r="I252" s="75"/>
      <c r="J252" s="46"/>
      <c r="K252" s="71"/>
      <c r="L252" s="20"/>
      <c r="M252" s="64">
        <f t="shared" si="39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>
        <f t="shared" si="39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0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/>
    </row>
    <row r="264" spans="1:14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7" t="s">
        <v>242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O2" s="198" t="s">
        <v>0</v>
      </c>
      <c r="P2" s="198"/>
      <c r="Q2" s="198"/>
      <c r="R2" s="198"/>
      <c r="S2" s="198"/>
      <c r="T2" s="198"/>
      <c r="U2" s="198"/>
      <c r="V2" s="198"/>
      <c r="W2" s="198"/>
      <c r="X2" s="198"/>
      <c r="Y2" s="198"/>
    </row>
    <row r="3" spans="1:26" s="5" customFormat="1" ht="26.25" x14ac:dyDescent="0.55000000000000004">
      <c r="A3" s="196" t="s">
        <v>1</v>
      </c>
      <c r="B3" s="196" t="s">
        <v>2</v>
      </c>
      <c r="C3" s="193" t="s">
        <v>3</v>
      </c>
      <c r="D3" s="193" t="s">
        <v>4</v>
      </c>
      <c r="E3" s="193" t="s">
        <v>5</v>
      </c>
      <c r="F3" s="4" t="s">
        <v>6</v>
      </c>
      <c r="G3" s="199" t="s">
        <v>7</v>
      </c>
      <c r="H3" s="201" t="s">
        <v>8</v>
      </c>
      <c r="I3" s="202"/>
      <c r="J3" s="203"/>
      <c r="K3" s="204" t="s">
        <v>9</v>
      </c>
      <c r="L3" s="184" t="s">
        <v>10</v>
      </c>
      <c r="O3" s="196" t="s">
        <v>1</v>
      </c>
      <c r="P3" s="196" t="s">
        <v>2</v>
      </c>
      <c r="Q3" s="193" t="s">
        <v>3</v>
      </c>
      <c r="R3" s="193" t="s">
        <v>4</v>
      </c>
      <c r="S3" s="193" t="s">
        <v>5</v>
      </c>
      <c r="T3" s="4" t="s">
        <v>6</v>
      </c>
      <c r="U3" s="199" t="s">
        <v>7</v>
      </c>
      <c r="V3" s="201" t="s">
        <v>8</v>
      </c>
      <c r="W3" s="202"/>
      <c r="X3" s="203"/>
      <c r="Y3" s="204" t="s">
        <v>9</v>
      </c>
      <c r="Z3" s="184" t="s">
        <v>10</v>
      </c>
    </row>
    <row r="4" spans="1:26" s="5" customFormat="1" ht="27" thickBot="1" x14ac:dyDescent="0.6">
      <c r="A4" s="196"/>
      <c r="B4" s="196"/>
      <c r="C4" s="194"/>
      <c r="D4" s="194"/>
      <c r="E4" s="194"/>
      <c r="F4" s="6" t="s">
        <v>11</v>
      </c>
      <c r="G4" s="200"/>
      <c r="H4" s="7" t="s">
        <v>12</v>
      </c>
      <c r="I4" s="8" t="s">
        <v>13</v>
      </c>
      <c r="J4" s="9" t="s">
        <v>14</v>
      </c>
      <c r="K4" s="205"/>
      <c r="L4" s="184"/>
      <c r="O4" s="196"/>
      <c r="P4" s="196"/>
      <c r="Q4" s="194"/>
      <c r="R4" s="194"/>
      <c r="S4" s="194"/>
      <c r="T4" s="6" t="s">
        <v>11</v>
      </c>
      <c r="U4" s="200"/>
      <c r="V4" s="7" t="s">
        <v>12</v>
      </c>
      <c r="W4" s="8" t="s">
        <v>13</v>
      </c>
      <c r="X4" s="9" t="s">
        <v>14</v>
      </c>
      <c r="Y4" s="205"/>
      <c r="Z4" s="184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0" t="s">
        <v>119</v>
      </c>
      <c r="Q107" s="191"/>
      <c r="R107" s="191"/>
      <c r="S107" s="191"/>
      <c r="T107" s="191"/>
      <c r="U107" s="191"/>
      <c r="V107" s="191"/>
      <c r="W107" s="192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5" t="s">
        <v>213</v>
      </c>
      <c r="N205" s="195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8" t="s">
        <v>212</v>
      </c>
      <c r="I206" s="179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9" t="s">
        <v>202</v>
      </c>
      <c r="J207" s="18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7" t="s">
        <v>203</v>
      </c>
      <c r="J208" s="18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7" t="s">
        <v>205</v>
      </c>
      <c r="J210" s="188"/>
      <c r="K210" s="36">
        <v>0</v>
      </c>
    </row>
    <row r="211" spans="1:11" ht="25.5" x14ac:dyDescent="0.55000000000000004">
      <c r="A211" s="1"/>
      <c r="C211" s="31"/>
      <c r="E211" s="31"/>
      <c r="G211" s="31"/>
      <c r="I211" s="187" t="s">
        <v>206</v>
      </c>
      <c r="J211" s="188"/>
      <c r="K211" s="36">
        <v>0</v>
      </c>
    </row>
    <row r="212" spans="1:11" ht="25.5" x14ac:dyDescent="0.55000000000000004">
      <c r="A212" s="1"/>
      <c r="C212" s="31"/>
      <c r="E212" s="31"/>
      <c r="G212" s="31"/>
      <c r="I212" s="187" t="s">
        <v>207</v>
      </c>
      <c r="J212" s="18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7" t="s">
        <v>208</v>
      </c>
      <c r="J213" s="18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7" t="s">
        <v>209</v>
      </c>
      <c r="J214" s="188"/>
      <c r="K214" s="37">
        <v>0</v>
      </c>
    </row>
    <row r="215" spans="1:11" ht="25.5" x14ac:dyDescent="0.55000000000000004">
      <c r="A215" s="1"/>
      <c r="C215" s="31"/>
      <c r="E215" s="31"/>
      <c r="G215" s="31"/>
      <c r="I215" s="187" t="s">
        <v>210</v>
      </c>
      <c r="J215" s="188"/>
      <c r="K215" s="33">
        <f>+K214-K213</f>
        <v>0</v>
      </c>
    </row>
    <row r="216" spans="1:11" ht="25.5" x14ac:dyDescent="0.55000000000000004">
      <c r="G216" s="2"/>
      <c r="I216" s="187" t="s">
        <v>211</v>
      </c>
      <c r="J216" s="18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2025-09-17T06:31:38Z</cp:lastPrinted>
  <dcterms:created xsi:type="dcterms:W3CDTF">2023-12-01T06:41:03Z</dcterms:created>
  <dcterms:modified xsi:type="dcterms:W3CDTF">2025-10-07T07:35:34Z</dcterms:modified>
</cp:coreProperties>
</file>