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DFDE29BB-BFF5-4F66-A2FA-1B964178C958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ยกมา!$A$1:$S$264</definedName>
    <definedName name="_xlnm._FilterDatabase" localSheetId="2" hidden="1">สรุป!$A$4:$AC$266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6" i="8" l="1"/>
  <c r="G256" i="8"/>
  <c r="I256" i="8"/>
  <c r="H256" i="8"/>
  <c r="J256" i="8"/>
  <c r="K256" i="8"/>
  <c r="E251" i="8"/>
  <c r="K251" i="8"/>
  <c r="J251" i="8" s="1"/>
  <c r="E252" i="8"/>
  <c r="J252" i="8"/>
  <c r="P252" i="8"/>
  <c r="E253" i="8"/>
  <c r="P253" i="8"/>
  <c r="E254" i="8"/>
  <c r="P254" i="8"/>
  <c r="E255" i="8"/>
  <c r="P255" i="8"/>
  <c r="E256" i="8"/>
  <c r="E236" i="106"/>
  <c r="E253" i="106"/>
  <c r="E253" i="105"/>
  <c r="P251" i="8" l="1"/>
  <c r="E253" i="104"/>
  <c r="E253" i="103"/>
  <c r="E253" i="102"/>
  <c r="G237" i="95"/>
  <c r="J237" i="95" s="1"/>
  <c r="E237" i="96" s="1"/>
  <c r="G238" i="95"/>
  <c r="J238" i="95" s="1"/>
  <c r="E238" i="96" s="1"/>
  <c r="G238" i="96" s="1"/>
  <c r="J238" i="96" s="1"/>
  <c r="E238" i="97" s="1"/>
  <c r="G238" i="97" s="1"/>
  <c r="J238" i="97" s="1"/>
  <c r="E238" i="98" s="1"/>
  <c r="G238" i="98" s="1"/>
  <c r="J238" i="98" s="1"/>
  <c r="E238" i="99" s="1"/>
  <c r="G238" i="99" s="1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8" i="106" s="1"/>
  <c r="G238" i="106" s="1"/>
  <c r="J238" i="106" s="1"/>
  <c r="G239" i="95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G240" i="95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40" i="104" s="1"/>
  <c r="J240" i="104" s="1"/>
  <c r="E240" i="105" s="1"/>
  <c r="G240" i="105" s="1"/>
  <c r="J240" i="105" s="1"/>
  <c r="E240" i="106" s="1"/>
  <c r="G240" i="106" s="1"/>
  <c r="J240" i="106" s="1"/>
  <c r="G241" i="95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G242" i="95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G243" i="95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44" i="95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45" i="95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46" i="95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G247" i="95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8" i="95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G249" i="95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G250" i="95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G251" i="95"/>
  <c r="G252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5" i="95"/>
  <c r="E241" i="8"/>
  <c r="E242" i="8"/>
  <c r="E243" i="8"/>
  <c r="E244" i="8"/>
  <c r="E245" i="8"/>
  <c r="E246" i="8"/>
  <c r="E247" i="8"/>
  <c r="E248" i="8"/>
  <c r="E249" i="8"/>
  <c r="E250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K244" i="8"/>
  <c r="K245" i="8"/>
  <c r="K246" i="8"/>
  <c r="K247" i="8"/>
  <c r="K248" i="8"/>
  <c r="K249" i="8"/>
  <c r="K250" i="8"/>
  <c r="F244" i="8"/>
  <c r="F245" i="8"/>
  <c r="F246" i="8"/>
  <c r="F247" i="8"/>
  <c r="F248" i="8"/>
  <c r="F249" i="8"/>
  <c r="F250" i="8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6" i="94"/>
  <c r="E7" i="94"/>
  <c r="E8" i="94"/>
  <c r="E9" i="94"/>
  <c r="E10" i="94"/>
  <c r="E11" i="94"/>
  <c r="E12" i="94"/>
  <c r="E13" i="94"/>
  <c r="E14" i="94"/>
  <c r="E15" i="94"/>
  <c r="E5" i="94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6" i="93"/>
  <c r="E7" i="93"/>
  <c r="E8" i="93"/>
  <c r="E9" i="93"/>
  <c r="E10" i="93"/>
  <c r="E11" i="93"/>
  <c r="E12" i="93"/>
  <c r="E13" i="93"/>
  <c r="E5" i="93"/>
  <c r="G238" i="93"/>
  <c r="J238" i="93" s="1"/>
  <c r="G239" i="93"/>
  <c r="J239" i="93" s="1"/>
  <c r="G240" i="93"/>
  <c r="J240" i="93" s="1"/>
  <c r="G241" i="93"/>
  <c r="J241" i="93" s="1"/>
  <c r="G242" i="93"/>
  <c r="J242" i="93" s="1"/>
  <c r="G243" i="93"/>
  <c r="J243" i="93" s="1"/>
  <c r="G244" i="93"/>
  <c r="J244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J241" i="92"/>
  <c r="J249" i="92"/>
  <c r="G234" i="92"/>
  <c r="G235" i="92"/>
  <c r="J235" i="92" s="1"/>
  <c r="G236" i="92"/>
  <c r="J236" i="92" s="1"/>
  <c r="G237" i="92"/>
  <c r="J237" i="92" s="1"/>
  <c r="G238" i="92"/>
  <c r="J238" i="92" s="1"/>
  <c r="G239" i="92"/>
  <c r="J239" i="92" s="1"/>
  <c r="G240" i="92"/>
  <c r="J240" i="92" s="1"/>
  <c r="G241" i="92"/>
  <c r="G242" i="92"/>
  <c r="J242" i="92" s="1"/>
  <c r="G243" i="92"/>
  <c r="J243" i="92" s="1"/>
  <c r="G244" i="92"/>
  <c r="J244" i="92" s="1"/>
  <c r="G245" i="92"/>
  <c r="J245" i="92" s="1"/>
  <c r="G246" i="92"/>
  <c r="J246" i="92" s="1"/>
  <c r="G247" i="92"/>
  <c r="J247" i="92" s="1"/>
  <c r="G248" i="92"/>
  <c r="J248" i="92" s="1"/>
  <c r="G249" i="92"/>
  <c r="G250" i="92"/>
  <c r="J250" i="92" s="1"/>
  <c r="G251" i="92"/>
  <c r="J251" i="92" s="1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6" i="92"/>
  <c r="E7" i="92"/>
  <c r="E8" i="92"/>
  <c r="E9" i="92"/>
  <c r="E10" i="92"/>
  <c r="E11" i="92"/>
  <c r="E12" i="92"/>
  <c r="E5" i="92"/>
  <c r="G237" i="91"/>
  <c r="J237" i="91" s="1"/>
  <c r="G238" i="91"/>
  <c r="J238" i="91" s="1"/>
  <c r="G239" i="91"/>
  <c r="J239" i="91" s="1"/>
  <c r="G240" i="91"/>
  <c r="J240" i="91" s="1"/>
  <c r="G241" i="91"/>
  <c r="J241" i="91" s="1"/>
  <c r="G242" i="91"/>
  <c r="J242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G244" i="90"/>
  <c r="J244" i="90" s="1"/>
  <c r="G245" i="90"/>
  <c r="J245" i="90" s="1"/>
  <c r="G246" i="90"/>
  <c r="G247" i="90"/>
  <c r="J247" i="90" s="1"/>
  <c r="G248" i="90"/>
  <c r="J248" i="90" s="1"/>
  <c r="G249" i="90"/>
  <c r="J249" i="90" s="1"/>
  <c r="G250" i="90"/>
  <c r="J250" i="90" s="1"/>
  <c r="G251" i="90"/>
  <c r="J246" i="90"/>
  <c r="J240" i="90"/>
  <c r="G235" i="90"/>
  <c r="J235" i="90" s="1"/>
  <c r="G236" i="90"/>
  <c r="J236" i="90" s="1"/>
  <c r="G237" i="90"/>
  <c r="J237" i="90" s="1"/>
  <c r="G238" i="90"/>
  <c r="J238" i="90" s="1"/>
  <c r="G239" i="90"/>
  <c r="J239" i="90" s="1"/>
  <c r="G240" i="90"/>
  <c r="G241" i="90"/>
  <c r="J241" i="90" s="1"/>
  <c r="G242" i="90"/>
  <c r="J242" i="90" s="1"/>
  <c r="G243" i="90"/>
  <c r="J243" i="90" s="1"/>
  <c r="G245" i="8" l="1"/>
  <c r="J245" i="8" s="1"/>
  <c r="G244" i="8"/>
  <c r="J244" i="8" s="1"/>
  <c r="G250" i="8"/>
  <c r="J250" i="8" s="1"/>
  <c r="G249" i="8"/>
  <c r="J249" i="8" s="1"/>
  <c r="G248" i="8"/>
  <c r="J248" i="8" s="1"/>
  <c r="G247" i="8"/>
  <c r="J247" i="8" s="1"/>
  <c r="G246" i="8"/>
  <c r="J246" i="8" s="1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6" i="90"/>
  <c r="E7" i="90"/>
  <c r="E8" i="90"/>
  <c r="E9" i="90"/>
  <c r="E10" i="90"/>
  <c r="E11" i="90"/>
  <c r="E12" i="90"/>
  <c r="E13" i="90"/>
  <c r="E14" i="90"/>
  <c r="E5" i="90"/>
  <c r="G237" i="89"/>
  <c r="J237" i="89" s="1"/>
  <c r="G238" i="89"/>
  <c r="J238" i="89" s="1"/>
  <c r="G239" i="89"/>
  <c r="J239" i="89" s="1"/>
  <c r="G240" i="89"/>
  <c r="J240" i="89" s="1"/>
  <c r="G241" i="89"/>
  <c r="J241" i="89" s="1"/>
  <c r="G242" i="89"/>
  <c r="J242" i="89" s="1"/>
  <c r="G243" i="89"/>
  <c r="J243" i="89" s="1"/>
  <c r="G244" i="89"/>
  <c r="J244" i="89" s="1"/>
  <c r="G245" i="89"/>
  <c r="J245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6" i="89"/>
  <c r="E7" i="89"/>
  <c r="E8" i="89"/>
  <c r="E9" i="89"/>
  <c r="E10" i="89"/>
  <c r="E11" i="89"/>
  <c r="E12" i="89"/>
  <c r="E13" i="89"/>
  <c r="E14" i="89"/>
  <c r="E15" i="89"/>
  <c r="E16" i="89"/>
  <c r="E5" i="89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J241" i="87"/>
  <c r="G237" i="87"/>
  <c r="J237" i="87" s="1"/>
  <c r="G238" i="87"/>
  <c r="J238" i="87" s="1"/>
  <c r="G239" i="87"/>
  <c r="J239" i="87" s="1"/>
  <c r="G240" i="87"/>
  <c r="J240" i="87" s="1"/>
  <c r="G241" i="87"/>
  <c r="G242" i="87"/>
  <c r="J242" i="87" s="1"/>
  <c r="G243" i="87"/>
  <c r="J243" i="87" s="1"/>
  <c r="G244" i="87"/>
  <c r="J244" i="87" s="1"/>
  <c r="G245" i="87"/>
  <c r="J245" i="87" s="1"/>
  <c r="G246" i="87"/>
  <c r="J246" i="87" s="1"/>
  <c r="G247" i="87"/>
  <c r="J247" i="87" s="1"/>
  <c r="G248" i="87"/>
  <c r="J248" i="87" s="1"/>
  <c r="G249" i="87"/>
  <c r="J249" i="87" s="1"/>
  <c r="G250" i="87"/>
  <c r="J250" i="87" s="1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P66" i="86"/>
  <c r="P67" i="86"/>
  <c r="G235" i="86"/>
  <c r="J235" i="86" s="1"/>
  <c r="G236" i="86"/>
  <c r="J236" i="86" s="1"/>
  <c r="G237" i="86"/>
  <c r="J237" i="86" s="1"/>
  <c r="G238" i="86"/>
  <c r="J238" i="86" s="1"/>
  <c r="G239" i="86"/>
  <c r="J239" i="86" s="1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6" i="86"/>
  <c r="E7" i="86"/>
  <c r="E8" i="86"/>
  <c r="E9" i="86"/>
  <c r="E10" i="86"/>
  <c r="E11" i="86"/>
  <c r="E12" i="86"/>
  <c r="E5" i="86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34" i="85"/>
  <c r="J234" i="85" s="1"/>
  <c r="G235" i="85"/>
  <c r="J235" i="85" s="1"/>
  <c r="G236" i="85"/>
  <c r="J236" i="85" s="1"/>
  <c r="G237" i="85"/>
  <c r="J237" i="85" s="1"/>
  <c r="G238" i="85"/>
  <c r="J238" i="85" s="1"/>
  <c r="G239" i="85"/>
  <c r="J239" i="85" s="1"/>
  <c r="G240" i="85"/>
  <c r="J240" i="85" s="1"/>
  <c r="G241" i="85"/>
  <c r="J241" i="85" s="1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6" i="85"/>
  <c r="E7" i="85"/>
  <c r="E8" i="85"/>
  <c r="E9" i="85"/>
  <c r="E10" i="85"/>
  <c r="E11" i="85"/>
  <c r="E12" i="85"/>
  <c r="E13" i="85"/>
  <c r="E14" i="85"/>
  <c r="E15" i="85"/>
  <c r="E5" i="85"/>
  <c r="G230" i="84"/>
  <c r="G231" i="84"/>
  <c r="G232" i="84"/>
  <c r="G233" i="84"/>
  <c r="G234" i="84"/>
  <c r="G235" i="84"/>
  <c r="G236" i="84"/>
  <c r="J236" i="84" s="1"/>
  <c r="G237" i="84"/>
  <c r="J237" i="84" s="1"/>
  <c r="G238" i="84"/>
  <c r="J238" i="84" s="1"/>
  <c r="G239" i="84"/>
  <c r="J239" i="84" s="1"/>
  <c r="G240" i="84"/>
  <c r="J240" i="84" s="1"/>
  <c r="G241" i="84"/>
  <c r="J241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5" i="84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E22" i="82" l="1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5" i="82"/>
  <c r="K153" i="8"/>
  <c r="K154" i="8"/>
  <c r="K155" i="8"/>
  <c r="K156" i="8"/>
  <c r="K157" i="8"/>
  <c r="K158" i="8"/>
  <c r="K159" i="8"/>
  <c r="F154" i="8"/>
  <c r="F155" i="8"/>
  <c r="F156" i="8"/>
  <c r="G156" i="8" s="1"/>
  <c r="F157" i="8"/>
  <c r="G157" i="8" s="1"/>
  <c r="F158" i="8"/>
  <c r="F159" i="8"/>
  <c r="M157" i="88"/>
  <c r="G157" i="88"/>
  <c r="J157" i="88" s="1"/>
  <c r="M157" i="89"/>
  <c r="G157" i="89"/>
  <c r="J157" i="89" s="1"/>
  <c r="M157" i="90"/>
  <c r="G157" i="90"/>
  <c r="J157" i="90" s="1"/>
  <c r="M157" i="91"/>
  <c r="G157" i="91"/>
  <c r="J157" i="91" s="1"/>
  <c r="M157" i="92"/>
  <c r="G157" i="92"/>
  <c r="J157" i="92" s="1"/>
  <c r="M157" i="93"/>
  <c r="G157" i="93"/>
  <c r="J157" i="93" s="1"/>
  <c r="M157" i="94"/>
  <c r="G157" i="94"/>
  <c r="J157" i="94" s="1"/>
  <c r="M157" i="95"/>
  <c r="G157" i="95"/>
  <c r="J157" i="95" s="1"/>
  <c r="E157" i="96" s="1"/>
  <c r="M157" i="96"/>
  <c r="G157" i="96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M157" i="97"/>
  <c r="M157" i="98"/>
  <c r="M157" i="99"/>
  <c r="M157" i="100"/>
  <c r="M157" i="101"/>
  <c r="M157" i="102"/>
  <c r="M157" i="103"/>
  <c r="M157" i="104"/>
  <c r="M157" i="105"/>
  <c r="M157" i="106"/>
  <c r="M157" i="107"/>
  <c r="G157" i="107"/>
  <c r="J157" i="107" s="1"/>
  <c r="M157" i="87"/>
  <c r="G157" i="87"/>
  <c r="J157" i="87" s="1"/>
  <c r="K160" i="8"/>
  <c r="M156" i="87"/>
  <c r="G156" i="87"/>
  <c r="J156" i="87" s="1"/>
  <c r="M156" i="88"/>
  <c r="G156" i="88"/>
  <c r="J156" i="88" s="1"/>
  <c r="M156" i="89"/>
  <c r="G156" i="89"/>
  <c r="J156" i="89" s="1"/>
  <c r="M156" i="90"/>
  <c r="G156" i="90"/>
  <c r="J156" i="90" s="1"/>
  <c r="M156" i="91"/>
  <c r="G156" i="91"/>
  <c r="J156" i="91" s="1"/>
  <c r="M156" i="92"/>
  <c r="G156" i="92"/>
  <c r="J156" i="92" s="1"/>
  <c r="M156" i="93"/>
  <c r="G156" i="93"/>
  <c r="J156" i="93" s="1"/>
  <c r="M156" i="94"/>
  <c r="G156" i="94"/>
  <c r="J156" i="94" s="1"/>
  <c r="M156" i="95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G156" i="107"/>
  <c r="J156" i="107" s="1"/>
  <c r="M156" i="86"/>
  <c r="G156" i="86"/>
  <c r="J156" i="86" s="1"/>
  <c r="E253" i="82"/>
  <c r="E246" i="80"/>
  <c r="G246" i="80" s="1"/>
  <c r="J246" i="80" s="1"/>
  <c r="E246" i="81" s="1"/>
  <c r="G246" i="81" s="1"/>
  <c r="J246" i="81" s="1"/>
  <c r="G246" i="82" s="1"/>
  <c r="J246" i="82" s="1"/>
  <c r="G235" i="79"/>
  <c r="G236" i="79"/>
  <c r="J236" i="79" s="1"/>
  <c r="E236" i="80" s="1"/>
  <c r="G237" i="79"/>
  <c r="J237" i="79" s="1"/>
  <c r="E237" i="80" s="1"/>
  <c r="G237" i="80" s="1"/>
  <c r="J237" i="80" s="1"/>
  <c r="E237" i="81" s="1"/>
  <c r="G237" i="81" s="1"/>
  <c r="J237" i="81" s="1"/>
  <c r="G238" i="79"/>
  <c r="J238" i="79" s="1"/>
  <c r="E238" i="80" s="1"/>
  <c r="G238" i="80" s="1"/>
  <c r="J238" i="80" s="1"/>
  <c r="E238" i="81" s="1"/>
  <c r="G238" i="81" s="1"/>
  <c r="J238" i="81" s="1"/>
  <c r="G238" i="82" s="1"/>
  <c r="J238" i="82" s="1"/>
  <c r="G239" i="79"/>
  <c r="J239" i="79" s="1"/>
  <c r="E239" i="80" s="1"/>
  <c r="G239" i="80" s="1"/>
  <c r="J239" i="80" s="1"/>
  <c r="E239" i="81" s="1"/>
  <c r="G239" i="81" s="1"/>
  <c r="J239" i="81" s="1"/>
  <c r="G239" i="82" s="1"/>
  <c r="J239" i="82" s="1"/>
  <c r="G240" i="79"/>
  <c r="J240" i="79" s="1"/>
  <c r="E240" i="80" s="1"/>
  <c r="G240" i="80" s="1"/>
  <c r="J240" i="80" s="1"/>
  <c r="E240" i="81" s="1"/>
  <c r="G240" i="81" s="1"/>
  <c r="J240" i="81" s="1"/>
  <c r="G240" i="82" s="1"/>
  <c r="J240" i="82" s="1"/>
  <c r="G241" i="79"/>
  <c r="J241" i="79" s="1"/>
  <c r="E241" i="80" s="1"/>
  <c r="G241" i="80" s="1"/>
  <c r="J241" i="80" s="1"/>
  <c r="E241" i="81" s="1"/>
  <c r="G241" i="81" s="1"/>
  <c r="J241" i="81" s="1"/>
  <c r="G241" i="82" s="1"/>
  <c r="J241" i="82" s="1"/>
  <c r="G242" i="79"/>
  <c r="J242" i="79" s="1"/>
  <c r="E242" i="80" s="1"/>
  <c r="G242" i="80" s="1"/>
  <c r="J242" i="80" s="1"/>
  <c r="E242" i="81" s="1"/>
  <c r="G242" i="81" s="1"/>
  <c r="J242" i="81" s="1"/>
  <c r="G242" i="82" s="1"/>
  <c r="J242" i="82" s="1"/>
  <c r="G243" i="79"/>
  <c r="J243" i="79" s="1"/>
  <c r="E243" i="80" s="1"/>
  <c r="G243" i="80" s="1"/>
  <c r="J243" i="80" s="1"/>
  <c r="E243" i="81" s="1"/>
  <c r="G243" i="81" s="1"/>
  <c r="J243" i="81" s="1"/>
  <c r="G243" i="82" s="1"/>
  <c r="J243" i="82" s="1"/>
  <c r="G244" i="79"/>
  <c r="J244" i="79" s="1"/>
  <c r="E244" i="80" s="1"/>
  <c r="G244" i="80" s="1"/>
  <c r="J244" i="80" s="1"/>
  <c r="E244" i="81" s="1"/>
  <c r="G244" i="81" s="1"/>
  <c r="J244" i="81" s="1"/>
  <c r="G245" i="79"/>
  <c r="J245" i="79" s="1"/>
  <c r="E245" i="80" s="1"/>
  <c r="G245" i="80" s="1"/>
  <c r="J245" i="80" s="1"/>
  <c r="E245" i="81" s="1"/>
  <c r="G245" i="81" s="1"/>
  <c r="J245" i="81" s="1"/>
  <c r="G246" i="79"/>
  <c r="J246" i="79" s="1"/>
  <c r="G247" i="79"/>
  <c r="J247" i="79" s="1"/>
  <c r="E247" i="80" s="1"/>
  <c r="G247" i="80" s="1"/>
  <c r="J247" i="80" s="1"/>
  <c r="E247" i="81" s="1"/>
  <c r="G247" i="81" s="1"/>
  <c r="J247" i="81" s="1"/>
  <c r="G247" i="82" s="1"/>
  <c r="J247" i="82" s="1"/>
  <c r="G248" i="79"/>
  <c r="J248" i="79" s="1"/>
  <c r="E248" i="80" s="1"/>
  <c r="G248" i="80" s="1"/>
  <c r="J248" i="80" s="1"/>
  <c r="E248" i="81" s="1"/>
  <c r="G248" i="81" s="1"/>
  <c r="J248" i="81" s="1"/>
  <c r="G248" i="82" s="1"/>
  <c r="J248" i="82" s="1"/>
  <c r="G249" i="79"/>
  <c r="J249" i="79" s="1"/>
  <c r="E249" i="80" s="1"/>
  <c r="G249" i="80" s="1"/>
  <c r="J249" i="80" s="1"/>
  <c r="E249" i="81" s="1"/>
  <c r="G249" i="81" s="1"/>
  <c r="J249" i="81" s="1"/>
  <c r="G249" i="82" s="1"/>
  <c r="J249" i="82" s="1"/>
  <c r="G250" i="79"/>
  <c r="J250" i="79" s="1"/>
  <c r="E250" i="80" s="1"/>
  <c r="G250" i="80" s="1"/>
  <c r="J250" i="80" s="1"/>
  <c r="E250" i="81" s="1"/>
  <c r="G250" i="81" s="1"/>
  <c r="J250" i="81" s="1"/>
  <c r="G250" i="82" s="1"/>
  <c r="J250" i="82" s="1"/>
  <c r="G251" i="79"/>
  <c r="J251" i="79" s="1"/>
  <c r="E251" i="80" s="1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15" i="79"/>
  <c r="E5" i="79"/>
  <c r="J237" i="78"/>
  <c r="J239" i="78"/>
  <c r="G236" i="78"/>
  <c r="J236" i="78" s="1"/>
  <c r="G237" i="78"/>
  <c r="G238" i="78"/>
  <c r="J238" i="78" s="1"/>
  <c r="G239" i="78"/>
  <c r="G240" i="78"/>
  <c r="J240" i="78" s="1"/>
  <c r="G241" i="78"/>
  <c r="J241" i="78" s="1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6" i="78"/>
  <c r="E7" i="78"/>
  <c r="E8" i="78"/>
  <c r="E9" i="78"/>
  <c r="E10" i="78"/>
  <c r="E11" i="78"/>
  <c r="E12" i="78"/>
  <c r="E13" i="78"/>
  <c r="E14" i="78"/>
  <c r="E5" i="78"/>
  <c r="G247" i="83"/>
  <c r="J247" i="83" s="1"/>
  <c r="G248" i="83"/>
  <c r="J248" i="83" s="1"/>
  <c r="G249" i="83"/>
  <c r="J249" i="83" s="1"/>
  <c r="G250" i="83"/>
  <c r="J250" i="83" s="1"/>
  <c r="G251" i="83"/>
  <c r="J251" i="83" s="1"/>
  <c r="G235" i="83"/>
  <c r="G236" i="83"/>
  <c r="J236" i="83" s="1"/>
  <c r="G237" i="83"/>
  <c r="J237" i="83" s="1"/>
  <c r="G238" i="83"/>
  <c r="J238" i="83" s="1"/>
  <c r="G239" i="83"/>
  <c r="J239" i="83" s="1"/>
  <c r="G240" i="83"/>
  <c r="J240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K239" i="8"/>
  <c r="K240" i="8"/>
  <c r="K241" i="8"/>
  <c r="K242" i="8"/>
  <c r="K243" i="8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1" i="74"/>
  <c r="P42" i="74"/>
  <c r="P43" i="74"/>
  <c r="P44" i="74"/>
  <c r="P45" i="74"/>
  <c r="P46" i="74"/>
  <c r="P47" i="74"/>
  <c r="P48" i="74"/>
  <c r="P49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7" i="74"/>
  <c r="P88" i="74"/>
  <c r="P89" i="74"/>
  <c r="P90" i="74"/>
  <c r="P91" i="74"/>
  <c r="P92" i="74"/>
  <c r="P93" i="74"/>
  <c r="P94" i="74"/>
  <c r="P95" i="74"/>
  <c r="P96" i="74"/>
  <c r="P97" i="74"/>
  <c r="P98" i="74"/>
  <c r="P99" i="74"/>
  <c r="P100" i="74"/>
  <c r="P101" i="74"/>
  <c r="P102" i="74"/>
  <c r="P103" i="74"/>
  <c r="P104" i="74"/>
  <c r="P105" i="74"/>
  <c r="P106" i="74"/>
  <c r="P107" i="74"/>
  <c r="P108" i="74"/>
  <c r="P109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6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39" i="74"/>
  <c r="P140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7" i="74"/>
  <c r="P178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225" i="74"/>
  <c r="P226" i="74"/>
  <c r="P227" i="74"/>
  <c r="P228" i="74"/>
  <c r="P229" i="74"/>
  <c r="P230" i="74"/>
  <c r="P231" i="74"/>
  <c r="P232" i="74"/>
  <c r="P233" i="74"/>
  <c r="P234" i="74"/>
  <c r="P235" i="74"/>
  <c r="P236" i="74"/>
  <c r="P237" i="74"/>
  <c r="P238" i="74"/>
  <c r="P239" i="74"/>
  <c r="P240" i="74"/>
  <c r="P241" i="74"/>
  <c r="P242" i="74"/>
  <c r="P243" i="74"/>
  <c r="P244" i="74"/>
  <c r="P245" i="74"/>
  <c r="P246" i="74"/>
  <c r="P247" i="74"/>
  <c r="P248" i="74"/>
  <c r="P249" i="74"/>
  <c r="P250" i="74"/>
  <c r="P251" i="74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J249" i="77"/>
  <c r="J250" i="77"/>
  <c r="E249" i="77"/>
  <c r="E250" i="77"/>
  <c r="E251" i="77"/>
  <c r="R248" i="74"/>
  <c r="R249" i="74"/>
  <c r="R250" i="74"/>
  <c r="R251" i="74"/>
  <c r="R252" i="74"/>
  <c r="P252" i="74"/>
  <c r="M246" i="74"/>
  <c r="M247" i="74"/>
  <c r="M248" i="74"/>
  <c r="M249" i="74"/>
  <c r="M250" i="74"/>
  <c r="M251" i="74"/>
  <c r="G242" i="74"/>
  <c r="J242" i="74" s="1"/>
  <c r="E242" i="77" s="1"/>
  <c r="G242" i="77" s="1"/>
  <c r="J242" i="77" s="1"/>
  <c r="G243" i="74"/>
  <c r="J243" i="74" s="1"/>
  <c r="E243" i="77" s="1"/>
  <c r="G243" i="77" s="1"/>
  <c r="J243" i="77" s="1"/>
  <c r="G244" i="74"/>
  <c r="J244" i="74" s="1"/>
  <c r="E244" i="77" s="1"/>
  <c r="G244" i="77" s="1"/>
  <c r="J244" i="77" s="1"/>
  <c r="G245" i="74"/>
  <c r="J245" i="74" s="1"/>
  <c r="E245" i="77" s="1"/>
  <c r="G245" i="77" s="1"/>
  <c r="J245" i="77" s="1"/>
  <c r="G246" i="74"/>
  <c r="J246" i="74" s="1"/>
  <c r="E246" i="77" s="1"/>
  <c r="G246" i="77" s="1"/>
  <c r="J246" i="77" s="1"/>
  <c r="G247" i="74"/>
  <c r="J247" i="74" s="1"/>
  <c r="E247" i="77" s="1"/>
  <c r="G247" i="77" s="1"/>
  <c r="J247" i="77" s="1"/>
  <c r="G248" i="74"/>
  <c r="J248" i="74" s="1"/>
  <c r="E248" i="77" s="1"/>
  <c r="G248" i="77" s="1"/>
  <c r="J248" i="77" s="1"/>
  <c r="G249" i="74"/>
  <c r="G233" i="74"/>
  <c r="G234" i="74"/>
  <c r="G235" i="74"/>
  <c r="G236" i="74"/>
  <c r="J236" i="74" s="1"/>
  <c r="E236" i="77" s="1"/>
  <c r="G236" i="77" s="1"/>
  <c r="J236" i="77" s="1"/>
  <c r="G237" i="74"/>
  <c r="J237" i="74" s="1"/>
  <c r="E237" i="77" s="1"/>
  <c r="G237" i="77" s="1"/>
  <c r="J237" i="77" s="1"/>
  <c r="G238" i="74"/>
  <c r="J238" i="74" s="1"/>
  <c r="E238" i="77" s="1"/>
  <c r="G238" i="77" s="1"/>
  <c r="J238" i="77" s="1"/>
  <c r="G239" i="74"/>
  <c r="J239" i="74" s="1"/>
  <c r="E239" i="77" s="1"/>
  <c r="G239" i="77" s="1"/>
  <c r="J239" i="77" s="1"/>
  <c r="G240" i="74"/>
  <c r="J240" i="74" s="1"/>
  <c r="E240" i="77" s="1"/>
  <c r="G240" i="77" s="1"/>
  <c r="J240" i="77" s="1"/>
  <c r="G241" i="74"/>
  <c r="J241" i="74" s="1"/>
  <c r="E241" i="77" s="1"/>
  <c r="G241" i="77" s="1"/>
  <c r="J241" i="77" s="1"/>
  <c r="K228" i="8"/>
  <c r="K229" i="8"/>
  <c r="K230" i="8"/>
  <c r="K231" i="8"/>
  <c r="K232" i="8"/>
  <c r="K233" i="8"/>
  <c r="K234" i="8"/>
  <c r="K235" i="8"/>
  <c r="K236" i="8"/>
  <c r="K237" i="8"/>
  <c r="K238" i="8"/>
  <c r="F228" i="8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J235" i="8" l="1"/>
  <c r="J243" i="8"/>
  <c r="J242" i="8"/>
  <c r="J241" i="8"/>
  <c r="J240" i="8"/>
  <c r="J239" i="8"/>
  <c r="J238" i="8"/>
  <c r="J237" i="8"/>
  <c r="J236" i="8"/>
  <c r="G245" i="82"/>
  <c r="J245" i="82" s="1"/>
  <c r="G244" i="82"/>
  <c r="J244" i="82" s="1"/>
  <c r="J156" i="8"/>
  <c r="J157" i="8"/>
  <c r="J232" i="8"/>
  <c r="J233" i="8"/>
  <c r="J229" i="8"/>
  <c r="J231" i="8"/>
  <c r="J234" i="8"/>
  <c r="J230" i="8"/>
  <c r="G235" i="78"/>
  <c r="J235" i="78" s="1"/>
  <c r="G234" i="78"/>
  <c r="J234" i="78" s="1"/>
  <c r="G233" i="78"/>
  <c r="J233" i="78" s="1"/>
  <c r="G232" i="78"/>
  <c r="J232" i="78" s="1"/>
  <c r="G231" i="78"/>
  <c r="J231" i="78" s="1"/>
  <c r="G230" i="78"/>
  <c r="J230" i="78" s="1"/>
  <c r="G229" i="78"/>
  <c r="J229" i="78" s="1"/>
  <c r="J235" i="79"/>
  <c r="E235" i="80" s="1"/>
  <c r="G235" i="80" s="1"/>
  <c r="J235" i="80" s="1"/>
  <c r="E235" i="81" s="1"/>
  <c r="G235" i="81" s="1"/>
  <c r="J235" i="81" s="1"/>
  <c r="G235" i="82" s="1"/>
  <c r="J235" i="82" s="1"/>
  <c r="G234" i="79"/>
  <c r="J234" i="79" s="1"/>
  <c r="E234" i="80" s="1"/>
  <c r="G233" i="79"/>
  <c r="J233" i="79" s="1"/>
  <c r="E233" i="80" s="1"/>
  <c r="G233" i="80" s="1"/>
  <c r="J233" i="80" s="1"/>
  <c r="E233" i="81" s="1"/>
  <c r="G233" i="81" s="1"/>
  <c r="J233" i="81" s="1"/>
  <c r="G233" i="82" s="1"/>
  <c r="J233" i="82" s="1"/>
  <c r="G232" i="79"/>
  <c r="J232" i="79" s="1"/>
  <c r="E232" i="80" s="1"/>
  <c r="G231" i="79"/>
  <c r="J231" i="79" s="1"/>
  <c r="E231" i="80" s="1"/>
  <c r="G230" i="79"/>
  <c r="J230" i="79" s="1"/>
  <c r="E230" i="80" s="1"/>
  <c r="G229" i="79"/>
  <c r="J229" i="79" s="1"/>
  <c r="E229" i="80" s="1"/>
  <c r="G229" i="80" s="1"/>
  <c r="J229" i="80" s="1"/>
  <c r="E229" i="81" s="1"/>
  <c r="G229" i="81" s="1"/>
  <c r="J229" i="81" s="1"/>
  <c r="G229" i="82" s="1"/>
  <c r="J229" i="82" s="1"/>
  <c r="G236" i="80"/>
  <c r="J236" i="80" s="1"/>
  <c r="E236" i="81" s="1"/>
  <c r="G236" i="81" s="1"/>
  <c r="J236" i="81" s="1"/>
  <c r="G234" i="80"/>
  <c r="J234" i="80" s="1"/>
  <c r="E234" i="81" s="1"/>
  <c r="G234" i="81" s="1"/>
  <c r="J234" i="81" s="1"/>
  <c r="G234" i="82" s="1"/>
  <c r="J234" i="82" s="1"/>
  <c r="G232" i="80"/>
  <c r="J232" i="80" s="1"/>
  <c r="E232" i="81" s="1"/>
  <c r="G232" i="81" s="1"/>
  <c r="J232" i="81" s="1"/>
  <c r="G232" i="82" s="1"/>
  <c r="J232" i="82" s="1"/>
  <c r="G231" i="80"/>
  <c r="J231" i="80" s="1"/>
  <c r="E231" i="81" s="1"/>
  <c r="G230" i="80"/>
  <c r="J230" i="80" s="1"/>
  <c r="E230" i="81" s="1"/>
  <c r="G230" i="81" s="1"/>
  <c r="J230" i="81" s="1"/>
  <c r="G230" i="82" s="1"/>
  <c r="J230" i="82" s="1"/>
  <c r="G231" i="81"/>
  <c r="J231" i="81" s="1"/>
  <c r="G231" i="82" s="1"/>
  <c r="J231" i="82" s="1"/>
  <c r="G237" i="82"/>
  <c r="J237" i="82" s="1"/>
  <c r="G236" i="82"/>
  <c r="J236" i="82" s="1"/>
  <c r="J235" i="83"/>
  <c r="G234" i="83"/>
  <c r="J234" i="83" s="1"/>
  <c r="G233" i="83"/>
  <c r="J233" i="83" s="1"/>
  <c r="G232" i="83"/>
  <c r="J232" i="83" s="1"/>
  <c r="G231" i="83"/>
  <c r="J231" i="83" s="1"/>
  <c r="G230" i="83"/>
  <c r="J230" i="83" s="1"/>
  <c r="G229" i="83"/>
  <c r="J229" i="83" s="1"/>
  <c r="J235" i="84"/>
  <c r="J234" i="84"/>
  <c r="J233" i="84"/>
  <c r="J232" i="84"/>
  <c r="J231" i="84"/>
  <c r="J230" i="84"/>
  <c r="G229" i="84"/>
  <c r="J229" i="84" s="1"/>
  <c r="G233" i="85"/>
  <c r="J233" i="85" s="1"/>
  <c r="G232" i="85"/>
  <c r="J232" i="85" s="1"/>
  <c r="G231" i="85"/>
  <c r="J231" i="85" s="1"/>
  <c r="G230" i="85"/>
  <c r="J230" i="85" s="1"/>
  <c r="G229" i="85"/>
  <c r="J229" i="85" s="1"/>
  <c r="G234" i="86"/>
  <c r="J234" i="86" s="1"/>
  <c r="G233" i="86"/>
  <c r="J233" i="86" s="1"/>
  <c r="G232" i="86"/>
  <c r="J232" i="86" s="1"/>
  <c r="G231" i="86"/>
  <c r="J231" i="86" s="1"/>
  <c r="G230" i="86"/>
  <c r="J230" i="86" s="1"/>
  <c r="G229" i="86"/>
  <c r="J229" i="86" s="1"/>
  <c r="G236" i="87"/>
  <c r="J236" i="87" s="1"/>
  <c r="G235" i="87"/>
  <c r="J235" i="87" s="1"/>
  <c r="G234" i="87"/>
  <c r="J234" i="87" s="1"/>
  <c r="G233" i="87"/>
  <c r="J233" i="87" s="1"/>
  <c r="G232" i="87"/>
  <c r="J232" i="87" s="1"/>
  <c r="G231" i="87"/>
  <c r="J231" i="87" s="1"/>
  <c r="G230" i="87"/>
  <c r="J230" i="87" s="1"/>
  <c r="G229" i="87"/>
  <c r="J229" i="87" s="1"/>
  <c r="G237" i="88"/>
  <c r="J237" i="88" s="1"/>
  <c r="G236" i="88"/>
  <c r="G235" i="88"/>
  <c r="J235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6" i="89"/>
  <c r="J236" i="89" s="1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G236" i="91"/>
  <c r="J236" i="91" s="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J234" i="92"/>
  <c r="G233" i="92"/>
  <c r="J233" i="92" s="1"/>
  <c r="G232" i="92"/>
  <c r="J232" i="92" s="1"/>
  <c r="G231" i="92"/>
  <c r="J231" i="92" s="1"/>
  <c r="G230" i="92"/>
  <c r="J230" i="92" s="1"/>
  <c r="G229" i="92"/>
  <c r="J229" i="92" s="1"/>
  <c r="G237" i="93"/>
  <c r="J237" i="93" s="1"/>
  <c r="G236" i="93"/>
  <c r="J236" i="93" s="1"/>
  <c r="G235" i="93"/>
  <c r="J235" i="93" s="1"/>
  <c r="G234" i="93"/>
  <c r="J234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G237" i="94"/>
  <c r="J237" i="94" s="1"/>
  <c r="G236" i="94"/>
  <c r="G235" i="94"/>
  <c r="J235" i="94" s="1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G236" i="95"/>
  <c r="J236" i="95" s="1"/>
  <c r="E236" i="96" s="1"/>
  <c r="G236" i="96" s="1"/>
  <c r="J236" i="96" s="1"/>
  <c r="E236" i="97" s="1"/>
  <c r="G236" i="97" s="1"/>
  <c r="J236" i="97" s="1"/>
  <c r="E236" i="98" s="1"/>
  <c r="G236" i="98" s="1"/>
  <c r="J236" i="98" s="1"/>
  <c r="E236" i="99" s="1"/>
  <c r="G236" i="99" s="1"/>
  <c r="J236" i="99" s="1"/>
  <c r="E236" i="100" s="1"/>
  <c r="G236" i="100" s="1"/>
  <c r="J236" i="100" s="1"/>
  <c r="E236" i="101" s="1"/>
  <c r="G236" i="101" s="1"/>
  <c r="J236" i="101" s="1"/>
  <c r="E236" i="102" s="1"/>
  <c r="G236" i="102" s="1"/>
  <c r="J236" i="102" s="1"/>
  <c r="E236" i="103" s="1"/>
  <c r="G236" i="103" s="1"/>
  <c r="J236" i="103" s="1"/>
  <c r="E236" i="104" s="1"/>
  <c r="G236" i="104" s="1"/>
  <c r="J236" i="104" s="1"/>
  <c r="E236" i="105" s="1"/>
  <c r="G236" i="105" s="1"/>
  <c r="G235" i="95"/>
  <c r="J235" i="95" s="1"/>
  <c r="E235" i="96" s="1"/>
  <c r="G234" i="95"/>
  <c r="J234" i="95" s="1"/>
  <c r="E234" i="96" s="1"/>
  <c r="G234" i="96" s="1"/>
  <c r="J234" i="96" s="1"/>
  <c r="E234" i="97" s="1"/>
  <c r="G234" i="97" s="1"/>
  <c r="J234" i="97" s="1"/>
  <c r="E234" i="98" s="1"/>
  <c r="G234" i="98" s="1"/>
  <c r="J234" i="98" s="1"/>
  <c r="E234" i="99" s="1"/>
  <c r="G234" i="99" s="1"/>
  <c r="J234" i="99" s="1"/>
  <c r="E234" i="100" s="1"/>
  <c r="G234" i="100" s="1"/>
  <c r="J234" i="100" s="1"/>
  <c r="E234" i="101" s="1"/>
  <c r="G234" i="101" s="1"/>
  <c r="J234" i="101" s="1"/>
  <c r="E234" i="102" s="1"/>
  <c r="G234" i="102" s="1"/>
  <c r="J234" i="102" s="1"/>
  <c r="E234" i="103" s="1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G234" i="106" s="1"/>
  <c r="J234" i="106" s="1"/>
  <c r="G233" i="95"/>
  <c r="J233" i="95" s="1"/>
  <c r="E233" i="96" s="1"/>
  <c r="G232" i="95"/>
  <c r="J232" i="95" s="1"/>
  <c r="E232" i="96" s="1"/>
  <c r="G232" i="96" s="1"/>
  <c r="J232" i="96" s="1"/>
  <c r="E232" i="97" s="1"/>
  <c r="G232" i="97" s="1"/>
  <c r="J232" i="97" s="1"/>
  <c r="E232" i="98" s="1"/>
  <c r="G232" i="98" s="1"/>
  <c r="J232" i="98" s="1"/>
  <c r="E232" i="99" s="1"/>
  <c r="G232" i="99" s="1"/>
  <c r="J232" i="99" s="1"/>
  <c r="E232" i="100" s="1"/>
  <c r="G232" i="100" s="1"/>
  <c r="J232" i="100" s="1"/>
  <c r="E232" i="101" s="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E232" i="105" s="1"/>
  <c r="G232" i="105" s="1"/>
  <c r="J232" i="105" s="1"/>
  <c r="E232" i="106" s="1"/>
  <c r="G232" i="106" s="1"/>
  <c r="J232" i="106" s="1"/>
  <c r="G231" i="95"/>
  <c r="J231" i="95" s="1"/>
  <c r="E231" i="96" s="1"/>
  <c r="G231" i="96" s="1"/>
  <c r="J231" i="96" s="1"/>
  <c r="E231" i="97" s="1"/>
  <c r="G231" i="97" s="1"/>
  <c r="J231" i="97" s="1"/>
  <c r="E231" i="98" s="1"/>
  <c r="G231" i="98" s="1"/>
  <c r="J231" i="98" s="1"/>
  <c r="E231" i="99" s="1"/>
  <c r="G231" i="99" s="1"/>
  <c r="J231" i="99" s="1"/>
  <c r="E231" i="100" s="1"/>
  <c r="G231" i="100" s="1"/>
  <c r="J231" i="100" s="1"/>
  <c r="E231" i="101" s="1"/>
  <c r="G231" i="101" s="1"/>
  <c r="J231" i="101" s="1"/>
  <c r="E231" i="102" s="1"/>
  <c r="G231" i="102" s="1"/>
  <c r="J231" i="102" s="1"/>
  <c r="E231" i="103" s="1"/>
  <c r="G231" i="103" s="1"/>
  <c r="J231" i="103" s="1"/>
  <c r="E231" i="104" s="1"/>
  <c r="G231" i="104" s="1"/>
  <c r="J231" i="104" s="1"/>
  <c r="E231" i="105" s="1"/>
  <c r="G231" i="105" s="1"/>
  <c r="J231" i="105" s="1"/>
  <c r="E231" i="106" s="1"/>
  <c r="G231" i="106" s="1"/>
  <c r="J231" i="106" s="1"/>
  <c r="G230" i="95"/>
  <c r="J230" i="95" s="1"/>
  <c r="E230" i="96" s="1"/>
  <c r="G229" i="95"/>
  <c r="J229" i="95" s="1"/>
  <c r="E229" i="96" s="1"/>
  <c r="G237" i="96"/>
  <c r="J237" i="96" s="1"/>
  <c r="E237" i="97" s="1"/>
  <c r="G237" i="97" s="1"/>
  <c r="J237" i="97" s="1"/>
  <c r="E237" i="98" s="1"/>
  <c r="G237" i="98" s="1"/>
  <c r="J237" i="98" s="1"/>
  <c r="E237" i="99" s="1"/>
  <c r="G237" i="99" s="1"/>
  <c r="J237" i="99" s="1"/>
  <c r="E237" i="100" s="1"/>
  <c r="G237" i="100" s="1"/>
  <c r="J237" i="100" s="1"/>
  <c r="E237" i="101" s="1"/>
  <c r="G237" i="101" s="1"/>
  <c r="J237" i="101" s="1"/>
  <c r="E237" i="102" s="1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37" i="106" s="1"/>
  <c r="G237" i="106" s="1"/>
  <c r="J237" i="106" s="1"/>
  <c r="G235" i="96"/>
  <c r="J235" i="96" s="1"/>
  <c r="E235" i="97" s="1"/>
  <c r="G235" i="97" s="1"/>
  <c r="J235" i="97" s="1"/>
  <c r="E235" i="98" s="1"/>
  <c r="G235" i="98" s="1"/>
  <c r="J235" i="98" s="1"/>
  <c r="E235" i="99" s="1"/>
  <c r="G235" i="99" s="1"/>
  <c r="J235" i="99" s="1"/>
  <c r="E235" i="100" s="1"/>
  <c r="G235" i="100" s="1"/>
  <c r="J235" i="100" s="1"/>
  <c r="E235" i="101" s="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5" i="106" s="1"/>
  <c r="G235" i="106" s="1"/>
  <c r="J235" i="106" s="1"/>
  <c r="G233" i="96"/>
  <c r="J233" i="96" s="1"/>
  <c r="E233" i="97" s="1"/>
  <c r="G233" i="97" s="1"/>
  <c r="J233" i="97" s="1"/>
  <c r="E233" i="98" s="1"/>
  <c r="G233" i="98" s="1"/>
  <c r="J233" i="98" s="1"/>
  <c r="E233" i="99" s="1"/>
  <c r="G233" i="99" s="1"/>
  <c r="J233" i="99" s="1"/>
  <c r="E233" i="100" s="1"/>
  <c r="G233" i="100" s="1"/>
  <c r="J233" i="100" s="1"/>
  <c r="E233" i="101" s="1"/>
  <c r="G233" i="101" s="1"/>
  <c r="J233" i="101" s="1"/>
  <c r="E233" i="102" s="1"/>
  <c r="G233" i="102" s="1"/>
  <c r="J233" i="102" s="1"/>
  <c r="E233" i="103" s="1"/>
  <c r="G233" i="103" s="1"/>
  <c r="J233" i="103" s="1"/>
  <c r="E233" i="104" s="1"/>
  <c r="G233" i="104" s="1"/>
  <c r="J233" i="104" s="1"/>
  <c r="E233" i="105" s="1"/>
  <c r="G233" i="105" s="1"/>
  <c r="J233" i="105" s="1"/>
  <c r="E233" i="106" s="1"/>
  <c r="G233" i="106" s="1"/>
  <c r="J233" i="106" s="1"/>
  <c r="G230" i="96"/>
  <c r="J230" i="96" s="1"/>
  <c r="E230" i="97" s="1"/>
  <c r="G230" i="97" s="1"/>
  <c r="J230" i="97" s="1"/>
  <c r="E230" i="98" s="1"/>
  <c r="G230" i="98" s="1"/>
  <c r="J230" i="98" s="1"/>
  <c r="E230" i="99" s="1"/>
  <c r="G230" i="99" s="1"/>
  <c r="J230" i="99" s="1"/>
  <c r="E230" i="100" s="1"/>
  <c r="G230" i="100" s="1"/>
  <c r="J230" i="100" s="1"/>
  <c r="E230" i="101" s="1"/>
  <c r="G230" i="101" s="1"/>
  <c r="J230" i="101" s="1"/>
  <c r="E230" i="102" s="1"/>
  <c r="G230" i="102" s="1"/>
  <c r="J230" i="102" s="1"/>
  <c r="E230" i="103" s="1"/>
  <c r="G230" i="103" s="1"/>
  <c r="J230" i="103" s="1"/>
  <c r="E230" i="104" s="1"/>
  <c r="G230" i="104" s="1"/>
  <c r="J230" i="104" s="1"/>
  <c r="E230" i="105" s="1"/>
  <c r="G230" i="105" s="1"/>
  <c r="J230" i="105" s="1"/>
  <c r="E230" i="106" s="1"/>
  <c r="G230" i="106" s="1"/>
  <c r="J230" i="106" s="1"/>
  <c r="G229" i="96"/>
  <c r="J229" i="96" s="1"/>
  <c r="E229" i="97" s="1"/>
  <c r="G229" i="97" s="1"/>
  <c r="J229" i="97" s="1"/>
  <c r="E229" i="98" s="1"/>
  <c r="G229" i="98" s="1"/>
  <c r="J229" i="98" s="1"/>
  <c r="E229" i="99" s="1"/>
  <c r="G229" i="99" s="1"/>
  <c r="J229" i="99" s="1"/>
  <c r="E229" i="100" s="1"/>
  <c r="G229" i="100" s="1"/>
  <c r="J229" i="100" s="1"/>
  <c r="E229" i="101" s="1"/>
  <c r="G229" i="101" s="1"/>
  <c r="J229" i="101" s="1"/>
  <c r="E229" i="102" s="1"/>
  <c r="G229" i="102" s="1"/>
  <c r="J229" i="102" s="1"/>
  <c r="E229" i="103" s="1"/>
  <c r="G229" i="103" s="1"/>
  <c r="J229" i="103" s="1"/>
  <c r="E229" i="104" s="1"/>
  <c r="G229" i="104" s="1"/>
  <c r="J229" i="104" s="1"/>
  <c r="E229" i="105" s="1"/>
  <c r="G229" i="105" s="1"/>
  <c r="J229" i="105" s="1"/>
  <c r="E229" i="106" s="1"/>
  <c r="G229" i="106" s="1"/>
  <c r="J229" i="106" s="1"/>
  <c r="G236" i="106"/>
  <c r="J236" i="106" s="1"/>
  <c r="G237" i="107"/>
  <c r="J237" i="107" s="1"/>
  <c r="G236" i="107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J235" i="74"/>
  <c r="E235" i="77" s="1"/>
  <c r="G235" i="77" s="1"/>
  <c r="J235" i="77" s="1"/>
  <c r="J234" i="74"/>
  <c r="E234" i="77" s="1"/>
  <c r="G234" i="77" s="1"/>
  <c r="J234" i="77" s="1"/>
  <c r="J233" i="74"/>
  <c r="E233" i="77" s="1"/>
  <c r="G233" i="77" s="1"/>
  <c r="J233" i="77" s="1"/>
  <c r="G232" i="74"/>
  <c r="J232" i="74" s="1"/>
  <c r="E232" i="77" s="1"/>
  <c r="G232" i="77" s="1"/>
  <c r="J232" i="77" s="1"/>
  <c r="G231" i="74"/>
  <c r="J231" i="74" s="1"/>
  <c r="E231" i="77" s="1"/>
  <c r="G231" i="77" s="1"/>
  <c r="J231" i="77" s="1"/>
  <c r="G230" i="74"/>
  <c r="J230" i="74" s="1"/>
  <c r="E230" i="77" s="1"/>
  <c r="G230" i="77" s="1"/>
  <c r="J230" i="77" s="1"/>
  <c r="G229" i="74"/>
  <c r="J229" i="74" s="1"/>
  <c r="E229" i="77" s="1"/>
  <c r="G229" i="77" s="1"/>
  <c r="J229" i="77" s="1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M241" i="95"/>
  <c r="M242" i="95"/>
  <c r="P242" i="95" s="1"/>
  <c r="M243" i="95"/>
  <c r="P243" i="95" s="1"/>
  <c r="M244" i="95"/>
  <c r="P244" i="95" s="1"/>
  <c r="M245" i="95"/>
  <c r="M246" i="95"/>
  <c r="P246" i="95" s="1"/>
  <c r="M247" i="95"/>
  <c r="M248" i="95"/>
  <c r="M249" i="95"/>
  <c r="P249" i="95" s="1"/>
  <c r="M250" i="95"/>
  <c r="P250" i="95" s="1"/>
  <c r="M251" i="95"/>
  <c r="P251" i="95" s="1"/>
  <c r="M252" i="95"/>
  <c r="P252" i="95" s="1"/>
  <c r="M253" i="95"/>
  <c r="P253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U20" i="8"/>
  <c r="V20" i="8"/>
  <c r="Y20" i="8"/>
  <c r="P94" i="107"/>
  <c r="P94" i="106"/>
  <c r="P94" i="105"/>
  <c r="P94" i="104"/>
  <c r="P94" i="99"/>
  <c r="P94" i="96"/>
  <c r="P242" i="8"/>
  <c r="P243" i="8"/>
  <c r="P244" i="8"/>
  <c r="P249" i="8"/>
  <c r="P94" i="102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P250" i="8"/>
  <c r="R88" i="74"/>
  <c r="M88" i="74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R245" i="74"/>
  <c r="M245" i="74"/>
  <c r="R244" i="74"/>
  <c r="M244" i="74"/>
  <c r="R243" i="74"/>
  <c r="M243" i="74"/>
  <c r="R242" i="74"/>
  <c r="M242" i="74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R247" i="74"/>
  <c r="R241" i="74"/>
  <c r="M241" i="74"/>
  <c r="R240" i="74"/>
  <c r="M240" i="74"/>
  <c r="R239" i="74"/>
  <c r="M239" i="74"/>
  <c r="R238" i="74"/>
  <c r="M238" i="74"/>
  <c r="R237" i="74"/>
  <c r="M237" i="74"/>
  <c r="R236" i="74"/>
  <c r="M236" i="74"/>
  <c r="R235" i="74"/>
  <c r="M235" i="74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174" i="74"/>
  <c r="M174" i="74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242" i="8" l="1"/>
  <c r="M238" i="8"/>
  <c r="E88" i="77"/>
  <c r="G88" i="77" s="1"/>
  <c r="J88" i="77" s="1"/>
  <c r="E88" i="8"/>
  <c r="E87" i="77"/>
  <c r="P241" i="77"/>
  <c r="M241" i="8"/>
  <c r="P246" i="77"/>
  <c r="M246" i="8"/>
  <c r="P247" i="77"/>
  <c r="M247" i="8"/>
  <c r="P243" i="77"/>
  <c r="M243" i="8"/>
  <c r="P239" i="77"/>
  <c r="M239" i="8"/>
  <c r="P245" i="77"/>
  <c r="M245" i="8"/>
  <c r="P240" i="77"/>
  <c r="M240" i="8"/>
  <c r="P244" i="77"/>
  <c r="M244" i="8"/>
  <c r="E102" i="8"/>
  <c r="M94" i="8"/>
  <c r="P94" i="103"/>
  <c r="G251" i="77"/>
  <c r="J251" i="77" s="1"/>
  <c r="J251" i="78"/>
  <c r="M236" i="8"/>
  <c r="M235" i="8"/>
  <c r="M88" i="8"/>
  <c r="M87" i="8"/>
  <c r="M237" i="8"/>
  <c r="M174" i="8"/>
  <c r="M102" i="8"/>
  <c r="P237" i="82"/>
  <c r="P87" i="77"/>
  <c r="J88" i="8"/>
  <c r="G88" i="8"/>
  <c r="P241" i="78"/>
  <c r="P242" i="77"/>
  <c r="G252" i="77"/>
  <c r="J252" i="77" s="1"/>
  <c r="P238" i="77"/>
  <c r="P247" i="80"/>
  <c r="N261" i="78" l="1"/>
  <c r="N261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1" i="107"/>
  <c r="N258" i="107"/>
  <c r="M255" i="107"/>
  <c r="N258" i="106"/>
  <c r="M255" i="106"/>
  <c r="N261" i="105"/>
  <c r="N258" i="105"/>
  <c r="M255" i="105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W20" i="8" s="1"/>
  <c r="AB20" i="8" s="1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P157" i="107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P157" i="106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P157" i="105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P157" i="104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P157" i="103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P157" i="102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P157" i="10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P157" i="100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P157" i="99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P157" i="96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P157" i="94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P157" i="93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P157" i="92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P157" i="9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P157" i="90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P157" i="89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P157" i="88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P157" i="87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M66" i="86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M158" i="79"/>
  <c r="M157" i="79"/>
  <c r="M156" i="79"/>
  <c r="M155" i="79"/>
  <c r="M154" i="79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R189" i="74"/>
  <c r="M189" i="74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4" i="79" l="1"/>
  <c r="M154" i="8"/>
  <c r="P155" i="79"/>
  <c r="M155" i="8"/>
  <c r="P156" i="79"/>
  <c r="M156" i="8"/>
  <c r="P157" i="79"/>
  <c r="M157" i="8"/>
  <c r="P158" i="79"/>
  <c r="M158" i="8"/>
  <c r="P159" i="79"/>
  <c r="M159" i="8"/>
  <c r="P157" i="86"/>
  <c r="E103" i="8"/>
  <c r="E103" i="77"/>
  <c r="E100" i="8"/>
  <c r="E111" i="8"/>
  <c r="E173" i="8"/>
  <c r="J173" i="8" s="1"/>
  <c r="E109" i="8"/>
  <c r="E108" i="8"/>
  <c r="E104" i="8"/>
  <c r="G104" i="8" s="1"/>
  <c r="E107" i="8"/>
  <c r="E114" i="8"/>
  <c r="E106" i="8"/>
  <c r="E110" i="8"/>
  <c r="E101" i="8"/>
  <c r="E115" i="8"/>
  <c r="E113" i="8"/>
  <c r="E112" i="8"/>
  <c r="J103" i="8"/>
  <c r="E186" i="8"/>
  <c r="J186" i="8" s="1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G253" i="77"/>
  <c r="J253" i="77" s="1"/>
  <c r="G252" i="78"/>
  <c r="J252" i="78" s="1"/>
  <c r="G174" i="77"/>
  <c r="J174" i="77" s="1"/>
  <c r="E174" i="8"/>
  <c r="G102" i="77"/>
  <c r="J102" i="77" s="1"/>
  <c r="E82" i="8"/>
  <c r="G82" i="8" s="1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E190" i="8"/>
  <c r="G190" i="8" s="1"/>
  <c r="P190" i="77"/>
  <c r="P186" i="77"/>
  <c r="G186" i="8" l="1"/>
  <c r="G173" i="8"/>
  <c r="G103" i="8"/>
  <c r="J104" i="8"/>
  <c r="J87" i="8"/>
  <c r="G87" i="8"/>
  <c r="J82" i="8"/>
  <c r="J174" i="8"/>
  <c r="G174" i="8"/>
  <c r="J102" i="8"/>
  <c r="G102" i="8"/>
  <c r="N265" i="103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E136" i="8"/>
  <c r="R135" i="74"/>
  <c r="M135" i="74"/>
  <c r="E135" i="8"/>
  <c r="R134" i="74"/>
  <c r="M134" i="74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P153" i="8"/>
  <c r="P154" i="8"/>
  <c r="P155" i="8"/>
  <c r="P156" i="8"/>
  <c r="P157" i="8"/>
  <c r="P158" i="8"/>
  <c r="P159" i="8"/>
  <c r="P160" i="8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P228" i="8"/>
  <c r="P229" i="8"/>
  <c r="P230" i="8"/>
  <c r="P231" i="8"/>
  <c r="P232" i="8"/>
  <c r="P233" i="8"/>
  <c r="P234" i="8"/>
  <c r="P24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48" i="77"/>
  <c r="M248" i="77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29" i="8"/>
  <c r="E178" i="8"/>
  <c r="M254" i="74"/>
  <c r="R60" i="74"/>
  <c r="R63" i="74"/>
  <c r="M63" i="74"/>
  <c r="M169" i="74"/>
  <c r="R169" i="74"/>
  <c r="P256" i="8" l="1"/>
  <c r="P6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20" i="8" s="1"/>
  <c r="Z20" i="8" s="1"/>
  <c r="AC20" i="8" s="1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M45" i="74"/>
  <c r="M60" i="74"/>
  <c r="G12" i="74"/>
  <c r="J12" i="74" s="1"/>
  <c r="E12" i="77" s="1"/>
  <c r="M12" i="74"/>
  <c r="R12" i="74"/>
  <c r="M178" i="74"/>
  <c r="M129" i="74"/>
  <c r="M114" i="74"/>
  <c r="M109" i="74"/>
  <c r="M35" i="74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E169" i="80" s="1"/>
  <c r="G12" i="77"/>
  <c r="J12" i="77" s="1"/>
  <c r="E12" i="8"/>
  <c r="M229" i="74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69" i="81" l="1"/>
  <c r="J169" i="81" s="1"/>
  <c r="E169" i="8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E12" i="80" s="1"/>
  <c r="R214" i="74"/>
  <c r="M214" i="74"/>
  <c r="R133" i="74"/>
  <c r="M133" i="74"/>
  <c r="G169" i="82" l="1"/>
  <c r="J169" i="82" s="1"/>
  <c r="G109" i="83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M52" i="74"/>
  <c r="M48" i="74"/>
  <c r="M53" i="74"/>
  <c r="M154" i="74"/>
  <c r="M215" i="74"/>
  <c r="M121" i="74"/>
  <c r="M168" i="74"/>
  <c r="M167" i="74"/>
  <c r="M49" i="74"/>
  <c r="M112" i="74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G178" i="8"/>
  <c r="G169" i="88" l="1"/>
  <c r="J169" i="88" s="1"/>
  <c r="G169" i="89" s="1"/>
  <c r="J169" i="89" s="1"/>
  <c r="G129" i="94"/>
  <c r="J129" i="94" s="1"/>
  <c r="G45" i="95"/>
  <c r="J45" i="95" s="1"/>
  <c r="E45" i="96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E35" i="96" s="1"/>
  <c r="G60" i="94"/>
  <c r="J60" i="94" s="1"/>
  <c r="G114" i="93"/>
  <c r="J114" i="93" s="1"/>
  <c r="G12" i="84"/>
  <c r="J12" i="84" s="1"/>
  <c r="G12" i="8"/>
  <c r="G60" i="95" l="1"/>
  <c r="J60" i="95" s="1"/>
  <c r="E60" i="96" s="1"/>
  <c r="G114" i="94"/>
  <c r="J114" i="94" s="1"/>
  <c r="G178" i="95"/>
  <c r="J178" i="95" s="1"/>
  <c r="E178" i="96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E63" i="96" s="1"/>
  <c r="G129" i="95"/>
  <c r="J129" i="95" s="1"/>
  <c r="E129" i="96" s="1"/>
  <c r="G12" i="85"/>
  <c r="J12" i="85" s="1"/>
  <c r="G12" i="86" l="1"/>
  <c r="J12" i="86" s="1"/>
  <c r="G12" i="87" s="1"/>
  <c r="J12" i="87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E94" i="96" s="1"/>
  <c r="G178" i="96"/>
  <c r="J178" i="96" s="1"/>
  <c r="E178" i="97" s="1"/>
  <c r="G45" i="97"/>
  <c r="J45" i="97" s="1"/>
  <c r="E45" i="98" s="1"/>
  <c r="G114" i="95"/>
  <c r="J114" i="95" s="1"/>
  <c r="E114" i="96" s="1"/>
  <c r="G109" i="95"/>
  <c r="J109" i="95" s="1"/>
  <c r="E109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12" i="88" l="1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E75" i="96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12" i="8"/>
  <c r="E204" i="8"/>
  <c r="E202" i="8"/>
  <c r="E147" i="8"/>
  <c r="E150" i="8"/>
  <c r="E197" i="8"/>
  <c r="J193" i="8"/>
  <c r="G193" i="8"/>
  <c r="J177" i="8"/>
  <c r="G177" i="8"/>
  <c r="G194" i="8"/>
  <c r="J194" i="8"/>
  <c r="G252" i="80" l="1"/>
  <c r="J252" i="80" s="1"/>
  <c r="E252" i="81" s="1"/>
  <c r="G252" i="79"/>
  <c r="J252" i="79" s="1"/>
  <c r="E252" i="80" s="1"/>
  <c r="G206" i="79"/>
  <c r="J206" i="79" s="1"/>
  <c r="G12" i="90"/>
  <c r="J12" i="90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81" i="80" l="1"/>
  <c r="G181" i="80" s="1"/>
  <c r="J181" i="80" s="1"/>
  <c r="E181" i="81" s="1"/>
  <c r="G181" i="81" s="1"/>
  <c r="J181" i="81" s="1"/>
  <c r="E83" i="80"/>
  <c r="G83" i="80" s="1"/>
  <c r="J83" i="80" s="1"/>
  <c r="E83" i="81" s="1"/>
  <c r="G83" i="81" s="1"/>
  <c r="J83" i="81" s="1"/>
  <c r="E126" i="80"/>
  <c r="G126" i="80" s="1"/>
  <c r="J126" i="80" s="1"/>
  <c r="E126" i="81" s="1"/>
  <c r="G126" i="81" s="1"/>
  <c r="J126" i="81" s="1"/>
  <c r="E213" i="80"/>
  <c r="G213" i="80" s="1"/>
  <c r="J213" i="80" s="1"/>
  <c r="E213" i="81" s="1"/>
  <c r="G213" i="81" s="1"/>
  <c r="J213" i="81" s="1"/>
  <c r="E205" i="80"/>
  <c r="G205" i="80" s="1"/>
  <c r="J205" i="80" s="1"/>
  <c r="E205" i="81" s="1"/>
  <c r="G205" i="81" s="1"/>
  <c r="J205" i="81" s="1"/>
  <c r="E148" i="80"/>
  <c r="G148" i="80" s="1"/>
  <c r="J148" i="80" s="1"/>
  <c r="E148" i="81" s="1"/>
  <c r="G148" i="81" s="1"/>
  <c r="J148" i="81" s="1"/>
  <c r="E153" i="80"/>
  <c r="G153" i="80" s="1"/>
  <c r="J153" i="80" s="1"/>
  <c r="E153" i="81" s="1"/>
  <c r="G153" i="81" s="1"/>
  <c r="J153" i="81" s="1"/>
  <c r="E155" i="80"/>
  <c r="G155" i="80" s="1"/>
  <c r="J155" i="80" s="1"/>
  <c r="E155" i="81" s="1"/>
  <c r="G155" i="81" s="1"/>
  <c r="J155" i="81" s="1"/>
  <c r="E84" i="80"/>
  <c r="G84" i="80" s="1"/>
  <c r="J84" i="80" s="1"/>
  <c r="E84" i="81" s="1"/>
  <c r="G84" i="81" s="1"/>
  <c r="J84" i="81" s="1"/>
  <c r="E206" i="80"/>
  <c r="G206" i="80" s="1"/>
  <c r="J206" i="80" s="1"/>
  <c r="E206" i="81" s="1"/>
  <c r="G206" i="81" s="1"/>
  <c r="J206" i="81" s="1"/>
  <c r="E152" i="80"/>
  <c r="G152" i="80" s="1"/>
  <c r="J152" i="80" s="1"/>
  <c r="E152" i="81" s="1"/>
  <c r="G152" i="81" s="1"/>
  <c r="J152" i="81" s="1"/>
  <c r="E177" i="80"/>
  <c r="G177" i="80" s="1"/>
  <c r="J177" i="80" s="1"/>
  <c r="E177" i="81" s="1"/>
  <c r="G177" i="81" s="1"/>
  <c r="J177" i="81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125" i="80" l="1"/>
  <c r="G125" i="80" s="1"/>
  <c r="J125" i="80" s="1"/>
  <c r="G252" i="81"/>
  <c r="J252" i="81" s="1"/>
  <c r="G252" i="82" s="1"/>
  <c r="J252" i="82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E71" i="8"/>
  <c r="E70" i="8"/>
  <c r="E175" i="8"/>
  <c r="N260" i="74"/>
  <c r="N257" i="74"/>
  <c r="M5" i="74"/>
  <c r="E125" i="81" l="1"/>
  <c r="G125" i="81" s="1"/>
  <c r="J125" i="81" s="1"/>
  <c r="G125" i="82" s="1"/>
  <c r="J125" i="82" s="1"/>
  <c r="E151" i="81"/>
  <c r="G151" i="81" s="1"/>
  <c r="J151" i="81" s="1"/>
  <c r="E193" i="81"/>
  <c r="G193" i="81" s="1"/>
  <c r="J193" i="81" s="1"/>
  <c r="E39" i="81"/>
  <c r="G39" i="81" s="1"/>
  <c r="J39" i="81" s="1"/>
  <c r="E203" i="80"/>
  <c r="G203" i="80" s="1"/>
  <c r="J203" i="80" s="1"/>
  <c r="E194" i="81"/>
  <c r="G194" i="81" s="1"/>
  <c r="J194" i="81" s="1"/>
  <c r="E208" i="81"/>
  <c r="G208" i="81" s="1"/>
  <c r="J208" i="81" s="1"/>
  <c r="E226" i="81"/>
  <c r="G226" i="81" s="1"/>
  <c r="J226" i="81" s="1"/>
  <c r="E127" i="81"/>
  <c r="G127" i="81" s="1"/>
  <c r="J127" i="81" s="1"/>
  <c r="N255" i="74"/>
  <c r="N261" i="74" s="1"/>
  <c r="P5" i="74"/>
  <c r="G252" i="83"/>
  <c r="J252" i="83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R253" i="74"/>
  <c r="E169" i="97" l="1"/>
  <c r="G169" i="97" s="1"/>
  <c r="J169" i="97" s="1"/>
  <c r="E169" i="98" s="1"/>
  <c r="G169" i="98" s="1"/>
  <c r="J169" i="98" s="1"/>
  <c r="E169" i="99" s="1"/>
  <c r="G226" i="82"/>
  <c r="J226" i="82" s="1"/>
  <c r="G39" i="82"/>
  <c r="J39" i="82" s="1"/>
  <c r="G208" i="82"/>
  <c r="J208" i="82" s="1"/>
  <c r="G193" i="82"/>
  <c r="J193" i="82" s="1"/>
  <c r="E203" i="81"/>
  <c r="G203" i="81" s="1"/>
  <c r="J203" i="81" s="1"/>
  <c r="G203" i="82" s="1"/>
  <c r="J203" i="82" s="1"/>
  <c r="G151" i="82"/>
  <c r="J151" i="82" s="1"/>
  <c r="G194" i="82"/>
  <c r="J194" i="82" s="1"/>
  <c r="G127" i="82"/>
  <c r="J127" i="82" s="1"/>
  <c r="E212" i="81"/>
  <c r="G212" i="81" s="1"/>
  <c r="J212" i="81" s="1"/>
  <c r="E156" i="81"/>
  <c r="G156" i="81" s="1"/>
  <c r="J156" i="81" s="1"/>
  <c r="E182" i="81"/>
  <c r="G182" i="81" s="1"/>
  <c r="J182" i="81" s="1"/>
  <c r="E128" i="81"/>
  <c r="G128" i="81" s="1"/>
  <c r="J128" i="81" s="1"/>
  <c r="E210" i="81"/>
  <c r="G210" i="81" s="1"/>
  <c r="J210" i="81" s="1"/>
  <c r="E113" i="81"/>
  <c r="G113" i="81" s="1"/>
  <c r="J113" i="81" s="1"/>
  <c r="E202" i="81"/>
  <c r="G202" i="81" s="1"/>
  <c r="J202" i="81" s="1"/>
  <c r="E157" i="81"/>
  <c r="G157" i="81" s="1"/>
  <c r="J157" i="81" s="1"/>
  <c r="E150" i="81"/>
  <c r="G150" i="81" s="1"/>
  <c r="J150" i="81" s="1"/>
  <c r="E195" i="81"/>
  <c r="G195" i="81" s="1"/>
  <c r="J195" i="81" s="1"/>
  <c r="E147" i="81"/>
  <c r="G147" i="81" s="1"/>
  <c r="J147" i="81" s="1"/>
  <c r="E209" i="81"/>
  <c r="G209" i="81" s="1"/>
  <c r="J209" i="81" s="1"/>
  <c r="E196" i="81"/>
  <c r="G196" i="81" s="1"/>
  <c r="J196" i="81" s="1"/>
  <c r="E204" i="81"/>
  <c r="G204" i="81" s="1"/>
  <c r="J204" i="81" s="1"/>
  <c r="E149" i="81"/>
  <c r="G149" i="81" s="1"/>
  <c r="J149" i="81" s="1"/>
  <c r="E197" i="81"/>
  <c r="G197" i="81" s="1"/>
  <c r="J197" i="81" s="1"/>
  <c r="E198" i="81"/>
  <c r="G198" i="81" s="1"/>
  <c r="J198" i="81" s="1"/>
  <c r="E211" i="81"/>
  <c r="G211" i="81" s="1"/>
  <c r="J211" i="81" s="1"/>
  <c r="G252" i="84"/>
  <c r="J252" i="84" s="1"/>
  <c r="G12" i="94"/>
  <c r="J12" i="94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J149" i="8"/>
  <c r="J153" i="8"/>
  <c r="J151" i="8"/>
  <c r="J155" i="8"/>
  <c r="J70" i="8"/>
  <c r="J60" i="8"/>
  <c r="J169" i="8"/>
  <c r="J213" i="8"/>
  <c r="J71" i="8"/>
  <c r="J203" i="8"/>
  <c r="J75" i="8"/>
  <c r="J129" i="8"/>
  <c r="J21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3" i="8"/>
  <c r="X17" i="8"/>
  <c r="X16" i="8"/>
  <c r="X18" i="8"/>
  <c r="X14" i="8"/>
  <c r="X13" i="8"/>
  <c r="G210" i="82" l="1"/>
  <c r="J210" i="82" s="1"/>
  <c r="G209" i="82"/>
  <c r="J209" i="82" s="1"/>
  <c r="G128" i="82"/>
  <c r="J128" i="82" s="1"/>
  <c r="G149" i="82"/>
  <c r="J149" i="82" s="1"/>
  <c r="G113" i="82"/>
  <c r="J113" i="82" s="1"/>
  <c r="G182" i="82"/>
  <c r="J182" i="82" s="1"/>
  <c r="G157" i="82"/>
  <c r="J157" i="82" s="1"/>
  <c r="G204" i="82"/>
  <c r="J204" i="82" s="1"/>
  <c r="G211" i="82"/>
  <c r="J211" i="82" s="1"/>
  <c r="G195" i="82"/>
  <c r="J195" i="82" s="1"/>
  <c r="G156" i="82"/>
  <c r="J156" i="82" s="1"/>
  <c r="G197" i="82"/>
  <c r="J197" i="82" s="1"/>
  <c r="G202" i="82"/>
  <c r="J202" i="82" s="1"/>
  <c r="G196" i="82"/>
  <c r="J196" i="82" s="1"/>
  <c r="G147" i="82"/>
  <c r="J147" i="82" s="1"/>
  <c r="G198" i="82"/>
  <c r="J198" i="82" s="1"/>
  <c r="G150" i="82"/>
  <c r="J150" i="82" s="1"/>
  <c r="G212" i="82"/>
  <c r="J212" i="82" s="1"/>
  <c r="G252" i="86"/>
  <c r="J252" i="86" s="1"/>
  <c r="G252" i="85"/>
  <c r="J252" i="85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152" i="8"/>
  <c r="G83" i="8"/>
  <c r="G70" i="8"/>
  <c r="G114" i="8"/>
  <c r="G150" i="8"/>
  <c r="G211" i="8"/>
  <c r="G148" i="8"/>
  <c r="G226" i="8"/>
  <c r="G169" i="8"/>
  <c r="G75" i="8"/>
  <c r="G181" i="8"/>
  <c r="G128" i="8"/>
  <c r="G127" i="8"/>
  <c r="G126" i="8"/>
  <c r="G125" i="8"/>
  <c r="G109" i="8"/>
  <c r="G84" i="8"/>
  <c r="G45" i="8"/>
  <c r="G39" i="8"/>
  <c r="N264" i="74"/>
  <c r="N263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75" i="81"/>
  <c r="G175" i="81" s="1"/>
  <c r="J175" i="81" s="1"/>
  <c r="E70" i="81"/>
  <c r="G70" i="81" s="1"/>
  <c r="J70" i="81" s="1"/>
  <c r="E71" i="81"/>
  <c r="G71" i="81" s="1"/>
  <c r="J71" i="81" s="1"/>
  <c r="G252" i="88"/>
  <c r="J252" i="88" s="1"/>
  <c r="G252" i="87"/>
  <c r="J252" i="87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71" i="82"/>
  <c r="J71" i="82" s="1"/>
  <c r="G70" i="82"/>
  <c r="J70" i="82" s="1"/>
  <c r="G175" i="82"/>
  <c r="J175" i="82" s="1"/>
  <c r="G35" i="107"/>
  <c r="J35" i="107" s="1"/>
  <c r="G45" i="107"/>
  <c r="J45" i="107" s="1"/>
  <c r="G252" i="89"/>
  <c r="J252" i="89" s="1"/>
  <c r="G12" i="99"/>
  <c r="J12" i="99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G114" i="105"/>
  <c r="J114" i="105" s="1"/>
  <c r="E114" i="106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E23" i="77" s="1"/>
  <c r="G22" i="74"/>
  <c r="J22" i="74" s="1"/>
  <c r="E22" i="77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12" i="100"/>
  <c r="G12" i="100" s="1"/>
  <c r="J12" i="100" s="1"/>
  <c r="E20" i="8"/>
  <c r="J20" i="8" s="1"/>
  <c r="E21" i="8"/>
  <c r="J21" i="8" s="1"/>
  <c r="G21" i="77"/>
  <c r="J21" i="77" s="1"/>
  <c r="E22" i="8"/>
  <c r="J22" i="8" s="1"/>
  <c r="G22" i="77"/>
  <c r="J22" i="77" s="1"/>
  <c r="E19" i="8"/>
  <c r="J19" i="8" s="1"/>
  <c r="G19" i="77"/>
  <c r="J19" i="77" s="1"/>
  <c r="G129" i="107"/>
  <c r="J129" i="107" s="1"/>
  <c r="G63" i="107"/>
  <c r="J63" i="107" s="1"/>
  <c r="G178" i="107"/>
  <c r="J178" i="107" s="1"/>
  <c r="G60" i="107"/>
  <c r="J60" i="107" s="1"/>
  <c r="G22" i="8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92" i="8"/>
  <c r="E55" i="8"/>
  <c r="E163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6" i="8"/>
  <c r="E179" i="8"/>
  <c r="E91" i="8"/>
  <c r="E222" i="8"/>
  <c r="E31" i="8"/>
  <c r="E43" i="8"/>
  <c r="E180" i="8"/>
  <c r="E138" i="8"/>
  <c r="E52" i="8"/>
  <c r="E143" i="8"/>
  <c r="E123" i="8"/>
  <c r="E183" i="8"/>
  <c r="E57" i="8"/>
  <c r="E223" i="8"/>
  <c r="E146" i="8"/>
  <c r="E130" i="8"/>
  <c r="E220" i="8"/>
  <c r="E95" i="8"/>
  <c r="E160" i="8"/>
  <c r="E58" i="8"/>
  <c r="E56" i="8"/>
  <c r="E90" i="8"/>
  <c r="E118" i="8"/>
  <c r="E50" i="8"/>
  <c r="E62" i="8"/>
  <c r="E85" i="8"/>
  <c r="E48" i="8"/>
  <c r="E142" i="8"/>
  <c r="E154" i="8"/>
  <c r="E185" i="8"/>
  <c r="E74" i="8"/>
  <c r="E79" i="8"/>
  <c r="E97" i="8"/>
  <c r="E93" i="8"/>
  <c r="E166" i="8"/>
  <c r="E172" i="8"/>
  <c r="E27" i="8"/>
  <c r="E29" i="8"/>
  <c r="E162" i="8"/>
  <c r="E53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61" i="8"/>
  <c r="E67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2" i="101" l="1"/>
  <c r="G12" i="101" s="1"/>
  <c r="J12" i="101" s="1"/>
  <c r="G20" i="8"/>
  <c r="G21" i="8"/>
  <c r="G19" i="8"/>
  <c r="G94" i="107"/>
  <c r="J94" i="107" s="1"/>
  <c r="G109" i="107"/>
  <c r="J109" i="107" s="1"/>
  <c r="G114" i="107"/>
  <c r="J114" i="107" s="1"/>
  <c r="G252" i="91"/>
  <c r="J252" i="91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E174" i="80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E166" i="80" s="1"/>
  <c r="G74" i="77"/>
  <c r="J74" i="77" s="1"/>
  <c r="G74" i="78" s="1"/>
  <c r="J74" i="78" s="1"/>
  <c r="G142" i="77"/>
  <c r="J142" i="77" s="1"/>
  <c r="G227" i="77"/>
  <c r="J227" i="77" s="1"/>
  <c r="G251" i="80" s="1"/>
  <c r="J251" i="80" s="1"/>
  <c r="E251" i="81" s="1"/>
  <c r="G251" i="81" s="1"/>
  <c r="J251" i="81" s="1"/>
  <c r="G251" i="82" s="1"/>
  <c r="J251" i="82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E160" i="80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E158" i="80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E66" i="80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E192" i="80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E65" i="80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E170" i="80" s="1"/>
  <c r="G79" i="77"/>
  <c r="J79" i="77" s="1"/>
  <c r="G79" i="78" s="1"/>
  <c r="J79" i="78" s="1"/>
  <c r="G79" i="79" s="1"/>
  <c r="J79" i="79" s="1"/>
  <c r="E79" i="80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E168" i="80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115" i="8"/>
  <c r="G115" i="8"/>
  <c r="J140" i="8"/>
  <c r="G140" i="8"/>
  <c r="E122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75" i="107"/>
  <c r="J75" i="107" s="1"/>
  <c r="G86" i="78"/>
  <c r="J86" i="78" s="1"/>
  <c r="G87" i="79" s="1"/>
  <c r="J87" i="79" s="1"/>
  <c r="G87" i="78"/>
  <c r="J87" i="78" s="1"/>
  <c r="G88" i="79" s="1"/>
  <c r="J88" i="79" s="1"/>
  <c r="E88" i="80" s="1"/>
  <c r="G252" i="92"/>
  <c r="J252" i="92" s="1"/>
  <c r="G253" i="79"/>
  <c r="J253" i="79" s="1"/>
  <c r="G102" i="79"/>
  <c r="J102" i="79" s="1"/>
  <c r="E102" i="80" s="1"/>
  <c r="G70" i="87"/>
  <c r="J70" i="87" s="1"/>
  <c r="G37" i="79"/>
  <c r="J37" i="79" s="1"/>
  <c r="G41" i="79"/>
  <c r="J41" i="79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10" i="91"/>
  <c r="J10" i="91" s="1"/>
  <c r="G99" i="79"/>
  <c r="J99" i="79" s="1"/>
  <c r="G9" i="91"/>
  <c r="J9" i="91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E165" i="80" s="1"/>
  <c r="G194" i="92"/>
  <c r="J194" i="92" s="1"/>
  <c r="G221" i="77"/>
  <c r="J221" i="77" s="1"/>
  <c r="G221" i="78" s="1"/>
  <c r="J221" i="78" s="1"/>
  <c r="G221" i="79" s="1"/>
  <c r="J221" i="79" s="1"/>
  <c r="E221" i="80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166" i="80"/>
  <c r="J166" i="80" s="1"/>
  <c r="E166" i="81" s="1"/>
  <c r="G22" i="79"/>
  <c r="J22" i="79" s="1"/>
  <c r="E22" i="80" s="1"/>
  <c r="G24" i="79"/>
  <c r="J24" i="79" s="1"/>
  <c r="E24" i="80" s="1"/>
  <c r="G20" i="79"/>
  <c r="J20" i="79" s="1"/>
  <c r="E20" i="80" s="1"/>
  <c r="G158" i="80"/>
  <c r="J158" i="80" s="1"/>
  <c r="E158" i="81" s="1"/>
  <c r="G26" i="79"/>
  <c r="J26" i="79" s="1"/>
  <c r="E26" i="80" s="1"/>
  <c r="G21" i="79"/>
  <c r="J21" i="79" s="1"/>
  <c r="E21" i="80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E25" i="80" s="1"/>
  <c r="G192" i="80"/>
  <c r="J192" i="80" s="1"/>
  <c r="E192" i="81" s="1"/>
  <c r="G19" i="79"/>
  <c r="J19" i="79" s="1"/>
  <c r="E19" i="80" s="1"/>
  <c r="G168" i="80"/>
  <c r="J168" i="80" s="1"/>
  <c r="E168" i="81" s="1"/>
  <c r="G79" i="80"/>
  <c r="J79" i="80" s="1"/>
  <c r="E79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E54" i="80"/>
  <c r="G54" i="80" s="1"/>
  <c r="J54" i="80" s="1"/>
  <c r="E54" i="81" s="1"/>
  <c r="G54" i="81" s="1"/>
  <c r="J54" i="81" s="1"/>
  <c r="E51" i="80"/>
  <c r="G51" i="80" s="1"/>
  <c r="J51" i="80" s="1"/>
  <c r="E51" i="81" s="1"/>
  <c r="G51" i="81" s="1"/>
  <c r="J51" i="81" s="1"/>
  <c r="E100" i="80"/>
  <c r="G100" i="80" s="1"/>
  <c r="J100" i="80" s="1"/>
  <c r="E100" i="81" s="1"/>
  <c r="G100" i="81" s="1"/>
  <c r="J100" i="81" s="1"/>
  <c r="E29" i="80"/>
  <c r="G29" i="80" s="1"/>
  <c r="J29" i="80" s="1"/>
  <c r="E29" i="81" s="1"/>
  <c r="G29" i="81" s="1"/>
  <c r="J29" i="81" s="1"/>
  <c r="E118" i="80"/>
  <c r="G118" i="80" s="1"/>
  <c r="J118" i="80" s="1"/>
  <c r="E118" i="81" s="1"/>
  <c r="G118" i="81" s="1"/>
  <c r="J118" i="81" s="1"/>
  <c r="E108" i="80"/>
  <c r="G108" i="80" s="1"/>
  <c r="J108" i="80" s="1"/>
  <c r="E108" i="81" s="1"/>
  <c r="G108" i="81" s="1"/>
  <c r="J108" i="81" s="1"/>
  <c r="E34" i="80"/>
  <c r="G34" i="80" s="1"/>
  <c r="J34" i="80" s="1"/>
  <c r="E34" i="81" s="1"/>
  <c r="G34" i="81" s="1"/>
  <c r="J34" i="81" s="1"/>
  <c r="E80" i="80"/>
  <c r="G80" i="80" s="1"/>
  <c r="J80" i="80" s="1"/>
  <c r="E80" i="81" s="1"/>
  <c r="G80" i="81" s="1"/>
  <c r="J80" i="81" s="1"/>
  <c r="E215" i="80"/>
  <c r="G215" i="80" s="1"/>
  <c r="J215" i="80" s="1"/>
  <c r="E215" i="81" s="1"/>
  <c r="G215" i="81" s="1"/>
  <c r="J215" i="81" s="1"/>
  <c r="E57" i="80"/>
  <c r="G57" i="80" s="1"/>
  <c r="J57" i="80" s="1"/>
  <c r="E57" i="81" s="1"/>
  <c r="G57" i="81" s="1"/>
  <c r="J57" i="81" s="1"/>
  <c r="E40" i="80"/>
  <c r="G40" i="80" s="1"/>
  <c r="J40" i="80" s="1"/>
  <c r="E40" i="81" s="1"/>
  <c r="G40" i="81" s="1"/>
  <c r="J40" i="81" s="1"/>
  <c r="E33" i="80"/>
  <c r="G33" i="80" s="1"/>
  <c r="J33" i="80" s="1"/>
  <c r="E33" i="81" s="1"/>
  <c r="G33" i="81" s="1"/>
  <c r="J33" i="81" s="1"/>
  <c r="E99" i="80"/>
  <c r="G99" i="80" s="1"/>
  <c r="J99" i="80" s="1"/>
  <c r="E99" i="81" s="1"/>
  <c r="G99" i="81" s="1"/>
  <c r="J99" i="81" s="1"/>
  <c r="E50" i="80"/>
  <c r="G50" i="80" s="1"/>
  <c r="J50" i="80" s="1"/>
  <c r="E50" i="81" s="1"/>
  <c r="G50" i="81" s="1"/>
  <c r="J50" i="81" s="1"/>
  <c r="E78" i="80"/>
  <c r="G78" i="80" s="1"/>
  <c r="J78" i="80" s="1"/>
  <c r="E78" i="81" s="1"/>
  <c r="G78" i="81" s="1"/>
  <c r="J78" i="81" s="1"/>
  <c r="E104" i="80"/>
  <c r="G104" i="80" s="1"/>
  <c r="J104" i="80" s="1"/>
  <c r="E104" i="81" s="1"/>
  <c r="G104" i="81" s="1"/>
  <c r="J104" i="81" s="1"/>
  <c r="E89" i="80"/>
  <c r="G89" i="80" s="1"/>
  <c r="J89" i="80" s="1"/>
  <c r="E89" i="81" s="1"/>
  <c r="G89" i="81" s="1"/>
  <c r="J89" i="81" s="1"/>
  <c r="E28" i="80"/>
  <c r="G28" i="80" s="1"/>
  <c r="J28" i="80" s="1"/>
  <c r="E28" i="81" s="1"/>
  <c r="G28" i="81" s="1"/>
  <c r="J28" i="81" s="1"/>
  <c r="E64" i="80"/>
  <c r="G64" i="80" s="1"/>
  <c r="J64" i="80" s="1"/>
  <c r="E64" i="81" s="1"/>
  <c r="G64" i="81" s="1"/>
  <c r="J64" i="81" s="1"/>
  <c r="E27" i="80"/>
  <c r="G27" i="80" s="1"/>
  <c r="J27" i="80" s="1"/>
  <c r="E27" i="81" s="1"/>
  <c r="G27" i="81" s="1"/>
  <c r="J27" i="81" s="1"/>
  <c r="E77" i="80"/>
  <c r="G77" i="80" s="1"/>
  <c r="J77" i="80" s="1"/>
  <c r="E77" i="81" s="1"/>
  <c r="G77" i="81" s="1"/>
  <c r="J77" i="81" s="1"/>
  <c r="E141" i="80"/>
  <c r="G141" i="80" s="1"/>
  <c r="J141" i="80" s="1"/>
  <c r="E141" i="81" s="1"/>
  <c r="G141" i="81" s="1"/>
  <c r="J141" i="81" s="1"/>
  <c r="E98" i="80"/>
  <c r="G98" i="80" s="1"/>
  <c r="J98" i="80" s="1"/>
  <c r="E98" i="81" s="1"/>
  <c r="G98" i="81" s="1"/>
  <c r="J98" i="81" s="1"/>
  <c r="E31" i="80"/>
  <c r="G31" i="80" s="1"/>
  <c r="J31" i="80" s="1"/>
  <c r="E31" i="81" s="1"/>
  <c r="G31" i="81" s="1"/>
  <c r="J31" i="81" s="1"/>
  <c r="E43" i="80"/>
  <c r="G43" i="80" s="1"/>
  <c r="J43" i="80" s="1"/>
  <c r="E43" i="81" s="1"/>
  <c r="G43" i="81" s="1"/>
  <c r="J43" i="81" s="1"/>
  <c r="E74" i="80"/>
  <c r="G74" i="80" s="1"/>
  <c r="J74" i="80" s="1"/>
  <c r="E74" i="81" s="1"/>
  <c r="G74" i="81" s="1"/>
  <c r="J74" i="81" s="1"/>
  <c r="E179" i="80"/>
  <c r="G179" i="80" s="1"/>
  <c r="J179" i="80" s="1"/>
  <c r="E179" i="81" s="1"/>
  <c r="G179" i="81" s="1"/>
  <c r="J179" i="81" s="1"/>
  <c r="E44" i="80"/>
  <c r="G44" i="80" s="1"/>
  <c r="J44" i="80" s="1"/>
  <c r="E44" i="81" s="1"/>
  <c r="G44" i="81" s="1"/>
  <c r="J44" i="81" s="1"/>
  <c r="E61" i="80"/>
  <c r="G61" i="80" s="1"/>
  <c r="J61" i="80" s="1"/>
  <c r="E61" i="81" s="1"/>
  <c r="G61" i="81" s="1"/>
  <c r="J61" i="81" s="1"/>
  <c r="E49" i="80"/>
  <c r="G49" i="80" s="1"/>
  <c r="J49" i="80" s="1"/>
  <c r="E49" i="81" s="1"/>
  <c r="G49" i="81" s="1"/>
  <c r="J49" i="81" s="1"/>
  <c r="G115" i="80"/>
  <c r="J115" i="80" s="1"/>
  <c r="E115" i="81" s="1"/>
  <c r="G115" i="81" s="1"/>
  <c r="J115" i="81" s="1"/>
  <c r="E115" i="80"/>
  <c r="G88" i="80"/>
  <c r="J88" i="80" s="1"/>
  <c r="E88" i="81" s="1"/>
  <c r="E87" i="80"/>
  <c r="E52" i="80"/>
  <c r="G52" i="80" s="1"/>
  <c r="J52" i="80" s="1"/>
  <c r="E52" i="81" s="1"/>
  <c r="G52" i="81" s="1"/>
  <c r="J52" i="81" s="1"/>
  <c r="E143" i="80"/>
  <c r="G143" i="80" s="1"/>
  <c r="J143" i="80" s="1"/>
  <c r="E143" i="81" s="1"/>
  <c r="G143" i="81" s="1"/>
  <c r="J143" i="81" s="1"/>
  <c r="G225" i="80"/>
  <c r="J225" i="80" s="1"/>
  <c r="E225" i="81" s="1"/>
  <c r="E225" i="80"/>
  <c r="E171" i="80"/>
  <c r="G171" i="80" s="1"/>
  <c r="J171" i="80" s="1"/>
  <c r="E171" i="81" s="1"/>
  <c r="G171" i="81" s="1"/>
  <c r="J171" i="81" s="1"/>
  <c r="E47" i="80"/>
  <c r="G47" i="80" s="1"/>
  <c r="J47" i="80" s="1"/>
  <c r="E47" i="81" s="1"/>
  <c r="G47" i="81" s="1"/>
  <c r="J47" i="81" s="1"/>
  <c r="E140" i="80"/>
  <c r="G140" i="80" s="1"/>
  <c r="J140" i="80" s="1"/>
  <c r="E140" i="81" s="1"/>
  <c r="G140" i="81" s="1"/>
  <c r="J140" i="81" s="1"/>
  <c r="E41" i="80"/>
  <c r="G41" i="80" s="1"/>
  <c r="J41" i="80" s="1"/>
  <c r="E41" i="81" s="1"/>
  <c r="G41" i="81" s="1"/>
  <c r="J41" i="81" s="1"/>
  <c r="E36" i="80"/>
  <c r="G36" i="80" s="1"/>
  <c r="J36" i="80" s="1"/>
  <c r="E36" i="81" s="1"/>
  <c r="G36" i="81" s="1"/>
  <c r="J36" i="81" s="1"/>
  <c r="E58" i="80"/>
  <c r="G58" i="80" s="1"/>
  <c r="J58" i="80" s="1"/>
  <c r="E58" i="81" s="1"/>
  <c r="G58" i="81" s="1"/>
  <c r="J58" i="81" s="1"/>
  <c r="E186" i="80"/>
  <c r="G186" i="80" s="1"/>
  <c r="J186" i="80" s="1"/>
  <c r="E186" i="81" s="1"/>
  <c r="G186" i="81" s="1"/>
  <c r="J186" i="81" s="1"/>
  <c r="G56" i="80"/>
  <c r="J56" i="80" s="1"/>
  <c r="E56" i="81" s="1"/>
  <c r="G56" i="81" s="1"/>
  <c r="J56" i="81" s="1"/>
  <c r="E56" i="80"/>
  <c r="E46" i="80"/>
  <c r="G46" i="80" s="1"/>
  <c r="J46" i="80" s="1"/>
  <c r="E46" i="81" s="1"/>
  <c r="G46" i="81" s="1"/>
  <c r="J46" i="81" s="1"/>
  <c r="E93" i="80"/>
  <c r="G93" i="80" s="1"/>
  <c r="J93" i="80" s="1"/>
  <c r="E93" i="81" s="1"/>
  <c r="G93" i="81" s="1"/>
  <c r="J93" i="81" s="1"/>
  <c r="E37" i="80"/>
  <c r="G37" i="80" s="1"/>
  <c r="J37" i="80" s="1"/>
  <c r="E37" i="81" s="1"/>
  <c r="G37" i="81" s="1"/>
  <c r="J37" i="81" s="1"/>
  <c r="E18" i="8"/>
  <c r="G18" i="8" s="1"/>
  <c r="G18" i="77"/>
  <c r="J18" i="77" s="1"/>
  <c r="G86" i="79"/>
  <c r="J86" i="79" s="1"/>
  <c r="E86" i="80" s="1"/>
  <c r="G252" i="93"/>
  <c r="J252" i="93" s="1"/>
  <c r="G253" i="80"/>
  <c r="J253" i="80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71" i="89" s="1"/>
  <c r="J71" i="89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165" i="80"/>
  <c r="J165" i="80" s="1"/>
  <c r="E165" i="81" s="1"/>
  <c r="G66" i="81"/>
  <c r="J66" i="81" s="1"/>
  <c r="G221" i="80"/>
  <c r="J221" i="80" s="1"/>
  <c r="E221" i="81" s="1"/>
  <c r="G160" i="81"/>
  <c r="J160" i="81" s="1"/>
  <c r="G26" i="80"/>
  <c r="J26" i="80" s="1"/>
  <c r="E26" i="81" s="1"/>
  <c r="G19" i="80"/>
  <c r="J19" i="80" s="1"/>
  <c r="E19" i="81" s="1"/>
  <c r="G65" i="81"/>
  <c r="J65" i="81" s="1"/>
  <c r="G20" i="80"/>
  <c r="J20" i="80" s="1"/>
  <c r="E20" i="81" s="1"/>
  <c r="G24" i="80"/>
  <c r="J24" i="80" s="1"/>
  <c r="E24" i="81" s="1"/>
  <c r="G225" i="81"/>
  <c r="J225" i="81" s="1"/>
  <c r="G192" i="81"/>
  <c r="J192" i="81" s="1"/>
  <c r="G166" i="81"/>
  <c r="J166" i="81" s="1"/>
  <c r="G170" i="81"/>
  <c r="J170" i="81" s="1"/>
  <c r="G168" i="81"/>
  <c r="J168" i="81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G158" i="81"/>
  <c r="J158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58" i="8"/>
  <c r="M259" i="8"/>
  <c r="H258" i="8"/>
  <c r="M263" i="8"/>
  <c r="H260" i="8"/>
  <c r="Z12" i="8"/>
  <c r="AC12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62" i="80" l="1"/>
  <c r="G162" i="80" s="1"/>
  <c r="J162" i="80" s="1"/>
  <c r="E38" i="80"/>
  <c r="G38" i="80" s="1"/>
  <c r="J38" i="80" s="1"/>
  <c r="E38" i="81" s="1"/>
  <c r="G38" i="81" s="1"/>
  <c r="J38" i="81" s="1"/>
  <c r="E220" i="80"/>
  <c r="G220" i="80" s="1"/>
  <c r="J220" i="80" s="1"/>
  <c r="E101" i="80"/>
  <c r="G101" i="80" s="1"/>
  <c r="J101" i="80" s="1"/>
  <c r="E138" i="80"/>
  <c r="G138" i="80" s="1"/>
  <c r="J138" i="80" s="1"/>
  <c r="E144" i="80"/>
  <c r="G144" i="80" s="1"/>
  <c r="J144" i="80" s="1"/>
  <c r="E111" i="80"/>
  <c r="G111" i="80" s="1"/>
  <c r="J111" i="80" s="1"/>
  <c r="E122" i="80"/>
  <c r="G122" i="80" s="1"/>
  <c r="J122" i="80" s="1"/>
  <c r="E122" i="81" s="1"/>
  <c r="G122" i="81" s="1"/>
  <c r="J122" i="81" s="1"/>
  <c r="E154" i="80"/>
  <c r="G154" i="80" s="1"/>
  <c r="J154" i="80" s="1"/>
  <c r="E142" i="80"/>
  <c r="G142" i="80" s="1"/>
  <c r="J142" i="80" s="1"/>
  <c r="G174" i="80"/>
  <c r="J174" i="80" s="1"/>
  <c r="E174" i="81" s="1"/>
  <c r="E173" i="80"/>
  <c r="E90" i="80"/>
  <c r="G90" i="80" s="1"/>
  <c r="J90" i="80" s="1"/>
  <c r="E112" i="80"/>
  <c r="G112" i="80" s="1"/>
  <c r="J112" i="80" s="1"/>
  <c r="E172" i="80"/>
  <c r="G172" i="80" s="1"/>
  <c r="J172" i="80" s="1"/>
  <c r="G164" i="80"/>
  <c r="J164" i="80" s="1"/>
  <c r="E164" i="80"/>
  <c r="E191" i="80"/>
  <c r="G191" i="80" s="1"/>
  <c r="J191" i="80" s="1"/>
  <c r="E97" i="80"/>
  <c r="G97" i="80" s="1"/>
  <c r="J97" i="80" s="1"/>
  <c r="E97" i="81" s="1"/>
  <c r="G97" i="81" s="1"/>
  <c r="J97" i="81" s="1"/>
  <c r="E121" i="80"/>
  <c r="G121" i="80" s="1"/>
  <c r="J121" i="80" s="1"/>
  <c r="E53" i="80"/>
  <c r="G53" i="80" s="1"/>
  <c r="J53" i="80" s="1"/>
  <c r="E190" i="81"/>
  <c r="G190" i="81" s="1"/>
  <c r="J190" i="81" s="1"/>
  <c r="G190" i="82" s="1"/>
  <c r="J190" i="82" s="1"/>
  <c r="E123" i="80"/>
  <c r="G123" i="80" s="1"/>
  <c r="J123" i="80" s="1"/>
  <c r="E145" i="80"/>
  <c r="G145" i="80" s="1"/>
  <c r="J145" i="80" s="1"/>
  <c r="J18" i="8"/>
  <c r="G86" i="80"/>
  <c r="J86" i="80" s="1"/>
  <c r="E86" i="81" s="1"/>
  <c r="G87" i="80"/>
  <c r="J87" i="80" s="1"/>
  <c r="G252" i="94"/>
  <c r="J252" i="94" s="1"/>
  <c r="G253" i="81"/>
  <c r="J253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G131" i="78"/>
  <c r="J131" i="78" s="1"/>
  <c r="G135" i="79"/>
  <c r="J135" i="79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6" i="82"/>
  <c r="J166" i="82" s="1"/>
  <c r="G52" i="82"/>
  <c r="J52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24" i="81"/>
  <c r="J24" i="81" s="1"/>
  <c r="G140" i="82"/>
  <c r="J140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40" i="82"/>
  <c r="J40" i="82" s="1"/>
  <c r="G141" i="82"/>
  <c r="J141" i="82" s="1"/>
  <c r="G65" i="82"/>
  <c r="J65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0" i="8"/>
  <c r="F259" i="8" s="1"/>
  <c r="C260" i="8" s="1"/>
  <c r="H261" i="8"/>
  <c r="E112" i="81" l="1"/>
  <c r="G112" i="81" s="1"/>
  <c r="J112" i="81" s="1"/>
  <c r="G112" i="82" s="1"/>
  <c r="J112" i="82" s="1"/>
  <c r="E144" i="81"/>
  <c r="G144" i="81" s="1"/>
  <c r="J144" i="81" s="1"/>
  <c r="G144" i="82" s="1"/>
  <c r="J144" i="82" s="1"/>
  <c r="E138" i="81"/>
  <c r="G138" i="81" s="1"/>
  <c r="J138" i="81" s="1"/>
  <c r="G138" i="82" s="1"/>
  <c r="J138" i="82" s="1"/>
  <c r="E172" i="81"/>
  <c r="G172" i="81" s="1"/>
  <c r="J172" i="81" s="1"/>
  <c r="G172" i="82" s="1"/>
  <c r="J172" i="82" s="1"/>
  <c r="E90" i="81"/>
  <c r="G90" i="81" s="1"/>
  <c r="J90" i="81" s="1"/>
  <c r="G90" i="82" s="1"/>
  <c r="J90" i="82" s="1"/>
  <c r="E121" i="81"/>
  <c r="G121" i="81" s="1"/>
  <c r="J121" i="81" s="1"/>
  <c r="G121" i="82" s="1"/>
  <c r="J121" i="82" s="1"/>
  <c r="E101" i="81"/>
  <c r="G101" i="81" s="1"/>
  <c r="J101" i="81" s="1"/>
  <c r="G101" i="82" s="1"/>
  <c r="J101" i="82" s="1"/>
  <c r="E220" i="81"/>
  <c r="G220" i="81" s="1"/>
  <c r="J220" i="81" s="1"/>
  <c r="G220" i="82" s="1"/>
  <c r="J220" i="82" s="1"/>
  <c r="E191" i="81"/>
  <c r="G191" i="81" s="1"/>
  <c r="J191" i="81" s="1"/>
  <c r="G191" i="82" s="1"/>
  <c r="J191" i="82" s="1"/>
  <c r="E142" i="81"/>
  <c r="G142" i="81" s="1"/>
  <c r="J142" i="81" s="1"/>
  <c r="G142" i="82" s="1"/>
  <c r="J142" i="82" s="1"/>
  <c r="E123" i="81"/>
  <c r="G123" i="81" s="1"/>
  <c r="J123" i="81" s="1"/>
  <c r="G123" i="82" s="1"/>
  <c r="J123" i="82" s="1"/>
  <c r="E111" i="81"/>
  <c r="G111" i="81" s="1"/>
  <c r="J111" i="81" s="1"/>
  <c r="G111" i="82" s="1"/>
  <c r="J111" i="82" s="1"/>
  <c r="E145" i="81"/>
  <c r="G145" i="81" s="1"/>
  <c r="J145" i="81" s="1"/>
  <c r="G145" i="82" s="1"/>
  <c r="J145" i="82" s="1"/>
  <c r="E154" i="81"/>
  <c r="G154" i="81" s="1"/>
  <c r="J154" i="81" s="1"/>
  <c r="G154" i="82" s="1"/>
  <c r="J154" i="82" s="1"/>
  <c r="E162" i="81"/>
  <c r="G162" i="81" s="1"/>
  <c r="J162" i="81" s="1"/>
  <c r="G162" i="82" s="1"/>
  <c r="J162" i="82" s="1"/>
  <c r="E222" i="81"/>
  <c r="G222" i="81" s="1"/>
  <c r="J222" i="81" s="1"/>
  <c r="E159" i="81"/>
  <c r="G159" i="81" s="1"/>
  <c r="J159" i="81" s="1"/>
  <c r="E180" i="81"/>
  <c r="G180" i="81" s="1"/>
  <c r="J180" i="81" s="1"/>
  <c r="G185" i="81"/>
  <c r="J185" i="81" s="1"/>
  <c r="E185" i="81"/>
  <c r="E32" i="81"/>
  <c r="G32" i="81" s="1"/>
  <c r="J32" i="81" s="1"/>
  <c r="E184" i="81"/>
  <c r="G184" i="81" s="1"/>
  <c r="J184" i="81" s="1"/>
  <c r="E92" i="81"/>
  <c r="G92" i="81" s="1"/>
  <c r="J92" i="81" s="1"/>
  <c r="G116" i="81"/>
  <c r="J116" i="81" s="1"/>
  <c r="E116" i="81"/>
  <c r="G88" i="81"/>
  <c r="J88" i="81" s="1"/>
  <c r="E87" i="81"/>
  <c r="G87" i="81" s="1"/>
  <c r="J87" i="81" s="1"/>
  <c r="E139" i="81"/>
  <c r="G139" i="81" s="1"/>
  <c r="J139" i="81" s="1"/>
  <c r="E69" i="81"/>
  <c r="G69" i="81" s="1"/>
  <c r="J69" i="81" s="1"/>
  <c r="G59" i="81"/>
  <c r="J59" i="81" s="1"/>
  <c r="E59" i="81"/>
  <c r="E136" i="80"/>
  <c r="G136" i="80" s="1"/>
  <c r="J136" i="80" s="1"/>
  <c r="E136" i="81" s="1"/>
  <c r="G136" i="81" s="1"/>
  <c r="J136" i="81" s="1"/>
  <c r="E163" i="81"/>
  <c r="G163" i="81" s="1"/>
  <c r="J163" i="81" s="1"/>
  <c r="E107" i="81"/>
  <c r="G107" i="81" s="1"/>
  <c r="J107" i="81" s="1"/>
  <c r="G117" i="81"/>
  <c r="J117" i="81" s="1"/>
  <c r="E117" i="81"/>
  <c r="E85" i="81"/>
  <c r="G85" i="81" s="1"/>
  <c r="J85" i="81" s="1"/>
  <c r="E183" i="81"/>
  <c r="G183" i="81" s="1"/>
  <c r="J183" i="81" s="1"/>
  <c r="E120" i="81"/>
  <c r="G120" i="81" s="1"/>
  <c r="J120" i="81" s="1"/>
  <c r="G72" i="81"/>
  <c r="J72" i="81" s="1"/>
  <c r="E72" i="81"/>
  <c r="E130" i="81"/>
  <c r="G130" i="81" s="1"/>
  <c r="J130" i="81" s="1"/>
  <c r="E106" i="81"/>
  <c r="G106" i="81" s="1"/>
  <c r="J106" i="81" s="1"/>
  <c r="E137" i="81"/>
  <c r="G137" i="81" s="1"/>
  <c r="J137" i="81" s="1"/>
  <c r="G30" i="81"/>
  <c r="J30" i="81" s="1"/>
  <c r="E30" i="81"/>
  <c r="E53" i="81"/>
  <c r="G53" i="81" s="1"/>
  <c r="J53" i="81" s="1"/>
  <c r="G53" i="82" s="1"/>
  <c r="J53" i="82" s="1"/>
  <c r="E164" i="81"/>
  <c r="G164" i="81" s="1"/>
  <c r="J164" i="81" s="1"/>
  <c r="G164" i="82" s="1"/>
  <c r="J164" i="82" s="1"/>
  <c r="E67" i="81"/>
  <c r="G67" i="81" s="1"/>
  <c r="J67" i="81" s="1"/>
  <c r="E224" i="81"/>
  <c r="G224" i="81" s="1"/>
  <c r="J224" i="81" s="1"/>
  <c r="E81" i="81"/>
  <c r="G81" i="81" s="1"/>
  <c r="J81" i="81" s="1"/>
  <c r="E48" i="81"/>
  <c r="G48" i="81" s="1"/>
  <c r="J48" i="81" s="1"/>
  <c r="E110" i="81"/>
  <c r="G110" i="81" s="1"/>
  <c r="J110" i="81" s="1"/>
  <c r="E95" i="81"/>
  <c r="G95" i="81" s="1"/>
  <c r="J95" i="81" s="1"/>
  <c r="E167" i="81"/>
  <c r="G167" i="81" s="1"/>
  <c r="J167" i="81" s="1"/>
  <c r="E176" i="81"/>
  <c r="G176" i="81" s="1"/>
  <c r="J176" i="81" s="1"/>
  <c r="E62" i="81"/>
  <c r="G62" i="81" s="1"/>
  <c r="J62" i="81" s="1"/>
  <c r="E68" i="81"/>
  <c r="G68" i="81" s="1"/>
  <c r="J68" i="81" s="1"/>
  <c r="E132" i="80"/>
  <c r="G132" i="80" s="1"/>
  <c r="J132" i="80" s="1"/>
  <c r="E91" i="81"/>
  <c r="G91" i="81" s="1"/>
  <c r="J91" i="81" s="1"/>
  <c r="E135" i="80"/>
  <c r="G135" i="80" s="1"/>
  <c r="J135" i="80" s="1"/>
  <c r="G174" i="81"/>
  <c r="J174" i="81" s="1"/>
  <c r="E173" i="81"/>
  <c r="E42" i="81"/>
  <c r="G42" i="81" s="1"/>
  <c r="J42" i="81" s="1"/>
  <c r="E223" i="81"/>
  <c r="G223" i="81" s="1"/>
  <c r="J223" i="81" s="1"/>
  <c r="E55" i="81"/>
  <c r="G55" i="81" s="1"/>
  <c r="J55" i="81" s="1"/>
  <c r="E146" i="81"/>
  <c r="G146" i="81" s="1"/>
  <c r="J146" i="81" s="1"/>
  <c r="E73" i="81"/>
  <c r="G73" i="81" s="1"/>
  <c r="J73" i="81" s="1"/>
  <c r="G86" i="81"/>
  <c r="J86" i="81" s="1"/>
  <c r="J252" i="95"/>
  <c r="E252" i="96" s="1"/>
  <c r="G227" i="81"/>
  <c r="J227" i="81" s="1"/>
  <c r="G228" i="81"/>
  <c r="J228" i="81" s="1"/>
  <c r="G253" i="82"/>
  <c r="J253" i="82" s="1"/>
  <c r="G102" i="81"/>
  <c r="J102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73" i="81"/>
  <c r="J173" i="81" s="1"/>
  <c r="G161" i="80"/>
  <c r="J161" i="80" s="1"/>
  <c r="G9" i="94"/>
  <c r="J9" i="94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G83" i="95"/>
  <c r="J83" i="95" s="1"/>
  <c r="E83" i="96" s="1"/>
  <c r="G195" i="94"/>
  <c r="J195" i="94" s="1"/>
  <c r="G209" i="94"/>
  <c r="J209" i="94" s="1"/>
  <c r="G211" i="94"/>
  <c r="J211" i="94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G205" i="95"/>
  <c r="J205" i="95" s="1"/>
  <c r="E205" i="96" s="1"/>
  <c r="G204" i="94"/>
  <c r="J204" i="94" s="1"/>
  <c r="G113" i="95"/>
  <c r="J113" i="95" s="1"/>
  <c r="E113" i="96" s="1"/>
  <c r="G71" i="91"/>
  <c r="J71" i="91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G198" i="94"/>
  <c r="J198" i="94" s="1"/>
  <c r="G149" i="94"/>
  <c r="J149" i="94" s="1"/>
  <c r="G182" i="94"/>
  <c r="J182" i="94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G203" i="94"/>
  <c r="J203" i="94" s="1"/>
  <c r="G202" i="94"/>
  <c r="J202" i="94" s="1"/>
  <c r="G84" i="95"/>
  <c r="J84" i="95" s="1"/>
  <c r="E84" i="96" s="1"/>
  <c r="G213" i="95"/>
  <c r="J213" i="95" s="1"/>
  <c r="E213" i="96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E17" i="80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E15" i="80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E8" i="80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E16" i="80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E7" i="80" s="1"/>
  <c r="G154" i="83"/>
  <c r="J154" i="83" s="1"/>
  <c r="G21" i="82"/>
  <c r="J21" i="82" s="1"/>
  <c r="G53" i="83"/>
  <c r="J53" i="83" s="1"/>
  <c r="G13" i="79"/>
  <c r="J13" i="79" s="1"/>
  <c r="E13" i="80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R36" i="8"/>
  <c r="M261" i="8"/>
  <c r="G223" i="82" l="1"/>
  <c r="J223" i="82" s="1"/>
  <c r="G81" i="82"/>
  <c r="J81" i="82" s="1"/>
  <c r="G137" i="82"/>
  <c r="J137" i="82" s="1"/>
  <c r="G139" i="82"/>
  <c r="J139" i="82" s="1"/>
  <c r="G42" i="82"/>
  <c r="J42" i="82" s="1"/>
  <c r="G62" i="82"/>
  <c r="J62" i="82" s="1"/>
  <c r="G106" i="82"/>
  <c r="J106" i="82" s="1"/>
  <c r="G88" i="82"/>
  <c r="J88" i="82" s="1"/>
  <c r="G87" i="82"/>
  <c r="J87" i="82" s="1"/>
  <c r="G88" i="83" s="1"/>
  <c r="J88" i="83" s="1"/>
  <c r="G176" i="82"/>
  <c r="J176" i="82" s="1"/>
  <c r="G107" i="82"/>
  <c r="J107" i="82" s="1"/>
  <c r="G180" i="82"/>
  <c r="J180" i="82" s="1"/>
  <c r="G85" i="82"/>
  <c r="J85" i="82" s="1"/>
  <c r="G130" i="82"/>
  <c r="J130" i="82" s="1"/>
  <c r="G167" i="82"/>
  <c r="J167" i="82" s="1"/>
  <c r="G67" i="82"/>
  <c r="J67" i="82" s="1"/>
  <c r="G163" i="82"/>
  <c r="J163" i="82" s="1"/>
  <c r="G159" i="82"/>
  <c r="J159" i="82" s="1"/>
  <c r="E135" i="81"/>
  <c r="G135" i="81" s="1"/>
  <c r="J135" i="81" s="1"/>
  <c r="G135" i="82" s="1"/>
  <c r="J135" i="82" s="1"/>
  <c r="G222" i="82"/>
  <c r="J222" i="82" s="1"/>
  <c r="G48" i="82"/>
  <c r="J48" i="82" s="1"/>
  <c r="G69" i="82"/>
  <c r="J69" i="82" s="1"/>
  <c r="G91" i="82"/>
  <c r="J91" i="82" s="1"/>
  <c r="G120" i="82"/>
  <c r="J120" i="82" s="1"/>
  <c r="G92" i="82"/>
  <c r="J92" i="82" s="1"/>
  <c r="G55" i="82"/>
  <c r="J55" i="82" s="1"/>
  <c r="G32" i="82"/>
  <c r="J32" i="82" s="1"/>
  <c r="G73" i="82"/>
  <c r="J73" i="82" s="1"/>
  <c r="E132" i="81"/>
  <c r="G132" i="81" s="1"/>
  <c r="J132" i="81" s="1"/>
  <c r="G132" i="82" s="1"/>
  <c r="J132" i="82" s="1"/>
  <c r="G110" i="82"/>
  <c r="J110" i="82" s="1"/>
  <c r="G183" i="82"/>
  <c r="J183" i="82" s="1"/>
  <c r="G184" i="82"/>
  <c r="J184" i="82" s="1"/>
  <c r="E96" i="81"/>
  <c r="G96" i="81" s="1"/>
  <c r="J96" i="81" s="1"/>
  <c r="E161" i="81"/>
  <c r="G161" i="81" s="1"/>
  <c r="J161" i="81" s="1"/>
  <c r="G146" i="82"/>
  <c r="J146" i="82" s="1"/>
  <c r="G68" i="82"/>
  <c r="J68" i="82" s="1"/>
  <c r="G95" i="82"/>
  <c r="J95" i="82" s="1"/>
  <c r="G224" i="82"/>
  <c r="J224" i="82" s="1"/>
  <c r="G30" i="82"/>
  <c r="J30" i="82" s="1"/>
  <c r="G72" i="82"/>
  <c r="J72" i="82" s="1"/>
  <c r="G117" i="82"/>
  <c r="J117" i="82" s="1"/>
  <c r="G59" i="82"/>
  <c r="J59" i="82" s="1"/>
  <c r="G116" i="82"/>
  <c r="J116" i="82" s="1"/>
  <c r="G185" i="82"/>
  <c r="J185" i="82" s="1"/>
  <c r="E119" i="81"/>
  <c r="G119" i="81" s="1"/>
  <c r="J119" i="81" s="1"/>
  <c r="G86" i="82"/>
  <c r="J86" i="82" s="1"/>
  <c r="G228" i="82"/>
  <c r="J228" i="82" s="1"/>
  <c r="G227" i="82"/>
  <c r="J227" i="82" s="1"/>
  <c r="G252" i="96"/>
  <c r="J252" i="96" s="1"/>
  <c r="E252" i="97" s="1"/>
  <c r="G252" i="97" s="1"/>
  <c r="J252" i="97" s="1"/>
  <c r="E252" i="98" s="1"/>
  <c r="G252" i="98" s="1"/>
  <c r="G253" i="83"/>
  <c r="J253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G131" i="80"/>
  <c r="J131" i="80" s="1"/>
  <c r="E131" i="81" s="1"/>
  <c r="G134" i="80"/>
  <c r="J134" i="80" s="1"/>
  <c r="E134" i="81" s="1"/>
  <c r="G147" i="95"/>
  <c r="J147" i="95" s="1"/>
  <c r="E147" i="96" s="1"/>
  <c r="G71" i="92"/>
  <c r="J71" i="92" s="1"/>
  <c r="G202" i="95"/>
  <c r="J202" i="95" s="1"/>
  <c r="E202" i="96" s="1"/>
  <c r="G204" i="95"/>
  <c r="J204" i="95" s="1"/>
  <c r="E204" i="96" s="1"/>
  <c r="G70" i="92"/>
  <c r="J70" i="92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104" i="84"/>
  <c r="J10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155" i="97" l="1"/>
  <c r="G155" i="97" s="1"/>
  <c r="J155" i="97" s="1"/>
  <c r="E155" i="98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E83" i="97"/>
  <c r="G83" i="97" s="1"/>
  <c r="J83" i="97" s="1"/>
  <c r="E83" i="98" s="1"/>
  <c r="G83" i="98" s="1"/>
  <c r="J83" i="98" s="1"/>
  <c r="E83" i="99" s="1"/>
  <c r="E177" i="97"/>
  <c r="G177" i="97" s="1"/>
  <c r="J177" i="97" s="1"/>
  <c r="E177" i="98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13" i="97"/>
  <c r="G213" i="97" s="1"/>
  <c r="J213" i="97" s="1"/>
  <c r="E213" i="98" s="1"/>
  <c r="G213" i="98" s="1"/>
  <c r="J213" i="98" s="1"/>
  <c r="E213" i="99" s="1"/>
  <c r="E205" i="97"/>
  <c r="G205" i="97" s="1"/>
  <c r="J205" i="97" s="1"/>
  <c r="E205" i="98" s="1"/>
  <c r="E148" i="97"/>
  <c r="G148" i="97" s="1"/>
  <c r="J148" i="97" s="1"/>
  <c r="E148" i="98" s="1"/>
  <c r="G148" i="98" s="1"/>
  <c r="J148" i="98" s="1"/>
  <c r="E148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208" i="97"/>
  <c r="G208" i="97" s="1"/>
  <c r="J208" i="97" s="1"/>
  <c r="E208" i="98" s="1"/>
  <c r="G208" i="98" s="1"/>
  <c r="J208" i="98" s="1"/>
  <c r="E208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13" i="97"/>
  <c r="G113" i="97" s="1"/>
  <c r="J113" i="97" s="1"/>
  <c r="E113" i="98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E126" i="97"/>
  <c r="G126" i="97" s="1"/>
  <c r="J126" i="97" s="1"/>
  <c r="E126" i="98" s="1"/>
  <c r="G126" i="98" s="1"/>
  <c r="J126" i="98" s="1"/>
  <c r="E126" i="99" s="1"/>
  <c r="G161" i="82"/>
  <c r="J161" i="82" s="1"/>
  <c r="G119" i="82"/>
  <c r="J119" i="82" s="1"/>
  <c r="G96" i="82"/>
  <c r="J96" i="82" s="1"/>
  <c r="E214" i="81"/>
  <c r="G214" i="81" s="1"/>
  <c r="J214" i="81" s="1"/>
  <c r="J198" i="95"/>
  <c r="E198" i="96" s="1"/>
  <c r="G198" i="96" s="1"/>
  <c r="J198" i="96" s="1"/>
  <c r="E198" i="97" s="1"/>
  <c r="G198" i="97" s="1"/>
  <c r="J198" i="97" s="1"/>
  <c r="E198" i="98" s="1"/>
  <c r="G86" i="83"/>
  <c r="J86" i="83" s="1"/>
  <c r="G87" i="83"/>
  <c r="J87" i="83" s="1"/>
  <c r="G88" i="84" s="1"/>
  <c r="J88" i="84" s="1"/>
  <c r="G227" i="83"/>
  <c r="J227" i="83" s="1"/>
  <c r="G228" i="83"/>
  <c r="J228" i="83" s="1"/>
  <c r="G253" i="84"/>
  <c r="J253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205" i="98"/>
  <c r="J205" i="98" s="1"/>
  <c r="E205" i="99" s="1"/>
  <c r="G155" i="98"/>
  <c r="J155" i="98" s="1"/>
  <c r="E155" i="99" s="1"/>
  <c r="G113" i="98"/>
  <c r="J113" i="98" s="1"/>
  <c r="E113" i="99" s="1"/>
  <c r="G153" i="98"/>
  <c r="J153" i="98" s="1"/>
  <c r="E153" i="99" s="1"/>
  <c r="G193" i="98"/>
  <c r="J193" i="98" s="1"/>
  <c r="E193" i="99" s="1"/>
  <c r="G177" i="98"/>
  <c r="J177" i="98" s="1"/>
  <c r="E177" i="99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04" i="97" l="1"/>
  <c r="G204" i="97" s="1"/>
  <c r="J204" i="97" s="1"/>
  <c r="E204" i="98" s="1"/>
  <c r="E182" i="97"/>
  <c r="G182" i="97" s="1"/>
  <c r="J182" i="97" s="1"/>
  <c r="E182" i="98" s="1"/>
  <c r="G182" i="98" s="1"/>
  <c r="J182" i="98" s="1"/>
  <c r="E182" i="99" s="1"/>
  <c r="E9" i="97"/>
  <c r="G9" i="97" s="1"/>
  <c r="J9" i="97" s="1"/>
  <c r="E9" i="98" s="1"/>
  <c r="E39" i="97"/>
  <c r="G39" i="97" s="1"/>
  <c r="J39" i="97" s="1"/>
  <c r="E39" i="98" s="1"/>
  <c r="G39" i="98" s="1"/>
  <c r="J39" i="98" s="1"/>
  <c r="E39" i="99" s="1"/>
  <c r="E209" i="97"/>
  <c r="G209" i="97" s="1"/>
  <c r="J209" i="97" s="1"/>
  <c r="E197" i="97"/>
  <c r="G197" i="97" s="1"/>
  <c r="J197" i="97" s="1"/>
  <c r="E197" i="98" s="1"/>
  <c r="G197" i="98" s="1"/>
  <c r="J197" i="98" s="1"/>
  <c r="E197" i="99" s="1"/>
  <c r="E149" i="97"/>
  <c r="G149" i="97" s="1"/>
  <c r="J149" i="97" s="1"/>
  <c r="E149" i="98" s="1"/>
  <c r="G149" i="98" s="1"/>
  <c r="J149" i="98" s="1"/>
  <c r="E149" i="99" s="1"/>
  <c r="E195" i="97"/>
  <c r="G195" i="97" s="1"/>
  <c r="J195" i="97" s="1"/>
  <c r="E195" i="98" s="1"/>
  <c r="G195" i="98" s="1"/>
  <c r="J195" i="98" s="1"/>
  <c r="E195" i="99" s="1"/>
  <c r="E212" i="97"/>
  <c r="G212" i="97" s="1"/>
  <c r="J212" i="97" s="1"/>
  <c r="E212" i="98" s="1"/>
  <c r="E150" i="97"/>
  <c r="G150" i="97" s="1"/>
  <c r="J150" i="97" s="1"/>
  <c r="E150" i="98" s="1"/>
  <c r="G150" i="98" s="1"/>
  <c r="J150" i="98" s="1"/>
  <c r="E150" i="99" s="1"/>
  <c r="E202" i="97"/>
  <c r="G202" i="97" s="1"/>
  <c r="J202" i="97" s="1"/>
  <c r="E202" i="98" s="1"/>
  <c r="E210" i="97"/>
  <c r="G210" i="97" s="1"/>
  <c r="J210" i="97" s="1"/>
  <c r="E210" i="98" s="1"/>
  <c r="G210" i="98" s="1"/>
  <c r="J210" i="98" s="1"/>
  <c r="E210" i="99" s="1"/>
  <c r="E128" i="97"/>
  <c r="G128" i="97" s="1"/>
  <c r="J128" i="97" s="1"/>
  <c r="E128" i="98" s="1"/>
  <c r="E211" i="97"/>
  <c r="G211" i="97" s="1"/>
  <c r="J211" i="97" s="1"/>
  <c r="E211" i="98" s="1"/>
  <c r="G211" i="98" s="1"/>
  <c r="J211" i="98" s="1"/>
  <c r="E211" i="99" s="1"/>
  <c r="E196" i="97"/>
  <c r="G196" i="97" s="1"/>
  <c r="J196" i="97" s="1"/>
  <c r="E196" i="98" s="1"/>
  <c r="G196" i="98" s="1"/>
  <c r="J196" i="98" s="1"/>
  <c r="E196" i="99" s="1"/>
  <c r="E203" i="97"/>
  <c r="G203" i="97" s="1"/>
  <c r="J203" i="97" s="1"/>
  <c r="E203" i="98" s="1"/>
  <c r="G203" i="98" s="1"/>
  <c r="J203" i="98" s="1"/>
  <c r="E203" i="99" s="1"/>
  <c r="E11" i="97"/>
  <c r="G11" i="97" s="1"/>
  <c r="J11" i="97" s="1"/>
  <c r="E11" i="98" s="1"/>
  <c r="E147" i="97"/>
  <c r="G147" i="97" s="1"/>
  <c r="J147" i="97" s="1"/>
  <c r="E147" i="98" s="1"/>
  <c r="G147" i="98" s="1"/>
  <c r="J147" i="98" s="1"/>
  <c r="E147" i="99" s="1"/>
  <c r="E10" i="97"/>
  <c r="G10" i="97" s="1"/>
  <c r="J10" i="97" s="1"/>
  <c r="E10" i="98" s="1"/>
  <c r="G214" i="82"/>
  <c r="J214" i="82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J252" i="98"/>
  <c r="E252" i="99" s="1"/>
  <c r="G252" i="99" s="1"/>
  <c r="J252" i="99" s="1"/>
  <c r="E252" i="100" s="1"/>
  <c r="G252" i="100" s="1"/>
  <c r="G228" i="84"/>
  <c r="J228" i="84" s="1"/>
  <c r="G227" i="84"/>
  <c r="J227" i="84" s="1"/>
  <c r="G251" i="87" s="1"/>
  <c r="J251" i="87" s="1"/>
  <c r="G253" i="85"/>
  <c r="J253" i="85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212" i="98"/>
  <c r="J212" i="98" s="1"/>
  <c r="E212" i="99" s="1"/>
  <c r="G202" i="98"/>
  <c r="J202" i="98" s="1"/>
  <c r="E202" i="99" s="1"/>
  <c r="G128" i="98"/>
  <c r="J128" i="98" s="1"/>
  <c r="E128" i="99" s="1"/>
  <c r="G204" i="98"/>
  <c r="J204" i="98" s="1"/>
  <c r="E204" i="99" s="1"/>
  <c r="G11" i="98"/>
  <c r="J11" i="98" s="1"/>
  <c r="E11" i="99" s="1"/>
  <c r="G10" i="98"/>
  <c r="J10" i="98" s="1"/>
  <c r="E10" i="99" s="1"/>
  <c r="G9" i="98"/>
  <c r="J9" i="98" s="1"/>
  <c r="E9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52" i="100" l="1"/>
  <c r="G152" i="100" s="1"/>
  <c r="J152" i="100" s="1"/>
  <c r="E153" i="100"/>
  <c r="G153" i="100" s="1"/>
  <c r="J153" i="100" s="1"/>
  <c r="E209" i="98"/>
  <c r="G209" i="98" s="1"/>
  <c r="J209" i="98" s="1"/>
  <c r="E209" i="99" s="1"/>
  <c r="G209" i="99" s="1"/>
  <c r="J209" i="99" s="1"/>
  <c r="E126" i="100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E208" i="100"/>
  <c r="G208" i="100" s="1"/>
  <c r="J208" i="100" s="1"/>
  <c r="E151" i="100"/>
  <c r="G151" i="100" s="1"/>
  <c r="J151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81" i="100"/>
  <c r="G181" i="100" s="1"/>
  <c r="J181" i="100" s="1"/>
  <c r="E83" i="100"/>
  <c r="G83" i="100" s="1"/>
  <c r="J83" i="100" s="1"/>
  <c r="E113" i="100"/>
  <c r="G113" i="100" s="1"/>
  <c r="J113" i="100" s="1"/>
  <c r="E84" i="100"/>
  <c r="G84" i="100" s="1"/>
  <c r="J84" i="100" s="1"/>
  <c r="E177" i="100"/>
  <c r="G177" i="100" s="1"/>
  <c r="J177" i="100" s="1"/>
  <c r="G86" i="85"/>
  <c r="J86" i="85" s="1"/>
  <c r="G86" i="86" s="1"/>
  <c r="J86" i="86" s="1"/>
  <c r="G228" i="86"/>
  <c r="J228" i="86" s="1"/>
  <c r="G227" i="86"/>
  <c r="J227" i="86" s="1"/>
  <c r="J251" i="89" s="1"/>
  <c r="G251" i="88"/>
  <c r="J251" i="88" s="1"/>
  <c r="G253" i="86"/>
  <c r="J253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E175" i="96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71" i="95"/>
  <c r="J71" i="95" s="1"/>
  <c r="E71" i="9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13" i="101" l="1"/>
  <c r="G213" i="101" s="1"/>
  <c r="J213" i="101" s="1"/>
  <c r="E155" i="101"/>
  <c r="G155" i="101" s="1"/>
  <c r="J155" i="101" s="1"/>
  <c r="E127" i="101"/>
  <c r="G127" i="101" s="1"/>
  <c r="J127" i="101" s="1"/>
  <c r="E193" i="101"/>
  <c r="G193" i="101" s="1"/>
  <c r="J193" i="101" s="1"/>
  <c r="E177" i="101"/>
  <c r="G177" i="101" s="1"/>
  <c r="J177" i="101" s="1"/>
  <c r="E84" i="101"/>
  <c r="G84" i="101" s="1"/>
  <c r="J84" i="101" s="1"/>
  <c r="E148" i="101"/>
  <c r="G148" i="101" s="1"/>
  <c r="J148" i="101" s="1"/>
  <c r="E126" i="101"/>
  <c r="G126" i="101" s="1"/>
  <c r="J126" i="101" s="1"/>
  <c r="E206" i="101"/>
  <c r="G206" i="101" s="1"/>
  <c r="J206" i="101" s="1"/>
  <c r="E113" i="101"/>
  <c r="G113" i="101" s="1"/>
  <c r="J113" i="101" s="1"/>
  <c r="E205" i="101"/>
  <c r="G205" i="101" s="1"/>
  <c r="J205" i="101" s="1"/>
  <c r="E209" i="100"/>
  <c r="G209" i="100" s="1"/>
  <c r="J209" i="100" s="1"/>
  <c r="E226" i="101"/>
  <c r="G226" i="101" s="1"/>
  <c r="J226" i="101" s="1"/>
  <c r="E151" i="101"/>
  <c r="G151" i="101" s="1"/>
  <c r="J151" i="101" s="1"/>
  <c r="E153" i="101"/>
  <c r="G153" i="101" s="1"/>
  <c r="J153" i="101" s="1"/>
  <c r="E125" i="101"/>
  <c r="G125" i="101" s="1"/>
  <c r="J125" i="101" s="1"/>
  <c r="E194" i="101"/>
  <c r="G194" i="101" s="1"/>
  <c r="J194" i="101" s="1"/>
  <c r="E83" i="101"/>
  <c r="G83" i="101" s="1"/>
  <c r="J83" i="101" s="1"/>
  <c r="E181" i="101"/>
  <c r="G181" i="101" s="1"/>
  <c r="J181" i="101" s="1"/>
  <c r="E208" i="101"/>
  <c r="G208" i="101" s="1"/>
  <c r="J208" i="101" s="1"/>
  <c r="E152" i="101"/>
  <c r="G152" i="101" s="1"/>
  <c r="J152" i="101" s="1"/>
  <c r="E147" i="100"/>
  <c r="G147" i="100" s="1"/>
  <c r="J147" i="100" s="1"/>
  <c r="E198" i="100"/>
  <c r="G198" i="100" s="1"/>
  <c r="J198" i="100" s="1"/>
  <c r="E182" i="100"/>
  <c r="G182" i="100" s="1"/>
  <c r="J182" i="100" s="1"/>
  <c r="E11" i="100"/>
  <c r="G11" i="100" s="1"/>
  <c r="J11" i="100" s="1"/>
  <c r="E128" i="100"/>
  <c r="G128" i="100" s="1"/>
  <c r="J128" i="100" s="1"/>
  <c r="E203" i="100"/>
  <c r="G203" i="100" s="1"/>
  <c r="J203" i="100" s="1"/>
  <c r="E10" i="100"/>
  <c r="G10" i="100" s="1"/>
  <c r="J10" i="100" s="1"/>
  <c r="E210" i="100"/>
  <c r="G210" i="100" s="1"/>
  <c r="J210" i="100" s="1"/>
  <c r="E149" i="100"/>
  <c r="G149" i="100" s="1"/>
  <c r="J149" i="100" s="1"/>
  <c r="E197" i="100"/>
  <c r="G197" i="100" s="1"/>
  <c r="J197" i="100" s="1"/>
  <c r="E202" i="100"/>
  <c r="G202" i="100" s="1"/>
  <c r="J202" i="100" s="1"/>
  <c r="E195" i="100"/>
  <c r="G195" i="100" s="1"/>
  <c r="J195" i="100" s="1"/>
  <c r="E150" i="100"/>
  <c r="G150" i="100" s="1"/>
  <c r="J150" i="100" s="1"/>
  <c r="E212" i="100"/>
  <c r="G212" i="100" s="1"/>
  <c r="J212" i="100" s="1"/>
  <c r="E196" i="100"/>
  <c r="G196" i="100" s="1"/>
  <c r="J196" i="100" s="1"/>
  <c r="E9" i="100"/>
  <c r="G9" i="100" s="1"/>
  <c r="J9" i="100" s="1"/>
  <c r="E204" i="100"/>
  <c r="G204" i="100" s="1"/>
  <c r="J204" i="100" s="1"/>
  <c r="E39" i="100"/>
  <c r="G39" i="100" s="1"/>
  <c r="J39" i="100" s="1"/>
  <c r="E211" i="100"/>
  <c r="G211" i="100" s="1"/>
  <c r="J211" i="100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53" i="87"/>
  <c r="J253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71" i="96"/>
  <c r="J71" i="96" s="1"/>
  <c r="G70" i="96"/>
  <c r="J70" i="96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39" i="101" l="1"/>
  <c r="G39" i="101" s="1"/>
  <c r="J39" i="101" s="1"/>
  <c r="E197" i="101"/>
  <c r="G197" i="101" s="1"/>
  <c r="J197" i="101" s="1"/>
  <c r="E11" i="101"/>
  <c r="G11" i="101" s="1"/>
  <c r="J11" i="101" s="1"/>
  <c r="E209" i="101"/>
  <c r="G209" i="101" s="1"/>
  <c r="J209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9" i="101"/>
  <c r="G9" i="101" s="1"/>
  <c r="J9" i="101" s="1"/>
  <c r="E182" i="101"/>
  <c r="G182" i="101" s="1"/>
  <c r="J182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95" i="101"/>
  <c r="G195" i="101" s="1"/>
  <c r="J195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96" i="101"/>
  <c r="G196" i="101" s="1"/>
  <c r="J196" i="101" s="1"/>
  <c r="E198" i="101"/>
  <c r="G198" i="101" s="1"/>
  <c r="J198" i="101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02" i="101"/>
  <c r="G202" i="101" s="1"/>
  <c r="J202" i="101" s="1"/>
  <c r="E212" i="101"/>
  <c r="G212" i="101" s="1"/>
  <c r="J212" i="101" s="1"/>
  <c r="G210" i="101"/>
  <c r="J210" i="101" s="1"/>
  <c r="E210" i="10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10" i="101"/>
  <c r="J10" i="101" s="1"/>
  <c r="E10" i="10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11" i="101"/>
  <c r="G211" i="101" s="1"/>
  <c r="J211" i="101" s="1"/>
  <c r="E203" i="101"/>
  <c r="G203" i="101" s="1"/>
  <c r="J203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47" i="101"/>
  <c r="G147" i="101" s="1"/>
  <c r="J147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13" i="102"/>
  <c r="G113" i="102" s="1"/>
  <c r="J113" i="102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04" i="101"/>
  <c r="G204" i="101" s="1"/>
  <c r="J204" i="101" s="1"/>
  <c r="E150" i="101"/>
  <c r="G150" i="101" s="1"/>
  <c r="J150" i="101" s="1"/>
  <c r="E128" i="101"/>
  <c r="G128" i="101" s="1"/>
  <c r="J128" i="101" s="1"/>
  <c r="E149" i="101"/>
  <c r="G149" i="101" s="1"/>
  <c r="J149" i="101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E175" i="97"/>
  <c r="G175" i="97" s="1"/>
  <c r="J175" i="97" s="1"/>
  <c r="E175" i="98" s="1"/>
  <c r="G175" i="98" s="1"/>
  <c r="J175" i="98" s="1"/>
  <c r="E175" i="99" s="1"/>
  <c r="G86" i="89"/>
  <c r="J86" i="89" s="1"/>
  <c r="G87" i="89"/>
  <c r="J87" i="89" s="1"/>
  <c r="G88" i="90" s="1"/>
  <c r="J88" i="90" s="1"/>
  <c r="G228" i="89"/>
  <c r="J228" i="89" s="1"/>
  <c r="G227" i="89"/>
  <c r="J227" i="89" s="1"/>
  <c r="G251" i="91"/>
  <c r="J251" i="91" s="1"/>
  <c r="G253" i="88"/>
  <c r="J253" i="88" s="1"/>
  <c r="G173" i="87"/>
  <c r="J173" i="87" s="1"/>
  <c r="G174" i="87"/>
  <c r="J174" i="87" s="1"/>
  <c r="G103" i="87"/>
  <c r="J103" i="87" s="1"/>
  <c r="G102" i="87"/>
  <c r="J102" i="87" s="1"/>
  <c r="G71" i="98"/>
  <c r="J71" i="98" s="1"/>
  <c r="E71" i="99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1" i="106" l="1"/>
  <c r="G181" i="106" s="1"/>
  <c r="J181" i="106" s="1"/>
  <c r="G181" i="107" s="1"/>
  <c r="J181" i="107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205" i="106"/>
  <c r="G205" i="106" s="1"/>
  <c r="J205" i="106" s="1"/>
  <c r="G205" i="107" s="1"/>
  <c r="J205" i="107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83" i="106"/>
  <c r="G83" i="106" s="1"/>
  <c r="J83" i="106" s="1"/>
  <c r="G83" i="107" s="1"/>
  <c r="J83" i="107" s="1"/>
  <c r="E127" i="106"/>
  <c r="G127" i="106" s="1"/>
  <c r="J127" i="106" s="1"/>
  <c r="G127" i="107" s="1"/>
  <c r="J127" i="107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25" i="106"/>
  <c r="G125" i="106" s="1"/>
  <c r="J125" i="106" s="1"/>
  <c r="G125" i="107" s="1"/>
  <c r="J125" i="107" s="1"/>
  <c r="G198" i="102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2"/>
  <c r="E148" i="106"/>
  <c r="G148" i="106" s="1"/>
  <c r="J148" i="106" s="1"/>
  <c r="G148" i="107" s="1"/>
  <c r="J148" i="107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3" i="106"/>
  <c r="G213" i="106" s="1"/>
  <c r="J213" i="106" s="1"/>
  <c r="G213" i="107" s="1"/>
  <c r="J213" i="107" s="1"/>
  <c r="E155" i="106"/>
  <c r="G155" i="106" s="1"/>
  <c r="J155" i="106" s="1"/>
  <c r="G155" i="107" s="1"/>
  <c r="J155" i="107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209" i="102"/>
  <c r="G209" i="102" s="1"/>
  <c r="J209" i="102" s="1"/>
  <c r="E209" i="103" s="1"/>
  <c r="G209" i="103" s="1"/>
  <c r="J209" i="103" s="1"/>
  <c r="E193" i="106"/>
  <c r="G193" i="106" s="1"/>
  <c r="J193" i="106" s="1"/>
  <c r="G193" i="107" s="1"/>
  <c r="J193" i="107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6" i="106"/>
  <c r="G206" i="106" s="1"/>
  <c r="J206" i="106" s="1"/>
  <c r="G206" i="107" s="1"/>
  <c r="J206" i="107" s="1"/>
  <c r="E226" i="106"/>
  <c r="G226" i="106" s="1"/>
  <c r="J226" i="106" s="1"/>
  <c r="G226" i="107" s="1"/>
  <c r="J226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84" i="106"/>
  <c r="G84" i="106" s="1"/>
  <c r="J84" i="106" s="1"/>
  <c r="G84" i="107" s="1"/>
  <c r="J84" i="107" s="1"/>
  <c r="G126" i="106"/>
  <c r="J126" i="106" s="1"/>
  <c r="G126" i="107" s="1"/>
  <c r="J126" i="107" s="1"/>
  <c r="E126" i="106"/>
  <c r="E153" i="106"/>
  <c r="G153" i="106" s="1"/>
  <c r="J153" i="106" s="1"/>
  <c r="G153" i="107" s="1"/>
  <c r="J153" i="107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197" i="102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2"/>
  <c r="E113" i="103"/>
  <c r="G113" i="103" s="1"/>
  <c r="J113" i="103" s="1"/>
  <c r="E113" i="104" s="1"/>
  <c r="G113" i="104" s="1"/>
  <c r="J113" i="104" s="1"/>
  <c r="E113" i="105" s="1"/>
  <c r="G113" i="105" s="1"/>
  <c r="J113" i="105" s="1"/>
  <c r="E152" i="106"/>
  <c r="G152" i="106" s="1"/>
  <c r="J152" i="106" s="1"/>
  <c r="G152" i="107" s="1"/>
  <c r="J152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177" i="106"/>
  <c r="G177" i="106" s="1"/>
  <c r="J177" i="106" s="1"/>
  <c r="G177" i="107" s="1"/>
  <c r="J177" i="107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208" i="106"/>
  <c r="G208" i="106" s="1"/>
  <c r="J208" i="106" s="1"/>
  <c r="G208" i="107" s="1"/>
  <c r="J208" i="107" s="1"/>
  <c r="E194" i="106"/>
  <c r="G194" i="106" s="1"/>
  <c r="J194" i="106" s="1"/>
  <c r="G194" i="107" s="1"/>
  <c r="J194" i="107" s="1"/>
  <c r="E151" i="106"/>
  <c r="G151" i="106" s="1"/>
  <c r="J151" i="106" s="1"/>
  <c r="G151" i="107" s="1"/>
  <c r="J151" i="107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G86" i="90"/>
  <c r="J86" i="90" s="1"/>
  <c r="G87" i="90"/>
  <c r="J87" i="90" s="1"/>
  <c r="G88" i="91" s="1"/>
  <c r="J88" i="91" s="1"/>
  <c r="G228" i="90"/>
  <c r="J228" i="90" s="1"/>
  <c r="G227" i="90"/>
  <c r="J227" i="90" s="1"/>
  <c r="G253" i="89"/>
  <c r="J253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96" i="106" l="1"/>
  <c r="G196" i="106" s="1"/>
  <c r="J196" i="106" s="1"/>
  <c r="G196" i="107" s="1"/>
  <c r="J196" i="107" s="1"/>
  <c r="E128" i="106"/>
  <c r="G128" i="106" s="1"/>
  <c r="J128" i="106" s="1"/>
  <c r="G128" i="107" s="1"/>
  <c r="J128" i="107" s="1"/>
  <c r="E212" i="106"/>
  <c r="G212" i="106" s="1"/>
  <c r="J212" i="106" s="1"/>
  <c r="G212" i="107" s="1"/>
  <c r="J212" i="107" s="1"/>
  <c r="E113" i="106"/>
  <c r="G113" i="106" s="1"/>
  <c r="J113" i="106" s="1"/>
  <c r="G113" i="107" s="1"/>
  <c r="J113" i="107" s="1"/>
  <c r="E147" i="106"/>
  <c r="G147" i="106" s="1"/>
  <c r="J147" i="106" s="1"/>
  <c r="G147" i="107" s="1"/>
  <c r="J147" i="107" s="1"/>
  <c r="E210" i="106"/>
  <c r="G210" i="106" s="1"/>
  <c r="J210" i="106" s="1"/>
  <c r="G210" i="107" s="1"/>
  <c r="J210" i="107" s="1"/>
  <c r="E204" i="106"/>
  <c r="G204" i="106" s="1"/>
  <c r="J204" i="106" s="1"/>
  <c r="G204" i="107" s="1"/>
  <c r="J204" i="107" s="1"/>
  <c r="E9" i="106"/>
  <c r="G9" i="106" s="1"/>
  <c r="J9" i="106" s="1"/>
  <c r="G9" i="107" s="1"/>
  <c r="J9" i="107" s="1"/>
  <c r="E202" i="106"/>
  <c r="G202" i="106" s="1"/>
  <c r="J202" i="106" s="1"/>
  <c r="G202" i="107" s="1"/>
  <c r="J202" i="107" s="1"/>
  <c r="E39" i="106"/>
  <c r="G39" i="106" s="1"/>
  <c r="J39" i="106" s="1"/>
  <c r="E197" i="106"/>
  <c r="G197" i="106" s="1"/>
  <c r="J197" i="106" s="1"/>
  <c r="G197" i="107" s="1"/>
  <c r="J197" i="107" s="1"/>
  <c r="E211" i="106"/>
  <c r="G211" i="106" s="1"/>
  <c r="J211" i="106" s="1"/>
  <c r="G211" i="107" s="1"/>
  <c r="J211" i="107" s="1"/>
  <c r="E182" i="106"/>
  <c r="G182" i="106" s="1"/>
  <c r="J182" i="106" s="1"/>
  <c r="G182" i="107" s="1"/>
  <c r="J182" i="107" s="1"/>
  <c r="E149" i="106"/>
  <c r="G149" i="106" s="1"/>
  <c r="J149" i="106" s="1"/>
  <c r="G149" i="107" s="1"/>
  <c r="J149" i="107" s="1"/>
  <c r="E10" i="106"/>
  <c r="G10" i="106" s="1"/>
  <c r="J10" i="106" s="1"/>
  <c r="G10" i="107" s="1"/>
  <c r="J10" i="107" s="1"/>
  <c r="E195" i="106"/>
  <c r="G195" i="106" s="1"/>
  <c r="J195" i="106" s="1"/>
  <c r="G195" i="107" s="1"/>
  <c r="J195" i="107" s="1"/>
  <c r="E203" i="106"/>
  <c r="G203" i="106" s="1"/>
  <c r="J203" i="106" s="1"/>
  <c r="G203" i="107" s="1"/>
  <c r="J203" i="107" s="1"/>
  <c r="E150" i="106"/>
  <c r="G150" i="106" s="1"/>
  <c r="J150" i="106" s="1"/>
  <c r="G150" i="107" s="1"/>
  <c r="J150" i="107" s="1"/>
  <c r="E11" i="105"/>
  <c r="G11" i="105" s="1"/>
  <c r="J11" i="105" s="1"/>
  <c r="E71" i="100"/>
  <c r="G71" i="100" s="1"/>
  <c r="J71" i="100" s="1"/>
  <c r="E198" i="106"/>
  <c r="G198" i="106" s="1"/>
  <c r="J198" i="106" s="1"/>
  <c r="G198" i="107" s="1"/>
  <c r="J198" i="107" s="1"/>
  <c r="E209" i="104"/>
  <c r="G209" i="104" s="1"/>
  <c r="J209" i="104" s="1"/>
  <c r="E209" i="105" s="1"/>
  <c r="G209" i="105" s="1"/>
  <c r="J209" i="105" s="1"/>
  <c r="E70" i="100"/>
  <c r="G70" i="100" s="1"/>
  <c r="J70" i="100" s="1"/>
  <c r="E175" i="100"/>
  <c r="G175" i="100" s="1"/>
  <c r="J175" i="100" s="1"/>
  <c r="G39" i="107"/>
  <c r="J39" i="107" s="1"/>
  <c r="G86" i="91"/>
  <c r="J86" i="91" s="1"/>
  <c r="G87" i="91"/>
  <c r="J87" i="91" s="1"/>
  <c r="G88" i="92" s="1"/>
  <c r="J88" i="92" s="1"/>
  <c r="G227" i="91"/>
  <c r="J227" i="91" s="1"/>
  <c r="G251" i="93"/>
  <c r="J251" i="93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E175" i="101" l="1"/>
  <c r="G175" i="101" s="1"/>
  <c r="J175" i="101" s="1"/>
  <c r="E209" i="106"/>
  <c r="G209" i="106" s="1"/>
  <c r="J209" i="106" s="1"/>
  <c r="G209" i="107" s="1"/>
  <c r="J209" i="107" s="1"/>
  <c r="E70" i="101"/>
  <c r="G70" i="101" s="1"/>
  <c r="J70" i="101" s="1"/>
  <c r="E11" i="106"/>
  <c r="G11" i="106" s="1"/>
  <c r="J11" i="106" s="1"/>
  <c r="G11" i="107" s="1"/>
  <c r="J11" i="107" s="1"/>
  <c r="E71" i="101"/>
  <c r="G71" i="101" s="1"/>
  <c r="J71" i="101" s="1"/>
  <c r="G86" i="92"/>
  <c r="J86" i="92" s="1"/>
  <c r="G87" i="92"/>
  <c r="J87" i="92" s="1"/>
  <c r="G88" i="93" s="1"/>
  <c r="J88" i="93" s="1"/>
  <c r="G228" i="92"/>
  <c r="J228" i="92" s="1"/>
  <c r="G227" i="92"/>
  <c r="J227" i="92" s="1"/>
  <c r="G251" i="94"/>
  <c r="J251" i="94" s="1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E70" i="102" l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86" i="93"/>
  <c r="J86" i="93" s="1"/>
  <c r="G87" i="93"/>
  <c r="J87" i="93" s="1"/>
  <c r="G88" i="94" s="1"/>
  <c r="J88" i="94" s="1"/>
  <c r="G228" i="93"/>
  <c r="J228" i="93" s="1"/>
  <c r="G227" i="93"/>
  <c r="J227" i="93" s="1"/>
  <c r="J251" i="95"/>
  <c r="E251" i="96" s="1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E97" i="96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E116" i="96" s="1"/>
  <c r="G164" i="94"/>
  <c r="J164" i="94" s="1"/>
  <c r="G43" i="93"/>
  <c r="J43" i="93" s="1"/>
  <c r="G64" i="94"/>
  <c r="J64" i="94" s="1"/>
  <c r="G115" i="95"/>
  <c r="J115" i="95" s="1"/>
  <c r="E115" i="96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E108" i="96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E112" i="96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E74" i="96" s="1"/>
  <c r="G176" i="94"/>
  <c r="J176" i="94" s="1"/>
  <c r="G31" i="93"/>
  <c r="J31" i="93" s="1"/>
  <c r="G34" i="93"/>
  <c r="J34" i="93" s="1"/>
  <c r="G37" i="93"/>
  <c r="J37" i="93" s="1"/>
  <c r="G111" i="95"/>
  <c r="J111" i="95" s="1"/>
  <c r="E111" i="96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E107" i="96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E110" i="96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E117" i="96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175" i="106" l="1"/>
  <c r="G175" i="106" s="1"/>
  <c r="J175" i="106" s="1"/>
  <c r="G175" i="107" s="1"/>
  <c r="J175" i="107" s="1"/>
  <c r="E71" i="106"/>
  <c r="G71" i="106" s="1"/>
  <c r="J71" i="106" s="1"/>
  <c r="G71" i="107" s="1"/>
  <c r="J71" i="107" s="1"/>
  <c r="E70" i="106"/>
  <c r="G70" i="106" s="1"/>
  <c r="J70" i="106" s="1"/>
  <c r="G70" i="107" s="1"/>
  <c r="J70" i="107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G87" i="94"/>
  <c r="J87" i="94" s="1"/>
  <c r="G88" i="95" s="1"/>
  <c r="J88" i="95" s="1"/>
  <c r="E88" i="96" s="1"/>
  <c r="G227" i="94"/>
  <c r="J227" i="94" s="1"/>
  <c r="G251" i="96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E251" i="101" s="1"/>
  <c r="G251" i="101" s="1"/>
  <c r="J251" i="101" s="1"/>
  <c r="E251" i="102" s="1"/>
  <c r="G251" i="102" s="1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E251" i="106" s="1"/>
  <c r="G251" i="106" s="1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G19" i="95"/>
  <c r="J19" i="95" s="1"/>
  <c r="E19" i="96" s="1"/>
  <c r="G224" i="95"/>
  <c r="J224" i="95" s="1"/>
  <c r="E224" i="96" s="1"/>
  <c r="G14" i="92"/>
  <c r="J14" i="92" s="1"/>
  <c r="G23" i="95"/>
  <c r="J23" i="95" s="1"/>
  <c r="E23" i="96" s="1"/>
  <c r="G13" i="92"/>
  <c r="J13" i="92" s="1"/>
  <c r="G8" i="92"/>
  <c r="J8" i="92" s="1"/>
  <c r="G26" i="95"/>
  <c r="J26" i="95" s="1"/>
  <c r="E26" i="96" s="1"/>
  <c r="G17" i="92"/>
  <c r="J17" i="92" s="1"/>
  <c r="G21" i="95"/>
  <c r="G90" i="95"/>
  <c r="J90" i="95" s="1"/>
  <c r="E90" i="96" s="1"/>
  <c r="G15" i="92"/>
  <c r="J15" i="92" s="1"/>
  <c r="G121" i="95"/>
  <c r="J121" i="95" s="1"/>
  <c r="E121" i="96" s="1"/>
  <c r="G146" i="95"/>
  <c r="J146" i="95" s="1"/>
  <c r="E146" i="96" s="1"/>
  <c r="G6" i="92"/>
  <c r="J6" i="92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E184" i="96" s="1"/>
  <c r="G29" i="94"/>
  <c r="J29" i="94" s="1"/>
  <c r="G225" i="95"/>
  <c r="J225" i="95" s="1"/>
  <c r="E225" i="96" s="1"/>
  <c r="G36" i="94"/>
  <c r="J36" i="94" s="1"/>
  <c r="G106" i="95"/>
  <c r="J106" i="95" s="1"/>
  <c r="E106" i="96" s="1"/>
  <c r="G42" i="94"/>
  <c r="J42" i="94" s="1"/>
  <c r="G72" i="95"/>
  <c r="J72" i="95" s="1"/>
  <c r="E72" i="96" s="1"/>
  <c r="G98" i="95"/>
  <c r="G54" i="94"/>
  <c r="J54" i="94" s="1"/>
  <c r="G119" i="94"/>
  <c r="J119" i="94" s="1"/>
  <c r="G180" i="95"/>
  <c r="J180" i="95" s="1"/>
  <c r="E180" i="96" s="1"/>
  <c r="G37" i="94"/>
  <c r="J37" i="94" s="1"/>
  <c r="G40" i="94"/>
  <c r="J40" i="94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G44" i="94"/>
  <c r="J44" i="94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G162" i="95"/>
  <c r="J162" i="95" s="1"/>
  <c r="E162" i="96" s="1"/>
  <c r="G27" i="94"/>
  <c r="J27" i="94" s="1"/>
  <c r="G93" i="95"/>
  <c r="G118" i="95"/>
  <c r="J118" i="95" s="1"/>
  <c r="E118" i="96" s="1"/>
  <c r="G34" i="94"/>
  <c r="J34" i="94" s="1"/>
  <c r="G101" i="95"/>
  <c r="J101" i="95" s="1"/>
  <c r="E101" i="96" s="1"/>
  <c r="G47" i="94"/>
  <c r="J47" i="94" s="1"/>
  <c r="G61" i="95"/>
  <c r="J61" i="95" s="1"/>
  <c r="E61" i="96" s="1"/>
  <c r="G69" i="95"/>
  <c r="J69" i="95" s="1"/>
  <c r="E69" i="96" s="1"/>
  <c r="G31" i="94"/>
  <c r="J31" i="94" s="1"/>
  <c r="G154" i="95"/>
  <c r="J154" i="95" s="1"/>
  <c r="E154" i="96" s="1"/>
  <c r="G58" i="94"/>
  <c r="J58" i="94" s="1"/>
  <c r="G38" i="94"/>
  <c r="J38" i="94" s="1"/>
  <c r="G50" i="94"/>
  <c r="J50" i="94" s="1"/>
  <c r="G161" i="94"/>
  <c r="J161" i="94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G122" i="94"/>
  <c r="J122" i="94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G51" i="94"/>
  <c r="J51" i="94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G28" i="94"/>
  <c r="J28" i="94" s="1"/>
  <c r="G79" i="95"/>
  <c r="J79" i="95" s="1"/>
  <c r="E79" i="96" s="1"/>
  <c r="G74" i="96"/>
  <c r="J74" i="96" s="1"/>
  <c r="E74" i="97" s="1"/>
  <c r="G221" i="94"/>
  <c r="J221" i="94" s="1"/>
  <c r="G179" i="95"/>
  <c r="J179" i="95" s="1"/>
  <c r="E179" i="96" s="1"/>
  <c r="G159" i="95"/>
  <c r="J159" i="95" s="1"/>
  <c r="E159" i="96" s="1"/>
  <c r="G33" i="94"/>
  <c r="J33" i="94" s="1"/>
  <c r="G59" i="94"/>
  <c r="J59" i="94" s="1"/>
  <c r="G30" i="94"/>
  <c r="J30" i="94" s="1"/>
  <c r="G120" i="95"/>
  <c r="J120" i="95" s="1"/>
  <c r="E120" i="96" s="1"/>
  <c r="G53" i="94"/>
  <c r="J53" i="94" s="1"/>
  <c r="G56" i="94"/>
  <c r="J56" i="94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G48" i="94"/>
  <c r="J48" i="94" s="1"/>
  <c r="G49" i="94"/>
  <c r="J49" i="94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E117" i="97" l="1"/>
  <c r="G117" i="97" s="1"/>
  <c r="J117" i="97" s="1"/>
  <c r="E117" i="98" s="1"/>
  <c r="E108" i="97"/>
  <c r="G108" i="97" s="1"/>
  <c r="J108" i="97" s="1"/>
  <c r="E108" i="98" s="1"/>
  <c r="E107" i="97"/>
  <c r="G107" i="97" s="1"/>
  <c r="J107" i="97" s="1"/>
  <c r="E107" i="98" s="1"/>
  <c r="E111" i="97"/>
  <c r="G111" i="97" s="1"/>
  <c r="J111" i="97" s="1"/>
  <c r="E111" i="98" s="1"/>
  <c r="E97" i="97"/>
  <c r="G97" i="97" s="1"/>
  <c r="J97" i="97" s="1"/>
  <c r="E97" i="98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G86" i="95"/>
  <c r="G87" i="95"/>
  <c r="G228" i="95"/>
  <c r="J228" i="95" s="1"/>
  <c r="E228" i="96" s="1"/>
  <c r="G227" i="95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20" i="98"/>
  <c r="J20" i="98" s="1"/>
  <c r="E20" i="99" s="1"/>
  <c r="G74" i="97"/>
  <c r="J74" i="97" s="1"/>
  <c r="E74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E29" i="96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G136" i="93"/>
  <c r="J136" i="93" s="1"/>
  <c r="G132" i="94"/>
  <c r="J132" i="94" s="1"/>
  <c r="G135" i="94"/>
  <c r="J135" i="94" s="1"/>
  <c r="E137" i="97" l="1"/>
  <c r="G137" i="97" s="1"/>
  <c r="J137" i="97" s="1"/>
  <c r="E137" i="98" s="1"/>
  <c r="E180" i="97"/>
  <c r="G180" i="97" s="1"/>
  <c r="J180" i="97" s="1"/>
  <c r="E180" i="98" s="1"/>
  <c r="G180" i="98" s="1"/>
  <c r="J180" i="98" s="1"/>
  <c r="E180" i="99" s="1"/>
  <c r="E79" i="97"/>
  <c r="G79" i="97" s="1"/>
  <c r="J79" i="97" s="1"/>
  <c r="E79" i="98" s="1"/>
  <c r="E62" i="97"/>
  <c r="G62" i="97" s="1"/>
  <c r="J62" i="97" s="1"/>
  <c r="E62" i="98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E25" i="97"/>
  <c r="G25" i="97" s="1"/>
  <c r="J25" i="97" s="1"/>
  <c r="E25" i="98" s="1"/>
  <c r="E176" i="97"/>
  <c r="G176" i="97" s="1"/>
  <c r="J176" i="97" s="1"/>
  <c r="E176" i="98" s="1"/>
  <c r="G176" i="98" s="1"/>
  <c r="J176" i="98" s="1"/>
  <c r="E176" i="99" s="1"/>
  <c r="E95" i="97"/>
  <c r="G95" i="97" s="1"/>
  <c r="J95" i="97" s="1"/>
  <c r="E95" i="98" s="1"/>
  <c r="E120" i="97"/>
  <c r="G120" i="97" s="1"/>
  <c r="J120" i="97" s="1"/>
  <c r="E120" i="98" s="1"/>
  <c r="E163" i="97"/>
  <c r="G163" i="97" s="1"/>
  <c r="J163" i="97" s="1"/>
  <c r="E163" i="98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E78" i="97"/>
  <c r="G78" i="97" s="1"/>
  <c r="J78" i="97" s="1"/>
  <c r="E78" i="98" s="1"/>
  <c r="G78" i="98" s="1"/>
  <c r="J78" i="98" s="1"/>
  <c r="E78" i="99" s="1"/>
  <c r="E100" i="97"/>
  <c r="G100" i="97" s="1"/>
  <c r="J100" i="97" s="1"/>
  <c r="E100" i="98" s="1"/>
  <c r="E67" i="97"/>
  <c r="G67" i="97" s="1"/>
  <c r="J67" i="97" s="1"/>
  <c r="E67" i="98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E138" i="97"/>
  <c r="G138" i="97" s="1"/>
  <c r="J138" i="97" s="1"/>
  <c r="E138" i="98" s="1"/>
  <c r="E145" i="97"/>
  <c r="G145" i="97" s="1"/>
  <c r="J145" i="97" s="1"/>
  <c r="E145" i="98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E140" i="97"/>
  <c r="G140" i="97" s="1"/>
  <c r="J140" i="97" s="1"/>
  <c r="E140" i="98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E61" i="97"/>
  <c r="G61" i="97" s="1"/>
  <c r="J61" i="97" s="1"/>
  <c r="E61" i="98" s="1"/>
  <c r="E90" i="97"/>
  <c r="G90" i="97" s="1"/>
  <c r="J90" i="97" s="1"/>
  <c r="E90" i="98" s="1"/>
  <c r="G90" i="98" s="1"/>
  <c r="J90" i="98" s="1"/>
  <c r="E90" i="99" s="1"/>
  <c r="E80" i="97"/>
  <c r="G80" i="97" s="1"/>
  <c r="J80" i="97" s="1"/>
  <c r="E80" i="98" s="1"/>
  <c r="G80" i="98" s="1"/>
  <c r="J80" i="98" s="1"/>
  <c r="E80" i="99" s="1"/>
  <c r="E130" i="97"/>
  <c r="G130" i="97" s="1"/>
  <c r="J130" i="97" s="1"/>
  <c r="E130" i="98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E19" i="97"/>
  <c r="G19" i="97" s="1"/>
  <c r="J19" i="97" s="1"/>
  <c r="E19" i="98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E158" i="97"/>
  <c r="G158" i="97" s="1"/>
  <c r="J158" i="97" s="1"/>
  <c r="E158" i="98" s="1"/>
  <c r="E24" i="97"/>
  <c r="G24" i="97" s="1"/>
  <c r="J24" i="97" s="1"/>
  <c r="E24" i="98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E23" i="97"/>
  <c r="G23" i="97" s="1"/>
  <c r="J23" i="97" s="1"/>
  <c r="E23" i="98" s="1"/>
  <c r="G23" i="98" s="1"/>
  <c r="J23" i="98" s="1"/>
  <c r="E23" i="99" s="1"/>
  <c r="E179" i="97"/>
  <c r="G179" i="97" s="1"/>
  <c r="J179" i="97" s="1"/>
  <c r="E179" i="98" s="1"/>
  <c r="E192" i="97"/>
  <c r="G192" i="97" s="1"/>
  <c r="J192" i="97" s="1"/>
  <c r="E192" i="98" s="1"/>
  <c r="E68" i="97"/>
  <c r="G68" i="97" s="1"/>
  <c r="J68" i="97" s="1"/>
  <c r="E68" i="98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E121" i="97"/>
  <c r="G121" i="97" s="1"/>
  <c r="J121" i="97" s="1"/>
  <c r="E121" i="98" s="1"/>
  <c r="J227" i="95"/>
  <c r="E227" i="96" s="1"/>
  <c r="G227" i="96" s="1"/>
  <c r="J227" i="96" s="1"/>
  <c r="E227" i="97" s="1"/>
  <c r="G227" i="97" s="1"/>
  <c r="J227" i="97" s="1"/>
  <c r="E227" i="98" s="1"/>
  <c r="G227" i="98" s="1"/>
  <c r="J227" i="98" s="1"/>
  <c r="E227" i="99" s="1"/>
  <c r="G88" i="96"/>
  <c r="J88" i="96" s="1"/>
  <c r="E88" i="97" s="1"/>
  <c r="J87" i="95"/>
  <c r="E87" i="96" s="1"/>
  <c r="G87" i="96" s="1"/>
  <c r="J87" i="96" s="1"/>
  <c r="J86" i="95"/>
  <c r="E86" i="96" s="1"/>
  <c r="G86" i="96" s="1"/>
  <c r="J86" i="96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28" i="96"/>
  <c r="J228" i="96" s="1"/>
  <c r="E228" i="97" s="1"/>
  <c r="G253" i="95"/>
  <c r="J253" i="95" s="1"/>
  <c r="E253" i="96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137" i="98"/>
  <c r="J137" i="98" s="1"/>
  <c r="E137" i="99" s="1"/>
  <c r="G154" i="98"/>
  <c r="J154" i="98" s="1"/>
  <c r="E154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30" i="98"/>
  <c r="J130" i="98" s="1"/>
  <c r="E130" i="99" s="1"/>
  <c r="G139" i="98"/>
  <c r="J139" i="98" s="1"/>
  <c r="E139" i="99" s="1"/>
  <c r="G77" i="98"/>
  <c r="J77" i="98" s="1"/>
  <c r="E77" i="99" s="1"/>
  <c r="G121" i="98"/>
  <c r="J121" i="98" s="1"/>
  <c r="E121" i="99" s="1"/>
  <c r="G24" i="98"/>
  <c r="J24" i="98" s="1"/>
  <c r="E24" i="99" s="1"/>
  <c r="G25" i="98"/>
  <c r="J25" i="98" s="1"/>
  <c r="E25" i="99" s="1"/>
  <c r="G21" i="98"/>
  <c r="J21" i="98" s="1"/>
  <c r="E21" i="99" s="1"/>
  <c r="G93" i="98"/>
  <c r="J93" i="98" s="1"/>
  <c r="E93" i="99" s="1"/>
  <c r="G166" i="98"/>
  <c r="J166" i="98" s="1"/>
  <c r="E166" i="99" s="1"/>
  <c r="G95" i="98"/>
  <c r="J95" i="98" s="1"/>
  <c r="E95" i="99" s="1"/>
  <c r="G67" i="98"/>
  <c r="J67" i="98" s="1"/>
  <c r="E67" i="99" s="1"/>
  <c r="G179" i="98"/>
  <c r="J179" i="98" s="1"/>
  <c r="E179" i="99" s="1"/>
  <c r="G162" i="98"/>
  <c r="J162" i="98" s="1"/>
  <c r="E162" i="99" s="1"/>
  <c r="G222" i="98"/>
  <c r="J222" i="98" s="1"/>
  <c r="E222" i="99" s="1"/>
  <c r="G65" i="98"/>
  <c r="J65" i="98" s="1"/>
  <c r="E65" i="99" s="1"/>
  <c r="G145" i="98"/>
  <c r="J145" i="98" s="1"/>
  <c r="E145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144" i="98"/>
  <c r="J144" i="98" s="1"/>
  <c r="E144" i="99" s="1"/>
  <c r="G192" i="98"/>
  <c r="J192" i="98" s="1"/>
  <c r="E192" i="99" s="1"/>
  <c r="G74" i="98"/>
  <c r="J74" i="98" s="1"/>
  <c r="E74" i="99" s="1"/>
  <c r="G172" i="98"/>
  <c r="J172" i="98" s="1"/>
  <c r="E172" i="99" s="1"/>
  <c r="G158" i="98"/>
  <c r="J158" i="98" s="1"/>
  <c r="E158" i="99" s="1"/>
  <c r="G164" i="98"/>
  <c r="J164" i="98" s="1"/>
  <c r="E164" i="99" s="1"/>
  <c r="G215" i="98"/>
  <c r="J215" i="98" s="1"/>
  <c r="E215" i="99" s="1"/>
  <c r="G120" i="98"/>
  <c r="J120" i="98" s="1"/>
  <c r="E120" i="99" s="1"/>
  <c r="G62" i="98"/>
  <c r="J62" i="98" s="1"/>
  <c r="E62" i="99" s="1"/>
  <c r="G100" i="98"/>
  <c r="J100" i="98" s="1"/>
  <c r="E100" i="99" s="1"/>
  <c r="G19" i="98"/>
  <c r="J19" i="98" s="1"/>
  <c r="E19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E214" i="96" s="1"/>
  <c r="G5" i="81"/>
  <c r="J5" i="81" s="1"/>
  <c r="G186" i="96"/>
  <c r="J186" i="96" s="1"/>
  <c r="E186" i="97" s="1"/>
  <c r="G104" i="96"/>
  <c r="J104" i="96" s="1"/>
  <c r="E104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G136" i="94"/>
  <c r="J136" i="94" s="1"/>
  <c r="E219" i="8"/>
  <c r="E117" i="100" l="1"/>
  <c r="G117" i="100" s="1"/>
  <c r="J117" i="100" s="1"/>
  <c r="E97" i="100"/>
  <c r="G97" i="100" s="1"/>
  <c r="J97" i="100" s="1"/>
  <c r="E107" i="100"/>
  <c r="G107" i="100" s="1"/>
  <c r="J107" i="100" s="1"/>
  <c r="E115" i="100"/>
  <c r="G115" i="100" s="1"/>
  <c r="J115" i="100" s="1"/>
  <c r="E111" i="100"/>
  <c r="G111" i="100" s="1"/>
  <c r="J111" i="100" s="1"/>
  <c r="E116" i="100"/>
  <c r="G116" i="100" s="1"/>
  <c r="J116" i="100" s="1"/>
  <c r="E20" i="100"/>
  <c r="G20" i="100" s="1"/>
  <c r="J20" i="100" s="1"/>
  <c r="E20" i="101" s="1"/>
  <c r="G20" i="101" s="1"/>
  <c r="J20" i="101" s="1"/>
  <c r="E110" i="100"/>
  <c r="G110" i="100" s="1"/>
  <c r="J110" i="100" s="1"/>
  <c r="E108" i="100"/>
  <c r="G108" i="100" s="1"/>
  <c r="J108" i="100" s="1"/>
  <c r="E112" i="100"/>
  <c r="G112" i="100" s="1"/>
  <c r="J112" i="100" s="1"/>
  <c r="E36" i="97"/>
  <c r="G36" i="97" s="1"/>
  <c r="J36" i="97" s="1"/>
  <c r="E36" i="98" s="1"/>
  <c r="E29" i="97"/>
  <c r="G29" i="97" s="1"/>
  <c r="J29" i="97" s="1"/>
  <c r="E29" i="98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47" i="97"/>
  <c r="G47" i="97" s="1"/>
  <c r="J47" i="97" s="1"/>
  <c r="E47" i="98" s="1"/>
  <c r="E50" i="97"/>
  <c r="G50" i="97" s="1"/>
  <c r="J50" i="97" s="1"/>
  <c r="E50" i="98" s="1"/>
  <c r="E44" i="97"/>
  <c r="G44" i="97" s="1"/>
  <c r="J44" i="97" s="1"/>
  <c r="E44" i="98" s="1"/>
  <c r="E122" i="97"/>
  <c r="G122" i="97" s="1"/>
  <c r="J122" i="97" s="1"/>
  <c r="E122" i="98" s="1"/>
  <c r="E32" i="97"/>
  <c r="G32" i="97" s="1"/>
  <c r="J32" i="97" s="1"/>
  <c r="E32" i="98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E58" i="97"/>
  <c r="G58" i="97" s="1"/>
  <c r="J58" i="97" s="1"/>
  <c r="E58" i="98" s="1"/>
  <c r="E27" i="97"/>
  <c r="G27" i="97" s="1"/>
  <c r="J27" i="97" s="1"/>
  <c r="E27" i="98" s="1"/>
  <c r="E30" i="97"/>
  <c r="G30" i="97" s="1"/>
  <c r="J30" i="97" s="1"/>
  <c r="E30" i="98" s="1"/>
  <c r="E221" i="97"/>
  <c r="G221" i="97" s="1"/>
  <c r="J221" i="97" s="1"/>
  <c r="E221" i="98" s="1"/>
  <c r="G221" i="98" s="1"/>
  <c r="J221" i="98" s="1"/>
  <c r="E221" i="99" s="1"/>
  <c r="G88" i="97"/>
  <c r="J88" i="97" s="1"/>
  <c r="E88" i="98" s="1"/>
  <c r="E87" i="97"/>
  <c r="G87" i="97" s="1"/>
  <c r="J87" i="97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E41" i="97"/>
  <c r="G41" i="97" s="1"/>
  <c r="J41" i="97" s="1"/>
  <c r="E41" i="98" s="1"/>
  <c r="E57" i="97"/>
  <c r="G57" i="97" s="1"/>
  <c r="J57" i="97" s="1"/>
  <c r="E57" i="98" s="1"/>
  <c r="G57" i="98" s="1"/>
  <c r="J57" i="98" s="1"/>
  <c r="E57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86" i="97"/>
  <c r="G86" i="97" s="1"/>
  <c r="J86" i="97" s="1"/>
  <c r="E86" i="98" s="1"/>
  <c r="G86" i="98" s="1"/>
  <c r="J86" i="98" s="1"/>
  <c r="E37" i="97"/>
  <c r="G37" i="97" s="1"/>
  <c r="J37" i="97" s="1"/>
  <c r="E37" i="98" s="1"/>
  <c r="E46" i="97"/>
  <c r="G46" i="97" s="1"/>
  <c r="J46" i="97" s="1"/>
  <c r="E46" i="98" s="1"/>
  <c r="E54" i="97"/>
  <c r="G54" i="97" s="1"/>
  <c r="J54" i="97" s="1"/>
  <c r="E54" i="98" s="1"/>
  <c r="G54" i="98" s="1"/>
  <c r="J54" i="98" s="1"/>
  <c r="E54" i="99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G228" i="97"/>
  <c r="J228" i="97" s="1"/>
  <c r="E228" i="98" s="1"/>
  <c r="G253" i="96"/>
  <c r="J253" i="96" s="1"/>
  <c r="E253" i="97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227" i="99"/>
  <c r="J227" i="99" s="1"/>
  <c r="E227" i="100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J252" i="100"/>
  <c r="E252" i="101" s="1"/>
  <c r="G252" i="101" s="1"/>
  <c r="J252" i="101" s="1"/>
  <c r="E252" i="102" s="1"/>
  <c r="G252" i="102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E189" i="80" s="1"/>
  <c r="G189" i="80" s="1"/>
  <c r="J189" i="80" s="1"/>
  <c r="E189" i="81" s="1"/>
  <c r="G189" i="81" s="1"/>
  <c r="J189" i="81" s="1"/>
  <c r="G189" i="82" s="1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87"/>
  <c r="J189" i="87" s="1"/>
  <c r="G189" i="89"/>
  <c r="J189" i="89" s="1"/>
  <c r="G189" i="74"/>
  <c r="J189" i="74" s="1"/>
  <c r="E189" i="77" s="1"/>
  <c r="G189" i="84"/>
  <c r="J189" i="84" s="1"/>
  <c r="G189" i="92"/>
  <c r="J189" i="92" s="1"/>
  <c r="G122" i="98"/>
  <c r="J122" i="98" s="1"/>
  <c r="E122" i="99" s="1"/>
  <c r="G34" i="98"/>
  <c r="J34" i="98" s="1"/>
  <c r="E34" i="99" s="1"/>
  <c r="G47" i="98"/>
  <c r="J47" i="98" s="1"/>
  <c r="E47" i="99" s="1"/>
  <c r="G37" i="98"/>
  <c r="J37" i="98" s="1"/>
  <c r="E37" i="99" s="1"/>
  <c r="G29" i="98"/>
  <c r="J29" i="98" s="1"/>
  <c r="E29" i="99" s="1"/>
  <c r="G41" i="98"/>
  <c r="J41" i="98" s="1"/>
  <c r="E41" i="99" s="1"/>
  <c r="G46" i="98"/>
  <c r="J46" i="98" s="1"/>
  <c r="E46" i="99" s="1"/>
  <c r="G50" i="98"/>
  <c r="J50" i="98" s="1"/>
  <c r="E50" i="99" s="1"/>
  <c r="G36" i="98"/>
  <c r="J36" i="98" s="1"/>
  <c r="E36" i="99" s="1"/>
  <c r="G58" i="98"/>
  <c r="J58" i="98" s="1"/>
  <c r="E58" i="99" s="1"/>
  <c r="G30" i="98"/>
  <c r="J30" i="98" s="1"/>
  <c r="E30" i="99" s="1"/>
  <c r="G27" i="98"/>
  <c r="J27" i="98" s="1"/>
  <c r="E27" i="99" s="1"/>
  <c r="G187" i="90"/>
  <c r="J187" i="90" s="1"/>
  <c r="G187" i="79"/>
  <c r="J187" i="79" s="1"/>
  <c r="E187" i="80" s="1"/>
  <c r="G187" i="80" s="1"/>
  <c r="J187" i="80" s="1"/>
  <c r="E187" i="81" s="1"/>
  <c r="G187" i="81" s="1"/>
  <c r="J187" i="81" s="1"/>
  <c r="G187" i="82" s="1"/>
  <c r="J187" i="82" s="1"/>
  <c r="G187" i="87"/>
  <c r="J187" i="87" s="1"/>
  <c r="G187" i="95"/>
  <c r="J187" i="95" s="1"/>
  <c r="E187" i="96" s="1"/>
  <c r="G187" i="93"/>
  <c r="J187" i="93" s="1"/>
  <c r="G187" i="74"/>
  <c r="J187" i="74" s="1"/>
  <c r="E187" i="77" s="1"/>
  <c r="G187" i="84"/>
  <c r="J187" i="84" s="1"/>
  <c r="G187" i="92"/>
  <c r="J187" i="92" s="1"/>
  <c r="G187" i="89"/>
  <c r="J187" i="89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8"/>
  <c r="J187" i="88" s="1"/>
  <c r="G187" i="96"/>
  <c r="J187" i="96" s="1"/>
  <c r="G32" i="98"/>
  <c r="J32" i="98" s="1"/>
  <c r="E32" i="99" s="1"/>
  <c r="G44" i="98"/>
  <c r="J44" i="98" s="1"/>
  <c r="E44" i="99" s="1"/>
  <c r="G105" i="83"/>
  <c r="J105" i="83" s="1"/>
  <c r="G105" i="91"/>
  <c r="J105" i="91" s="1"/>
  <c r="G105" i="74"/>
  <c r="J105" i="74" s="1"/>
  <c r="E105" i="77" s="1"/>
  <c r="G105" i="84"/>
  <c r="J105" i="84" s="1"/>
  <c r="G105" i="92"/>
  <c r="J105" i="9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E105" i="80" s="1"/>
  <c r="G105" i="87"/>
  <c r="J105" i="87" s="1"/>
  <c r="G105" i="95"/>
  <c r="G105" i="88"/>
  <c r="J105" i="88" s="1"/>
  <c r="G105" i="90"/>
  <c r="J105" i="90" s="1"/>
  <c r="G105" i="89"/>
  <c r="J105" i="89" s="1"/>
  <c r="G49" i="98"/>
  <c r="J49" i="98" s="1"/>
  <c r="E49" i="99" s="1"/>
  <c r="G51" i="98"/>
  <c r="J51" i="98" s="1"/>
  <c r="E51" i="99" s="1"/>
  <c r="G56" i="98"/>
  <c r="J56" i="98" s="1"/>
  <c r="E56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G134" i="93"/>
  <c r="J134" i="93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217" i="8"/>
  <c r="E201" i="8"/>
  <c r="E199" i="8"/>
  <c r="E200" i="8"/>
  <c r="E218" i="8"/>
  <c r="E216" i="8"/>
  <c r="G219" i="8"/>
  <c r="J219" i="8"/>
  <c r="E110" i="101" l="1"/>
  <c r="G110" i="101" s="1"/>
  <c r="J110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E117" i="101"/>
  <c r="G117" i="101" s="1"/>
  <c r="J117" i="101" s="1"/>
  <c r="E111" i="101"/>
  <c r="G111" i="101" s="1"/>
  <c r="J111" i="101" s="1"/>
  <c r="E116" i="101"/>
  <c r="G116" i="101" s="1"/>
  <c r="J116" i="101" s="1"/>
  <c r="G115" i="101"/>
  <c r="J115" i="101" s="1"/>
  <c r="E115" i="101"/>
  <c r="E107" i="101"/>
  <c r="G107" i="101" s="1"/>
  <c r="J107" i="101" s="1"/>
  <c r="E108" i="101"/>
  <c r="G108" i="101" s="1"/>
  <c r="J108" i="101" s="1"/>
  <c r="E112" i="101"/>
  <c r="G112" i="101" s="1"/>
  <c r="J112" i="101" s="1"/>
  <c r="E97" i="101"/>
  <c r="G97" i="101" s="1"/>
  <c r="J97" i="101" s="1"/>
  <c r="E140" i="100"/>
  <c r="G140" i="100" s="1"/>
  <c r="J140" i="100" s="1"/>
  <c r="E139" i="100"/>
  <c r="G139" i="100" s="1"/>
  <c r="J139" i="100" s="1"/>
  <c r="E95" i="100"/>
  <c r="G95" i="100" s="1"/>
  <c r="J95" i="100" s="1"/>
  <c r="G66" i="100"/>
  <c r="J66" i="100" s="1"/>
  <c r="E66" i="100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74" i="100"/>
  <c r="G74" i="100" s="1"/>
  <c r="J74" i="100" s="1"/>
  <c r="G160" i="100"/>
  <c r="J160" i="100" s="1"/>
  <c r="E160" i="100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220" i="100"/>
  <c r="G220" i="100" s="1"/>
  <c r="J220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G158" i="100"/>
  <c r="J158" i="100" s="1"/>
  <c r="E158" i="100"/>
  <c r="E180" i="100"/>
  <c r="G180" i="100" s="1"/>
  <c r="J180" i="100" s="1"/>
  <c r="E138" i="100"/>
  <c r="G138" i="100" s="1"/>
  <c r="J138" i="100" s="1"/>
  <c r="E26" i="100"/>
  <c r="G26" i="100" s="1"/>
  <c r="J26" i="100" s="1"/>
  <c r="E172" i="100"/>
  <c r="G172" i="100" s="1"/>
  <c r="J172" i="100" s="1"/>
  <c r="E93" i="100"/>
  <c r="G93" i="100" s="1"/>
  <c r="J93" i="100" s="1"/>
  <c r="E78" i="100"/>
  <c r="G78" i="100" s="1"/>
  <c r="J78" i="100" s="1"/>
  <c r="E64" i="100"/>
  <c r="G64" i="100" s="1"/>
  <c r="J64" i="100" s="1"/>
  <c r="G89" i="100"/>
  <c r="J89" i="100" s="1"/>
  <c r="E89" i="100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37" i="100"/>
  <c r="G137" i="100" s="1"/>
  <c r="J137" i="100" s="1"/>
  <c r="E62" i="100"/>
  <c r="G62" i="100" s="1"/>
  <c r="J62" i="100" s="1"/>
  <c r="G21" i="100"/>
  <c r="J21" i="100" s="1"/>
  <c r="E21" i="100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162" i="100"/>
  <c r="G162" i="100" s="1"/>
  <c r="J162" i="100" s="1"/>
  <c r="E19" i="100"/>
  <c r="G19" i="100" s="1"/>
  <c r="J19" i="100" s="1"/>
  <c r="G179" i="100"/>
  <c r="J179" i="100" s="1"/>
  <c r="E179" i="100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86" i="99"/>
  <c r="G86" i="99" s="1"/>
  <c r="J86" i="99" s="1"/>
  <c r="E86" i="100" s="1"/>
  <c r="G88" i="98"/>
  <c r="J88" i="98" s="1"/>
  <c r="E88" i="99" s="1"/>
  <c r="E87" i="98"/>
  <c r="G87" i="98" s="1"/>
  <c r="J87" i="98" s="1"/>
  <c r="E170" i="100"/>
  <c r="G170" i="100" s="1"/>
  <c r="J170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187" i="97"/>
  <c r="G187" i="97" s="1"/>
  <c r="J187" i="97" s="1"/>
  <c r="E187" i="98" s="1"/>
  <c r="G187" i="98" s="1"/>
  <c r="J187" i="98" s="1"/>
  <c r="E187" i="99" s="1"/>
  <c r="E214" i="97"/>
  <c r="G214" i="97" s="1"/>
  <c r="J214" i="97" s="1"/>
  <c r="E214" i="98" s="1"/>
  <c r="G105" i="77"/>
  <c r="J105" i="77" s="1"/>
  <c r="E105" i="8"/>
  <c r="J105" i="95"/>
  <c r="E105" i="96" s="1"/>
  <c r="G105" i="96" s="1"/>
  <c r="J105" i="96" s="1"/>
  <c r="J6" i="95"/>
  <c r="E6" i="96" s="1"/>
  <c r="G6" i="96" s="1"/>
  <c r="J6" i="96" s="1"/>
  <c r="E6" i="97" s="1"/>
  <c r="G6" i="97" s="1"/>
  <c r="J6" i="97" s="1"/>
  <c r="E6" i="98" s="1"/>
  <c r="E189" i="8"/>
  <c r="J189" i="8" s="1"/>
  <c r="G189" i="77"/>
  <c r="J189" i="77" s="1"/>
  <c r="E187" i="8"/>
  <c r="J187" i="8" s="1"/>
  <c r="G187" i="77"/>
  <c r="J187" i="77" s="1"/>
  <c r="G15" i="96"/>
  <c r="J15" i="96" s="1"/>
  <c r="E15" i="97" s="1"/>
  <c r="G86" i="100"/>
  <c r="J86" i="100" s="1"/>
  <c r="E86" i="101" s="1"/>
  <c r="G227" i="100"/>
  <c r="J227" i="100" s="1"/>
  <c r="E227" i="101" s="1"/>
  <c r="G228" i="98"/>
  <c r="J228" i="98" s="1"/>
  <c r="E228" i="99" s="1"/>
  <c r="G224" i="100"/>
  <c r="J224" i="100" s="1"/>
  <c r="G225" i="100"/>
  <c r="J225" i="100" s="1"/>
  <c r="G253" i="97"/>
  <c r="J253" i="97" s="1"/>
  <c r="E253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G105" i="82" s="1"/>
  <c r="J105" i="82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15" i="97"/>
  <c r="J15" i="97" s="1"/>
  <c r="E15" i="98" s="1"/>
  <c r="J105" i="8"/>
  <c r="G105" i="8"/>
  <c r="G82" i="96"/>
  <c r="J82" i="96" s="1"/>
  <c r="E82" i="97" s="1"/>
  <c r="G219" i="78"/>
  <c r="J219" i="78" s="1"/>
  <c r="G103" i="96"/>
  <c r="J103" i="96" s="1"/>
  <c r="E103" i="97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189" i="8" l="1"/>
  <c r="G187" i="8"/>
  <c r="E170" i="101"/>
  <c r="G170" i="101" s="1"/>
  <c r="J170" i="101" s="1"/>
  <c r="E65" i="101"/>
  <c r="G65" i="101" s="1"/>
  <c r="J65" i="101" s="1"/>
  <c r="E93" i="101"/>
  <c r="G93" i="101" s="1"/>
  <c r="J93" i="101" s="1"/>
  <c r="E145" i="101"/>
  <c r="G145" i="101" s="1"/>
  <c r="J145" i="101" s="1"/>
  <c r="E140" i="101"/>
  <c r="G140" i="101" s="1"/>
  <c r="J140" i="101" s="1"/>
  <c r="E23" i="101"/>
  <c r="G23" i="101" s="1"/>
  <c r="J23" i="101" s="1"/>
  <c r="E164" i="101"/>
  <c r="G164" i="101" s="1"/>
  <c r="J164" i="101" s="1"/>
  <c r="E223" i="101"/>
  <c r="G223" i="101" s="1"/>
  <c r="J223" i="101" s="1"/>
  <c r="E98" i="101"/>
  <c r="G98" i="101" s="1"/>
  <c r="J98" i="101" s="1"/>
  <c r="E120" i="101"/>
  <c r="G120" i="101" s="1"/>
  <c r="J120" i="101" s="1"/>
  <c r="E220" i="101"/>
  <c r="G220" i="101" s="1"/>
  <c r="J220" i="101" s="1"/>
  <c r="E91" i="101"/>
  <c r="G91" i="101" s="1"/>
  <c r="J91" i="101" s="1"/>
  <c r="E146" i="101"/>
  <c r="G146" i="101" s="1"/>
  <c r="J146" i="101" s="1"/>
  <c r="E123" i="101"/>
  <c r="G123" i="101" s="1"/>
  <c r="J123" i="101" s="1"/>
  <c r="E26" i="101"/>
  <c r="G26" i="101" s="1"/>
  <c r="J26" i="101" s="1"/>
  <c r="E168" i="101"/>
  <c r="G168" i="101" s="1"/>
  <c r="J168" i="101" s="1"/>
  <c r="E112" i="102"/>
  <c r="G112" i="102" s="1"/>
  <c r="J112" i="102" s="1"/>
  <c r="E112" i="103" s="1"/>
  <c r="G112" i="103" s="1"/>
  <c r="J112" i="103" s="1"/>
  <c r="E116" i="102"/>
  <c r="G116" i="102" s="1"/>
  <c r="J116" i="102" s="1"/>
  <c r="E116" i="103" s="1"/>
  <c r="G116" i="103" s="1"/>
  <c r="J116" i="103" s="1"/>
  <c r="E25" i="101"/>
  <c r="G25" i="101" s="1"/>
  <c r="J25" i="101" s="1"/>
  <c r="E121" i="101"/>
  <c r="G121" i="101" s="1"/>
  <c r="J121" i="101" s="1"/>
  <c r="E143" i="101"/>
  <c r="G143" i="101" s="1"/>
  <c r="J143" i="101" s="1"/>
  <c r="E118" i="101"/>
  <c r="G118" i="101" s="1"/>
  <c r="J118" i="101" s="1"/>
  <c r="E22" i="101"/>
  <c r="G22" i="101" s="1"/>
  <c r="J22" i="101" s="1"/>
  <c r="E117" i="102"/>
  <c r="G117" i="102" s="1"/>
  <c r="J117" i="102" s="1"/>
  <c r="E117" i="103" s="1"/>
  <c r="G117" i="103" s="1"/>
  <c r="J117" i="103" s="1"/>
  <c r="E62" i="101"/>
  <c r="G62" i="101" s="1"/>
  <c r="J62" i="101" s="1"/>
  <c r="E81" i="101"/>
  <c r="G81" i="101" s="1"/>
  <c r="J81" i="101" s="1"/>
  <c r="E64" i="101"/>
  <c r="G64" i="101" s="1"/>
  <c r="J64" i="101" s="1"/>
  <c r="E24" i="101"/>
  <c r="G24" i="101" s="1"/>
  <c r="J24" i="101" s="1"/>
  <c r="E99" i="101"/>
  <c r="G99" i="101" s="1"/>
  <c r="J99" i="101" s="1"/>
  <c r="E180" i="101"/>
  <c r="G180" i="101" s="1"/>
  <c r="J180" i="101" s="1"/>
  <c r="E106" i="101"/>
  <c r="G106" i="101" s="1"/>
  <c r="J106" i="101" s="1"/>
  <c r="E107" i="102"/>
  <c r="G107" i="102" s="1"/>
  <c r="J107" i="102" s="1"/>
  <c r="E107" i="103" s="1"/>
  <c r="G107" i="103" s="1"/>
  <c r="J107" i="103" s="1"/>
  <c r="E74" i="101"/>
  <c r="G74" i="101" s="1"/>
  <c r="J74" i="101" s="1"/>
  <c r="E79" i="101"/>
  <c r="G79" i="101" s="1"/>
  <c r="J79" i="101" s="1"/>
  <c r="E144" i="101"/>
  <c r="G144" i="101" s="1"/>
  <c r="J144" i="101" s="1"/>
  <c r="E95" i="101"/>
  <c r="G95" i="101" s="1"/>
  <c r="J95" i="101" s="1"/>
  <c r="E130" i="101"/>
  <c r="G130" i="101" s="1"/>
  <c r="J130" i="101" s="1"/>
  <c r="E19" i="101"/>
  <c r="G19" i="101" s="1"/>
  <c r="J19" i="101" s="1"/>
  <c r="E100" i="101"/>
  <c r="G100" i="101" s="1"/>
  <c r="J100" i="101" s="1"/>
  <c r="G192" i="101"/>
  <c r="J192" i="101" s="1"/>
  <c r="E192" i="101"/>
  <c r="E222" i="101"/>
  <c r="G222" i="101" s="1"/>
  <c r="J222" i="101" s="1"/>
  <c r="E110" i="102"/>
  <c r="G110" i="102" s="1"/>
  <c r="J110" i="102" s="1"/>
  <c r="E110" i="103" s="1"/>
  <c r="G110" i="103" s="1"/>
  <c r="J110" i="103" s="1"/>
  <c r="E57" i="100"/>
  <c r="G57" i="100" s="1"/>
  <c r="J57" i="100" s="1"/>
  <c r="E48" i="100"/>
  <c r="G48" i="100" s="1"/>
  <c r="J48" i="100" s="1"/>
  <c r="G159" i="101"/>
  <c r="J159" i="101" s="1"/>
  <c r="E159" i="101"/>
  <c r="E163" i="101"/>
  <c r="G163" i="101" s="1"/>
  <c r="J163" i="101" s="1"/>
  <c r="E154" i="101"/>
  <c r="G154" i="101" s="1"/>
  <c r="J154" i="101" s="1"/>
  <c r="E176" i="101"/>
  <c r="G176" i="101" s="1"/>
  <c r="J176" i="101" s="1"/>
  <c r="E158" i="101"/>
  <c r="G158" i="101" s="1"/>
  <c r="J158" i="101" s="1"/>
  <c r="E101" i="101"/>
  <c r="G101" i="101" s="1"/>
  <c r="J101" i="101" s="1"/>
  <c r="E167" i="101"/>
  <c r="G167" i="101" s="1"/>
  <c r="J167" i="101" s="1"/>
  <c r="E185" i="101"/>
  <c r="G185" i="101" s="1"/>
  <c r="J185" i="101" s="1"/>
  <c r="E66" i="101"/>
  <c r="G66" i="101" s="1"/>
  <c r="J66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36" i="100"/>
  <c r="G36" i="100" s="1"/>
  <c r="J36" i="100" s="1"/>
  <c r="E53" i="100"/>
  <c r="G53" i="100" s="1"/>
  <c r="J53" i="100" s="1"/>
  <c r="E53" i="101" s="1"/>
  <c r="G53" i="101" s="1"/>
  <c r="J53" i="101" s="1"/>
  <c r="E67" i="101"/>
  <c r="G67" i="101" s="1"/>
  <c r="J67" i="101" s="1"/>
  <c r="E184" i="101"/>
  <c r="G184" i="101" s="1"/>
  <c r="J184" i="101" s="1"/>
  <c r="E68" i="101"/>
  <c r="G68" i="101" s="1"/>
  <c r="J68" i="101" s="1"/>
  <c r="G138" i="101"/>
  <c r="J138" i="101" s="1"/>
  <c r="E138" i="101"/>
  <c r="E72" i="101"/>
  <c r="G72" i="101" s="1"/>
  <c r="J72" i="101" s="1"/>
  <c r="E111" i="102"/>
  <c r="G111" i="102" s="1"/>
  <c r="J111" i="102" s="1"/>
  <c r="E111" i="103" s="1"/>
  <c r="G111" i="103" s="1"/>
  <c r="J111" i="103" s="1"/>
  <c r="E29" i="100"/>
  <c r="G29" i="100" s="1"/>
  <c r="J29" i="100" s="1"/>
  <c r="E52" i="100"/>
  <c r="G52" i="100" s="1"/>
  <c r="J52" i="100" s="1"/>
  <c r="E33" i="100"/>
  <c r="G33" i="100" s="1"/>
  <c r="J33" i="100" s="1"/>
  <c r="E122" i="100"/>
  <c r="G122" i="100" s="1"/>
  <c r="J122" i="100" s="1"/>
  <c r="G166" i="101"/>
  <c r="J166" i="101" s="1"/>
  <c r="E166" i="101"/>
  <c r="E85" i="101"/>
  <c r="G85" i="101" s="1"/>
  <c r="J85" i="101" s="1"/>
  <c r="E142" i="101"/>
  <c r="G142" i="101" s="1"/>
  <c r="J142" i="101" s="1"/>
  <c r="E215" i="101"/>
  <c r="G215" i="101" s="1"/>
  <c r="J215" i="101" s="1"/>
  <c r="E141" i="101"/>
  <c r="G141" i="101" s="1"/>
  <c r="J141" i="101" s="1"/>
  <c r="G90" i="101"/>
  <c r="J90" i="101" s="1"/>
  <c r="E90" i="101"/>
  <c r="E139" i="101"/>
  <c r="G139" i="101" s="1"/>
  <c r="J139" i="101" s="1"/>
  <c r="E119" i="100"/>
  <c r="G119" i="100" s="1"/>
  <c r="J119" i="100" s="1"/>
  <c r="G161" i="100"/>
  <c r="J161" i="100" s="1"/>
  <c r="E161" i="100"/>
  <c r="E44" i="100"/>
  <c r="G44" i="100" s="1"/>
  <c r="J44" i="100" s="1"/>
  <c r="E96" i="100"/>
  <c r="G96" i="100" s="1"/>
  <c r="J96" i="100" s="1"/>
  <c r="E59" i="100"/>
  <c r="G59" i="100" s="1"/>
  <c r="J59" i="100" s="1"/>
  <c r="G38" i="100"/>
  <c r="J38" i="100" s="1"/>
  <c r="E38" i="100"/>
  <c r="E80" i="101"/>
  <c r="G80" i="101" s="1"/>
  <c r="J80" i="101" s="1"/>
  <c r="E162" i="101"/>
  <c r="G162" i="101" s="1"/>
  <c r="J162" i="101" s="1"/>
  <c r="E137" i="101"/>
  <c r="G137" i="101" s="1"/>
  <c r="J137" i="101" s="1"/>
  <c r="E78" i="101"/>
  <c r="G78" i="101" s="1"/>
  <c r="J78" i="101" s="1"/>
  <c r="E77" i="101"/>
  <c r="G77" i="101" s="1"/>
  <c r="J77" i="101" s="1"/>
  <c r="E92" i="101"/>
  <c r="G92" i="101" s="1"/>
  <c r="J92" i="101" s="1"/>
  <c r="E69" i="101"/>
  <c r="G69" i="101" s="1"/>
  <c r="J69" i="101" s="1"/>
  <c r="E108" i="102"/>
  <c r="G108" i="102" s="1"/>
  <c r="J108" i="102" s="1"/>
  <c r="E108" i="103" s="1"/>
  <c r="G108" i="103" s="1"/>
  <c r="J108" i="103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5" i="101"/>
  <c r="G225" i="101" s="1"/>
  <c r="J225" i="101" s="1"/>
  <c r="E225" i="102" s="1"/>
  <c r="G225" i="102" s="1"/>
  <c r="J225" i="102" s="1"/>
  <c r="E225" i="103" s="1"/>
  <c r="G88" i="99"/>
  <c r="J88" i="99" s="1"/>
  <c r="E88" i="100" s="1"/>
  <c r="E87" i="99"/>
  <c r="G87" i="99" s="1"/>
  <c r="J87" i="99" s="1"/>
  <c r="E50" i="100"/>
  <c r="G50" i="100" s="1"/>
  <c r="J50" i="100" s="1"/>
  <c r="E51" i="100"/>
  <c r="G51" i="100" s="1"/>
  <c r="J51" i="100" s="1"/>
  <c r="E171" i="101"/>
  <c r="G171" i="101" s="1"/>
  <c r="J171" i="101" s="1"/>
  <c r="E61" i="101"/>
  <c r="G61" i="101" s="1"/>
  <c r="J61" i="101" s="1"/>
  <c r="E89" i="101"/>
  <c r="G89" i="101" s="1"/>
  <c r="J89" i="101" s="1"/>
  <c r="E37" i="100"/>
  <c r="G37" i="100" s="1"/>
  <c r="J37" i="100" s="1"/>
  <c r="E27" i="100"/>
  <c r="G27" i="100" s="1"/>
  <c r="J27" i="100" s="1"/>
  <c r="E58" i="100"/>
  <c r="G58" i="100" s="1"/>
  <c r="J58" i="100" s="1"/>
  <c r="G28" i="100"/>
  <c r="J28" i="100" s="1"/>
  <c r="E28" i="100"/>
  <c r="E224" i="101"/>
  <c r="G224" i="101" s="1"/>
  <c r="J224" i="101" s="1"/>
  <c r="E224" i="102" s="1"/>
  <c r="G224" i="102" s="1"/>
  <c r="J224" i="102" s="1"/>
  <c r="E224" i="103" s="1"/>
  <c r="E179" i="101"/>
  <c r="G179" i="101" s="1"/>
  <c r="J179" i="101" s="1"/>
  <c r="G21" i="101"/>
  <c r="J21" i="101" s="1"/>
  <c r="E21" i="101"/>
  <c r="G172" i="101"/>
  <c r="J172" i="101" s="1"/>
  <c r="E172" i="101"/>
  <c r="E183" i="101"/>
  <c r="G183" i="101" s="1"/>
  <c r="J183" i="101" s="1"/>
  <c r="E160" i="101"/>
  <c r="G160" i="101" s="1"/>
  <c r="J160" i="101" s="1"/>
  <c r="E115" i="102"/>
  <c r="G115" i="102" s="1"/>
  <c r="J115" i="102" s="1"/>
  <c r="E115" i="103" s="1"/>
  <c r="G115" i="103" s="1"/>
  <c r="J115" i="103" s="1"/>
  <c r="E46" i="100"/>
  <c r="G46" i="100" s="1"/>
  <c r="J46" i="100" s="1"/>
  <c r="G32" i="100"/>
  <c r="J32" i="100" s="1"/>
  <c r="E32" i="100"/>
  <c r="E221" i="100"/>
  <c r="G221" i="100" s="1"/>
  <c r="J221" i="100" s="1"/>
  <c r="E42" i="100"/>
  <c r="G42" i="100" s="1"/>
  <c r="J42" i="100" s="1"/>
  <c r="G56" i="100"/>
  <c r="J56" i="100" s="1"/>
  <c r="E56" i="100"/>
  <c r="E13" i="97"/>
  <c r="G13" i="97" s="1"/>
  <c r="J13" i="97" s="1"/>
  <c r="E13" i="98" s="1"/>
  <c r="E16" i="97"/>
  <c r="G16" i="97" s="1"/>
  <c r="J16" i="97" s="1"/>
  <c r="E16" i="98" s="1"/>
  <c r="E17" i="97"/>
  <c r="G17" i="97" s="1"/>
  <c r="J17" i="97" s="1"/>
  <c r="E17" i="98" s="1"/>
  <c r="E8" i="97"/>
  <c r="G8" i="97" s="1"/>
  <c r="J8" i="97" s="1"/>
  <c r="E8" i="98" s="1"/>
  <c r="E7" i="97"/>
  <c r="G7" i="97" s="1"/>
  <c r="J7" i="97" s="1"/>
  <c r="E7" i="98" s="1"/>
  <c r="G7" i="98" s="1"/>
  <c r="J7" i="98" s="1"/>
  <c r="E7" i="99" s="1"/>
  <c r="E14" i="97"/>
  <c r="G14" i="97" s="1"/>
  <c r="J14" i="97" s="1"/>
  <c r="E14" i="98" s="1"/>
  <c r="G14" i="98" s="1"/>
  <c r="J14" i="98" s="1"/>
  <c r="E14" i="99" s="1"/>
  <c r="E105" i="97"/>
  <c r="G105" i="97" s="1"/>
  <c r="J105" i="97" s="1"/>
  <c r="E105" i="98" s="1"/>
  <c r="G105" i="98" s="1"/>
  <c r="J105" i="98" s="1"/>
  <c r="E105" i="99" s="1"/>
  <c r="G20" i="105"/>
  <c r="J20" i="105" s="1"/>
  <c r="E20" i="106" s="1"/>
  <c r="G20" i="106" s="1"/>
  <c r="J20" i="106" s="1"/>
  <c r="G86" i="101"/>
  <c r="J86" i="101" s="1"/>
  <c r="E86" i="102" s="1"/>
  <c r="G228" i="99"/>
  <c r="J228" i="99" s="1"/>
  <c r="E228" i="100" s="1"/>
  <c r="J252" i="102"/>
  <c r="E252" i="103" s="1"/>
  <c r="G227" i="101"/>
  <c r="J227" i="101" s="1"/>
  <c r="E227" i="102" s="1"/>
  <c r="G253" i="98"/>
  <c r="J253" i="98" s="1"/>
  <c r="E253" i="99" s="1"/>
  <c r="G188" i="94"/>
  <c r="J188" i="94" s="1"/>
  <c r="G188" i="85"/>
  <c r="J188" i="85" s="1"/>
  <c r="G188" i="79"/>
  <c r="J188" i="79" s="1"/>
  <c r="E188" i="80" s="1"/>
  <c r="G188" i="80" s="1"/>
  <c r="J188" i="80" s="1"/>
  <c r="E188" i="81" s="1"/>
  <c r="G188" i="81" s="1"/>
  <c r="J188" i="81" s="1"/>
  <c r="G188" i="82" s="1"/>
  <c r="J188" i="82" s="1"/>
  <c r="G188" i="87"/>
  <c r="J188" i="87" s="1"/>
  <c r="G188" i="93"/>
  <c r="J188" i="93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89"/>
  <c r="J188" i="89" s="1"/>
  <c r="G188" i="83"/>
  <c r="J188" i="83" s="1"/>
  <c r="G188" i="91"/>
  <c r="J188" i="91" s="1"/>
  <c r="G188" i="74"/>
  <c r="J188" i="74" s="1"/>
  <c r="E188" i="77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9"/>
  <c r="J207" i="79" s="1"/>
  <c r="E207" i="80" s="1"/>
  <c r="G207" i="80" s="1"/>
  <c r="J207" i="80" s="1"/>
  <c r="E207" i="81" s="1"/>
  <c r="G207" i="81" s="1"/>
  <c r="J207" i="81" s="1"/>
  <c r="G207" i="82" s="1"/>
  <c r="J207" i="82" s="1"/>
  <c r="G207" i="90"/>
  <c r="J207" i="90" s="1"/>
  <c r="G207" i="87"/>
  <c r="J207" i="87" s="1"/>
  <c r="G207" i="89"/>
  <c r="J207" i="89" s="1"/>
  <c r="G207" i="95"/>
  <c r="G207" i="88"/>
  <c r="J207" i="88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E76" i="96" s="1"/>
  <c r="G76" i="93"/>
  <c r="J76" i="93" s="1"/>
  <c r="G82" i="97"/>
  <c r="J82" i="97" s="1"/>
  <c r="E82" i="98" s="1"/>
  <c r="G76" i="88"/>
  <c r="J76" i="88" s="1"/>
  <c r="E76" i="8"/>
  <c r="G76" i="83"/>
  <c r="J76" i="83" s="1"/>
  <c r="G76" i="91"/>
  <c r="J76" i="91" s="1"/>
  <c r="G76" i="78"/>
  <c r="J76" i="78" s="1"/>
  <c r="G76" i="86"/>
  <c r="J76" i="86" s="1"/>
  <c r="G76" i="94"/>
  <c r="J76" i="94" s="1"/>
  <c r="G16" i="98"/>
  <c r="J16" i="98" s="1"/>
  <c r="E16" i="99" s="1"/>
  <c r="G15" i="98"/>
  <c r="J15" i="98" s="1"/>
  <c r="E15" i="99" s="1"/>
  <c r="G17" i="98"/>
  <c r="J17" i="98" s="1"/>
  <c r="E17" i="99" s="1"/>
  <c r="G8" i="98"/>
  <c r="J8" i="98" s="1"/>
  <c r="E8" i="99" s="1"/>
  <c r="G6" i="98"/>
  <c r="J6" i="98" s="1"/>
  <c r="E6" i="99" s="1"/>
  <c r="G13" i="98"/>
  <c r="J13" i="98" s="1"/>
  <c r="E13" i="99" s="1"/>
  <c r="G219" i="79"/>
  <c r="J219" i="79" s="1"/>
  <c r="E219" i="80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104" i="99"/>
  <c r="J104" i="99" s="1"/>
  <c r="E104" i="100" s="1"/>
  <c r="G187" i="99"/>
  <c r="J187" i="99" s="1"/>
  <c r="E187" i="100" s="1"/>
  <c r="G105" i="99"/>
  <c r="J105" i="99" s="1"/>
  <c r="E105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179" i="102" l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19" i="101"/>
  <c r="G119" i="101" s="1"/>
  <c r="J119" i="101" s="1"/>
  <c r="E43" i="101"/>
  <c r="G43" i="101" s="1"/>
  <c r="J43" i="101" s="1"/>
  <c r="E57" i="101"/>
  <c r="G57" i="101" s="1"/>
  <c r="J57" i="101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59" i="101"/>
  <c r="G59" i="101" s="1"/>
  <c r="J59" i="101" s="1"/>
  <c r="E49" i="101"/>
  <c r="G49" i="101" s="1"/>
  <c r="J49" i="101" s="1"/>
  <c r="E110" i="104"/>
  <c r="G110" i="104" s="1"/>
  <c r="J110" i="104" s="1"/>
  <c r="E110" i="105" s="1"/>
  <c r="G110" i="105" s="1"/>
  <c r="J110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21" i="101"/>
  <c r="G221" i="101" s="1"/>
  <c r="J221" i="101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16" i="104"/>
  <c r="G116" i="104" s="1"/>
  <c r="J116" i="104" s="1"/>
  <c r="E116" i="105" s="1"/>
  <c r="G116" i="105" s="1"/>
  <c r="J116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12" i="104"/>
  <c r="G112" i="104" s="1"/>
  <c r="J112" i="104" s="1"/>
  <c r="E112" i="105" s="1"/>
  <c r="G112" i="105" s="1"/>
  <c r="J112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111" i="104"/>
  <c r="G111" i="104" s="1"/>
  <c r="J111" i="104" s="1"/>
  <c r="E111" i="105" s="1"/>
  <c r="G111" i="105" s="1"/>
  <c r="J111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65" i="101"/>
  <c r="G165" i="101" s="1"/>
  <c r="J165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22" i="101"/>
  <c r="G122" i="101" s="1"/>
  <c r="J122" i="101" s="1"/>
  <c r="E30" i="101"/>
  <c r="G30" i="101" s="1"/>
  <c r="J30" i="101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27" i="101"/>
  <c r="G27" i="101" s="1"/>
  <c r="J27" i="101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33" i="101"/>
  <c r="G33" i="101" s="1"/>
  <c r="J33" i="101" s="1"/>
  <c r="E97" i="106"/>
  <c r="G97" i="106" s="1"/>
  <c r="J97" i="106" s="1"/>
  <c r="G97" i="107" s="1"/>
  <c r="J97" i="107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G88" i="100"/>
  <c r="J88" i="100" s="1"/>
  <c r="E88" i="101" s="1"/>
  <c r="E87" i="100"/>
  <c r="G87" i="100" s="1"/>
  <c r="J87" i="100" s="1"/>
  <c r="E42" i="101"/>
  <c r="G42" i="101" s="1"/>
  <c r="J42" i="101" s="1"/>
  <c r="E115" i="104"/>
  <c r="G115" i="104" s="1"/>
  <c r="J115" i="104" s="1"/>
  <c r="E115" i="105" s="1"/>
  <c r="G115" i="105" s="1"/>
  <c r="J115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58" i="101"/>
  <c r="G58" i="101" s="1"/>
  <c r="J58" i="101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34" i="101"/>
  <c r="G34" i="101" s="1"/>
  <c r="J34" i="101" s="1"/>
  <c r="E108" i="104"/>
  <c r="G108" i="104" s="1"/>
  <c r="J108" i="104" s="1"/>
  <c r="E108" i="105" s="1"/>
  <c r="G108" i="105" s="1"/>
  <c r="J108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38" i="101"/>
  <c r="G38" i="101" s="1"/>
  <c r="J38" i="101" s="1"/>
  <c r="E161" i="101"/>
  <c r="G161" i="101" s="1"/>
  <c r="J161" i="101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29" i="101"/>
  <c r="G29" i="101" s="1"/>
  <c r="J29" i="101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36" i="101"/>
  <c r="G36" i="101" s="1"/>
  <c r="J36" i="101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48" i="101"/>
  <c r="G48" i="101" s="1"/>
  <c r="J48" i="101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07" i="104"/>
  <c r="G107" i="104" s="1"/>
  <c r="J107" i="104" s="1"/>
  <c r="E107" i="105" s="1"/>
  <c r="G107" i="105" s="1"/>
  <c r="J107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117" i="104"/>
  <c r="G117" i="104" s="1"/>
  <c r="J117" i="104" s="1"/>
  <c r="E117" i="105" s="1"/>
  <c r="G117" i="105" s="1"/>
  <c r="J117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214" i="100"/>
  <c r="G214" i="100" s="1"/>
  <c r="J214" i="100" s="1"/>
  <c r="E47" i="102"/>
  <c r="G47" i="102" s="1"/>
  <c r="J47" i="102" s="1"/>
  <c r="E47" i="103" s="1"/>
  <c r="G47" i="103" s="1"/>
  <c r="J47" i="103" s="1"/>
  <c r="E47" i="104" s="1"/>
  <c r="E32" i="101"/>
  <c r="G32" i="101" s="1"/>
  <c r="J32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37" i="101"/>
  <c r="G37" i="101" s="1"/>
  <c r="J37" i="101" s="1"/>
  <c r="E51" i="101"/>
  <c r="G51" i="101" s="1"/>
  <c r="J51" i="101" s="1"/>
  <c r="E41" i="101"/>
  <c r="G41" i="101" s="1"/>
  <c r="J41" i="101" s="1"/>
  <c r="E40" i="101"/>
  <c r="G40" i="101" s="1"/>
  <c r="J40" i="101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96" i="101"/>
  <c r="G96" i="101" s="1"/>
  <c r="J96" i="101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53" i="102"/>
  <c r="G53" i="102" s="1"/>
  <c r="J53" i="102" s="1"/>
  <c r="E53" i="103" s="1"/>
  <c r="G53" i="103" s="1"/>
  <c r="J53" i="103" s="1"/>
  <c r="E53" i="104" s="1"/>
  <c r="E56" i="101"/>
  <c r="G56" i="101" s="1"/>
  <c r="J56" i="101" s="1"/>
  <c r="E46" i="101"/>
  <c r="G46" i="101" s="1"/>
  <c r="J46" i="101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28" i="101"/>
  <c r="G28" i="101" s="1"/>
  <c r="J28" i="101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50" i="101"/>
  <c r="G50" i="101" s="1"/>
  <c r="J50" i="101" s="1"/>
  <c r="E54" i="101"/>
  <c r="G54" i="101" s="1"/>
  <c r="J54" i="101" s="1"/>
  <c r="E31" i="101"/>
  <c r="G31" i="101" s="1"/>
  <c r="J31" i="101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G44" i="101"/>
  <c r="J44" i="101" s="1"/>
  <c r="E44" i="10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52" i="101"/>
  <c r="G52" i="101" s="1"/>
  <c r="J52" i="101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55" i="101"/>
  <c r="G55" i="101" s="1"/>
  <c r="J55" i="101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8" i="97"/>
  <c r="G18" i="97" s="1"/>
  <c r="J18" i="97" s="1"/>
  <c r="E18" i="98" s="1"/>
  <c r="G18" i="98" s="1"/>
  <c r="J18" i="98" s="1"/>
  <c r="E18" i="99" s="1"/>
  <c r="E76" i="77"/>
  <c r="G76" i="77" s="1"/>
  <c r="J76" i="77" s="1"/>
  <c r="E207" i="77"/>
  <c r="G207" i="77" s="1"/>
  <c r="J207" i="77" s="1"/>
  <c r="J207" i="95"/>
  <c r="E207" i="96" s="1"/>
  <c r="G207" i="96" s="1"/>
  <c r="J207" i="96" s="1"/>
  <c r="E188" i="8"/>
  <c r="G188" i="8" s="1"/>
  <c r="G188" i="77"/>
  <c r="J188" i="7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E86" i="103" s="1"/>
  <c r="G225" i="103"/>
  <c r="J225" i="103" s="1"/>
  <c r="E225" i="104" s="1"/>
  <c r="G227" i="102"/>
  <c r="J227" i="102" s="1"/>
  <c r="E227" i="103" s="1"/>
  <c r="G228" i="100"/>
  <c r="J228" i="100" s="1"/>
  <c r="E228" i="101" s="1"/>
  <c r="G224" i="103"/>
  <c r="J224" i="103" s="1"/>
  <c r="E224" i="104" s="1"/>
  <c r="G253" i="99"/>
  <c r="J253" i="99" s="1"/>
  <c r="E253" i="100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87"/>
  <c r="J76" i="87" s="1"/>
  <c r="G76" i="96"/>
  <c r="J76" i="96" s="1"/>
  <c r="E76" i="97" s="1"/>
  <c r="G76" i="90"/>
  <c r="J76" i="90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105" i="100"/>
  <c r="J105" i="100" s="1"/>
  <c r="E105" i="101" s="1"/>
  <c r="G188" i="100"/>
  <c r="J188" i="100" s="1"/>
  <c r="E188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91" i="106" l="1"/>
  <c r="G91" i="106" s="1"/>
  <c r="J91" i="106" s="1"/>
  <c r="G91" i="107" s="1"/>
  <c r="J91" i="107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2" i="106"/>
  <c r="G162" i="106" s="1"/>
  <c r="J162" i="106" s="1"/>
  <c r="G162" i="107" s="1"/>
  <c r="J162" i="107" s="1"/>
  <c r="E183" i="106"/>
  <c r="G183" i="106" s="1"/>
  <c r="J183" i="106" s="1"/>
  <c r="G183" i="107" s="1"/>
  <c r="J183" i="107" s="1"/>
  <c r="E192" i="106"/>
  <c r="G192" i="106" s="1"/>
  <c r="J192" i="106" s="1"/>
  <c r="G192" i="107" s="1"/>
  <c r="J192" i="107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170" i="106"/>
  <c r="G170" i="106" s="1"/>
  <c r="J170" i="106" s="1"/>
  <c r="G170" i="107" s="1"/>
  <c r="J170" i="107" s="1"/>
  <c r="E65" i="106"/>
  <c r="G65" i="106" s="1"/>
  <c r="J65" i="106" s="1"/>
  <c r="G65" i="107" s="1"/>
  <c r="J65" i="107" s="1"/>
  <c r="E93" i="106"/>
  <c r="G93" i="106" s="1"/>
  <c r="J93" i="106" s="1"/>
  <c r="G93" i="107" s="1"/>
  <c r="J93" i="107" s="1"/>
  <c r="E22" i="105"/>
  <c r="G22" i="105" s="1"/>
  <c r="J22" i="105" s="1"/>
  <c r="E163" i="106"/>
  <c r="G163" i="106" s="1"/>
  <c r="J163" i="106" s="1"/>
  <c r="G163" i="107" s="1"/>
  <c r="J163" i="107" s="1"/>
  <c r="E137" i="106"/>
  <c r="G137" i="106" s="1"/>
  <c r="J137" i="106" s="1"/>
  <c r="G137" i="107" s="1"/>
  <c r="J137" i="107" s="1"/>
  <c r="E164" i="106"/>
  <c r="G164" i="106" s="1"/>
  <c r="J164" i="106" s="1"/>
  <c r="G164" i="107" s="1"/>
  <c r="J164" i="107" s="1"/>
  <c r="E80" i="106"/>
  <c r="G80" i="106" s="1"/>
  <c r="J80" i="106" s="1"/>
  <c r="G80" i="107" s="1"/>
  <c r="J80" i="107" s="1"/>
  <c r="E180" i="106"/>
  <c r="G180" i="106" s="1"/>
  <c r="J180" i="106" s="1"/>
  <c r="G180" i="107" s="1"/>
  <c r="J180" i="107" s="1"/>
  <c r="E130" i="106"/>
  <c r="G130" i="106" s="1"/>
  <c r="J130" i="106" s="1"/>
  <c r="G130" i="107" s="1"/>
  <c r="J130" i="107" s="1"/>
  <c r="E138" i="106"/>
  <c r="G138" i="106" s="1"/>
  <c r="J138" i="106" s="1"/>
  <c r="G138" i="107" s="1"/>
  <c r="J138" i="107" s="1"/>
  <c r="E31" i="102"/>
  <c r="G31" i="102" s="1"/>
  <c r="J31" i="102" s="1"/>
  <c r="E31" i="103" s="1"/>
  <c r="G31" i="103" s="1"/>
  <c r="J31" i="103" s="1"/>
  <c r="E31" i="104" s="1"/>
  <c r="G31" i="104" s="1"/>
  <c r="J31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32" i="102"/>
  <c r="G32" i="102" s="1"/>
  <c r="J32" i="102" s="1"/>
  <c r="E32" i="103" s="1"/>
  <c r="G32" i="103" s="1"/>
  <c r="J32" i="103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166" i="106"/>
  <c r="G166" i="106" s="1"/>
  <c r="J166" i="106" s="1"/>
  <c r="G166" i="107" s="1"/>
  <c r="J166" i="107" s="1"/>
  <c r="E61" i="106"/>
  <c r="G61" i="106" s="1"/>
  <c r="J61" i="106" s="1"/>
  <c r="G61" i="107" s="1"/>
  <c r="J61" i="107" s="1"/>
  <c r="E123" i="106"/>
  <c r="G123" i="106" s="1"/>
  <c r="J123" i="106" s="1"/>
  <c r="G123" i="107" s="1"/>
  <c r="J123" i="107" s="1"/>
  <c r="E26" i="106"/>
  <c r="G26" i="106" s="1"/>
  <c r="J26" i="106" s="1"/>
  <c r="G26" i="107" s="1"/>
  <c r="J26" i="107" s="1"/>
  <c r="E98" i="106"/>
  <c r="G98" i="106" s="1"/>
  <c r="J98" i="106" s="1"/>
  <c r="G98" i="107" s="1"/>
  <c r="J98" i="107" s="1"/>
  <c r="E99" i="106"/>
  <c r="G99" i="106" s="1"/>
  <c r="J99" i="106" s="1"/>
  <c r="G99" i="107" s="1"/>
  <c r="J99" i="107" s="1"/>
  <c r="E67" i="106"/>
  <c r="G67" i="106" s="1"/>
  <c r="J67" i="106" s="1"/>
  <c r="G67" i="107" s="1"/>
  <c r="J67" i="107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46" i="106"/>
  <c r="G146" i="106" s="1"/>
  <c r="J146" i="106" s="1"/>
  <c r="G146" i="107" s="1"/>
  <c r="J146" i="107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84" i="106"/>
  <c r="G184" i="106" s="1"/>
  <c r="J184" i="106" s="1"/>
  <c r="G184" i="107" s="1"/>
  <c r="J184" i="107" s="1"/>
  <c r="E222" i="106"/>
  <c r="G222" i="106" s="1"/>
  <c r="J222" i="106" s="1"/>
  <c r="G222" i="107" s="1"/>
  <c r="J222" i="107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121" i="106"/>
  <c r="G121" i="106" s="1"/>
  <c r="J121" i="106" s="1"/>
  <c r="G121" i="107" s="1"/>
  <c r="J121" i="107" s="1"/>
  <c r="E141" i="106"/>
  <c r="G141" i="106" s="1"/>
  <c r="J141" i="106" s="1"/>
  <c r="G141" i="107" s="1"/>
  <c r="J141" i="107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64" i="106"/>
  <c r="G64" i="106" s="1"/>
  <c r="J64" i="106" s="1"/>
  <c r="G64" i="107" s="1"/>
  <c r="J64" i="107" s="1"/>
  <c r="E143" i="106"/>
  <c r="G143" i="106" s="1"/>
  <c r="J143" i="106" s="1"/>
  <c r="G143" i="107" s="1"/>
  <c r="J143" i="107" s="1"/>
  <c r="E118" i="106"/>
  <c r="G118" i="106" s="1"/>
  <c r="J118" i="106" s="1"/>
  <c r="G118" i="107" s="1"/>
  <c r="J118" i="107" s="1"/>
  <c r="E144" i="106"/>
  <c r="G144" i="106" s="1"/>
  <c r="J144" i="106" s="1"/>
  <c r="G144" i="107" s="1"/>
  <c r="J144" i="107" s="1"/>
  <c r="E69" i="106"/>
  <c r="G69" i="106" s="1"/>
  <c r="J69" i="106" s="1"/>
  <c r="G69" i="107" s="1"/>
  <c r="J69" i="107" s="1"/>
  <c r="E23" i="106"/>
  <c r="G23" i="106" s="1"/>
  <c r="J23" i="106" s="1"/>
  <c r="G23" i="107" s="1"/>
  <c r="J23" i="107" s="1"/>
  <c r="E81" i="106"/>
  <c r="G81" i="106" s="1"/>
  <c r="J81" i="106" s="1"/>
  <c r="G81" i="107" s="1"/>
  <c r="J81" i="107" s="1"/>
  <c r="E108" i="106"/>
  <c r="G108" i="106" s="1"/>
  <c r="J108" i="106" s="1"/>
  <c r="G108" i="107" s="1"/>
  <c r="J108" i="107" s="1"/>
  <c r="E77" i="106"/>
  <c r="G77" i="106" s="1"/>
  <c r="J77" i="106" s="1"/>
  <c r="G77" i="107" s="1"/>
  <c r="J77" i="107" s="1"/>
  <c r="E117" i="106"/>
  <c r="G117" i="106" s="1"/>
  <c r="J117" i="106" s="1"/>
  <c r="G117" i="107" s="1"/>
  <c r="J117" i="107" s="1"/>
  <c r="E19" i="106"/>
  <c r="G19" i="106" s="1"/>
  <c r="J19" i="106" s="1"/>
  <c r="G19" i="107" s="1"/>
  <c r="J19" i="107" s="1"/>
  <c r="E100" i="106"/>
  <c r="G100" i="106" s="1"/>
  <c r="J100" i="106" s="1"/>
  <c r="G100" i="107" s="1"/>
  <c r="J100" i="107" s="1"/>
  <c r="E79" i="105"/>
  <c r="G79" i="105" s="1"/>
  <c r="J79" i="105" s="1"/>
  <c r="E167" i="106"/>
  <c r="G167" i="106" s="1"/>
  <c r="J167" i="106" s="1"/>
  <c r="G167" i="107" s="1"/>
  <c r="J167" i="107" s="1"/>
  <c r="E140" i="106"/>
  <c r="G140" i="106" s="1"/>
  <c r="J140" i="106" s="1"/>
  <c r="G140" i="107" s="1"/>
  <c r="J140" i="107" s="1"/>
  <c r="E25" i="106"/>
  <c r="G25" i="106" s="1"/>
  <c r="J25" i="106" s="1"/>
  <c r="G25" i="107" s="1"/>
  <c r="J25" i="107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95" i="106"/>
  <c r="G95" i="106" s="1"/>
  <c r="J95" i="106" s="1"/>
  <c r="G95" i="107" s="1"/>
  <c r="J95" i="107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74" i="106"/>
  <c r="G74" i="106" s="1"/>
  <c r="J74" i="106" s="1"/>
  <c r="G74" i="107" s="1"/>
  <c r="J74" i="107" s="1"/>
  <c r="E85" i="106"/>
  <c r="G85" i="106" s="1"/>
  <c r="J85" i="106" s="1"/>
  <c r="G85" i="107" s="1"/>
  <c r="J85" i="107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159" i="106"/>
  <c r="G159" i="106" s="1"/>
  <c r="J159" i="106" s="1"/>
  <c r="G159" i="107" s="1"/>
  <c r="J159" i="107" s="1"/>
  <c r="E90" i="106"/>
  <c r="G90" i="106" s="1"/>
  <c r="J90" i="106" s="1"/>
  <c r="G90" i="107" s="1"/>
  <c r="J90" i="107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24" i="105"/>
  <c r="G24" i="105" s="1"/>
  <c r="J24" i="105" s="1"/>
  <c r="E185" i="106"/>
  <c r="G185" i="106" s="1"/>
  <c r="J185" i="106" s="1"/>
  <c r="G185" i="107" s="1"/>
  <c r="J185" i="107" s="1"/>
  <c r="E115" i="106"/>
  <c r="G115" i="106" s="1"/>
  <c r="J115" i="106" s="1"/>
  <c r="G115" i="107" s="1"/>
  <c r="J115" i="107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101" i="106"/>
  <c r="G101" i="106" s="1"/>
  <c r="J101" i="106" s="1"/>
  <c r="G101" i="107" s="1"/>
  <c r="J101" i="107" s="1"/>
  <c r="E111" i="106"/>
  <c r="G111" i="106" s="1"/>
  <c r="J111" i="106" s="1"/>
  <c r="G111" i="107" s="1"/>
  <c r="J111" i="107" s="1"/>
  <c r="E116" i="106"/>
  <c r="G116" i="106" s="1"/>
  <c r="J116" i="106" s="1"/>
  <c r="G116" i="107" s="1"/>
  <c r="J116" i="107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172" i="106"/>
  <c r="G172" i="106" s="1"/>
  <c r="J172" i="106" s="1"/>
  <c r="G172" i="107" s="1"/>
  <c r="J172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58" i="106"/>
  <c r="G158" i="106" s="1"/>
  <c r="J158" i="106" s="1"/>
  <c r="G158" i="107" s="1"/>
  <c r="J158" i="107" s="1"/>
  <c r="E89" i="106"/>
  <c r="G89" i="106" s="1"/>
  <c r="J89" i="106" s="1"/>
  <c r="G89" i="107" s="1"/>
  <c r="J89" i="107" s="1"/>
  <c r="E142" i="106"/>
  <c r="G142" i="106" s="1"/>
  <c r="J142" i="106" s="1"/>
  <c r="G142" i="107" s="1"/>
  <c r="J142" i="107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45" i="106"/>
  <c r="G145" i="106" s="1"/>
  <c r="J145" i="106" s="1"/>
  <c r="G145" i="107" s="1"/>
  <c r="J145" i="107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72" i="106"/>
  <c r="G72" i="106" s="1"/>
  <c r="J72" i="106" s="1"/>
  <c r="G72" i="107" s="1"/>
  <c r="J72" i="107" s="1"/>
  <c r="E220" i="106"/>
  <c r="G220" i="106" s="1"/>
  <c r="J220" i="106" s="1"/>
  <c r="G220" i="107" s="1"/>
  <c r="J220" i="107" s="1"/>
  <c r="E106" i="106"/>
  <c r="G106" i="106" s="1"/>
  <c r="J106" i="106" s="1"/>
  <c r="G106" i="107" s="1"/>
  <c r="J106" i="107" s="1"/>
  <c r="E110" i="106"/>
  <c r="G110" i="106" s="1"/>
  <c r="J110" i="106" s="1"/>
  <c r="G110" i="107" s="1"/>
  <c r="J110" i="107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G120" i="106"/>
  <c r="J120" i="106" s="1"/>
  <c r="G120" i="107" s="1"/>
  <c r="J120" i="107" s="1"/>
  <c r="E120" i="106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66" i="106"/>
  <c r="G66" i="106" s="1"/>
  <c r="J66" i="106" s="1"/>
  <c r="G66" i="107" s="1"/>
  <c r="J66" i="107" s="1"/>
  <c r="E28" i="102"/>
  <c r="G28" i="102" s="1"/>
  <c r="J28" i="102" s="1"/>
  <c r="E28" i="103" s="1"/>
  <c r="G28" i="103" s="1"/>
  <c r="J28" i="103" s="1"/>
  <c r="E139" i="106"/>
  <c r="G139" i="106" s="1"/>
  <c r="J139" i="106" s="1"/>
  <c r="G139" i="107" s="1"/>
  <c r="J139" i="107" s="1"/>
  <c r="E223" i="106"/>
  <c r="G223" i="106" s="1"/>
  <c r="J223" i="106" s="1"/>
  <c r="G223" i="107" s="1"/>
  <c r="J223" i="107" s="1"/>
  <c r="E68" i="106"/>
  <c r="G68" i="106" s="1"/>
  <c r="J68" i="106" s="1"/>
  <c r="G68" i="107" s="1"/>
  <c r="J68" i="107" s="1"/>
  <c r="G78" i="106"/>
  <c r="J78" i="106" s="1"/>
  <c r="G78" i="107" s="1"/>
  <c r="J78" i="107" s="1"/>
  <c r="E78" i="106"/>
  <c r="E215" i="106"/>
  <c r="G215" i="106" s="1"/>
  <c r="J215" i="106" s="1"/>
  <c r="G215" i="107" s="1"/>
  <c r="J215" i="107" s="1"/>
  <c r="E171" i="106"/>
  <c r="G171" i="106" s="1"/>
  <c r="J171" i="106" s="1"/>
  <c r="G171" i="107" s="1"/>
  <c r="J171" i="107" s="1"/>
  <c r="E160" i="106"/>
  <c r="G160" i="106" s="1"/>
  <c r="J160" i="106" s="1"/>
  <c r="G160" i="107" s="1"/>
  <c r="J160" i="107" s="1"/>
  <c r="G112" i="106"/>
  <c r="J112" i="106" s="1"/>
  <c r="G112" i="107" s="1"/>
  <c r="J112" i="107" s="1"/>
  <c r="E112" i="106"/>
  <c r="G154" i="106"/>
  <c r="J154" i="106" s="1"/>
  <c r="G154" i="107" s="1"/>
  <c r="J154" i="107" s="1"/>
  <c r="E154" i="106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179" i="106"/>
  <c r="G179" i="106" s="1"/>
  <c r="J179" i="106" s="1"/>
  <c r="G179" i="107" s="1"/>
  <c r="J179" i="107" s="1"/>
  <c r="E8" i="100"/>
  <c r="G8" i="100" s="1"/>
  <c r="J8" i="100" s="1"/>
  <c r="G88" i="101"/>
  <c r="J88" i="101" s="1"/>
  <c r="E88" i="102" s="1"/>
  <c r="E87" i="101"/>
  <c r="G87" i="101" s="1"/>
  <c r="J87" i="101" s="1"/>
  <c r="E6" i="100"/>
  <c r="G6" i="100" s="1"/>
  <c r="J6" i="100" s="1"/>
  <c r="E176" i="106"/>
  <c r="G176" i="106" s="1"/>
  <c r="J176" i="106" s="1"/>
  <c r="G176" i="107" s="1"/>
  <c r="J176" i="107" s="1"/>
  <c r="E92" i="106"/>
  <c r="G92" i="106" s="1"/>
  <c r="J92" i="106" s="1"/>
  <c r="G92" i="107" s="1"/>
  <c r="J92" i="107" s="1"/>
  <c r="E13" i="100"/>
  <c r="G13" i="100" s="1"/>
  <c r="J13" i="100" s="1"/>
  <c r="E16" i="100"/>
  <c r="G16" i="100" s="1"/>
  <c r="J16" i="100" s="1"/>
  <c r="E14" i="100"/>
  <c r="G14" i="100" s="1"/>
  <c r="J14" i="100" s="1"/>
  <c r="E15" i="100"/>
  <c r="G15" i="100" s="1"/>
  <c r="J15" i="100" s="1"/>
  <c r="E168" i="106"/>
  <c r="G168" i="106" s="1"/>
  <c r="J168" i="106" s="1"/>
  <c r="G168" i="107" s="1"/>
  <c r="J168" i="107" s="1"/>
  <c r="E17" i="100"/>
  <c r="G17" i="100" s="1"/>
  <c r="J17" i="100" s="1"/>
  <c r="E7" i="100"/>
  <c r="G7" i="100" s="1"/>
  <c r="J7" i="100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214" i="101"/>
  <c r="G214" i="101" s="1"/>
  <c r="J214" i="101" s="1"/>
  <c r="E107" i="106"/>
  <c r="G107" i="106" s="1"/>
  <c r="J107" i="106" s="1"/>
  <c r="G107" i="107" s="1"/>
  <c r="J107" i="107" s="1"/>
  <c r="G29" i="102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2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G76" i="82" s="1"/>
  <c r="J76" i="82" s="1"/>
  <c r="J188" i="8"/>
  <c r="G53" i="104"/>
  <c r="J53" i="104" s="1"/>
  <c r="E53" i="105" s="1"/>
  <c r="G47" i="104"/>
  <c r="J47" i="104" s="1"/>
  <c r="E47" i="105" s="1"/>
  <c r="G32" i="107"/>
  <c r="J32" i="107" s="1"/>
  <c r="G252" i="103"/>
  <c r="J252" i="103" s="1"/>
  <c r="E252" i="104" s="1"/>
  <c r="G28" i="107"/>
  <c r="J28" i="107" s="1"/>
  <c r="G86" i="103"/>
  <c r="J86" i="103" s="1"/>
  <c r="E86" i="104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82" i="99"/>
  <c r="J82" i="99" s="1"/>
  <c r="E82" i="100" s="1"/>
  <c r="G131" i="97"/>
  <c r="J131" i="97" s="1"/>
  <c r="E131" i="98" s="1"/>
  <c r="G134" i="97"/>
  <c r="J134" i="97" s="1"/>
  <c r="E134" i="98" s="1"/>
  <c r="G219" i="83"/>
  <c r="J219" i="83" s="1"/>
  <c r="G189" i="101"/>
  <c r="J189" i="101" s="1"/>
  <c r="E189" i="102" s="1"/>
  <c r="G186" i="101"/>
  <c r="J186" i="101" s="1"/>
  <c r="E186" i="102" s="1"/>
  <c r="G105" i="101"/>
  <c r="J105" i="101" s="1"/>
  <c r="E105" i="102" s="1"/>
  <c r="G188" i="101"/>
  <c r="J188" i="101" s="1"/>
  <c r="E188" i="102" s="1"/>
  <c r="G187" i="101"/>
  <c r="J187" i="101" s="1"/>
  <c r="E187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7" i="101" l="1"/>
  <c r="G7" i="101" s="1"/>
  <c r="J7" i="101" s="1"/>
  <c r="E29" i="106"/>
  <c r="G29" i="106" s="1"/>
  <c r="J29" i="106" s="1"/>
  <c r="E44" i="106"/>
  <c r="G44" i="106" s="1"/>
  <c r="J44" i="106" s="1"/>
  <c r="E16" i="101"/>
  <c r="G16" i="101" s="1"/>
  <c r="J16" i="101" s="1"/>
  <c r="E24" i="106"/>
  <c r="G24" i="106" s="1"/>
  <c r="J24" i="106" s="1"/>
  <c r="G24" i="107" s="1"/>
  <c r="J24" i="107" s="1"/>
  <c r="E27" i="106"/>
  <c r="G27" i="106" s="1"/>
  <c r="J27" i="106" s="1"/>
  <c r="E43" i="106"/>
  <c r="G43" i="106" s="1"/>
  <c r="J43" i="106" s="1"/>
  <c r="G96" i="106"/>
  <c r="J96" i="106" s="1"/>
  <c r="G96" i="107" s="1"/>
  <c r="J96" i="107" s="1"/>
  <c r="E96" i="106"/>
  <c r="E122" i="106"/>
  <c r="G122" i="106" s="1"/>
  <c r="J122" i="106" s="1"/>
  <c r="G122" i="107" s="1"/>
  <c r="J122" i="107" s="1"/>
  <c r="E50" i="106"/>
  <c r="G50" i="106" s="1"/>
  <c r="J50" i="106" s="1"/>
  <c r="E34" i="106"/>
  <c r="G34" i="106" s="1"/>
  <c r="J34" i="106" s="1"/>
  <c r="E119" i="106"/>
  <c r="G119" i="106" s="1"/>
  <c r="J119" i="106" s="1"/>
  <c r="G119" i="107" s="1"/>
  <c r="J119" i="107" s="1"/>
  <c r="E221" i="106"/>
  <c r="G221" i="106" s="1"/>
  <c r="J221" i="106" s="1"/>
  <c r="G221" i="107" s="1"/>
  <c r="J221" i="107" s="1"/>
  <c r="E48" i="106"/>
  <c r="G48" i="106" s="1"/>
  <c r="J48" i="106" s="1"/>
  <c r="E17" i="101"/>
  <c r="G17" i="101" s="1"/>
  <c r="J17" i="101" s="1"/>
  <c r="E37" i="106"/>
  <c r="G37" i="106" s="1"/>
  <c r="J37" i="106" s="1"/>
  <c r="E49" i="106"/>
  <c r="G49" i="106" s="1"/>
  <c r="J49" i="106" s="1"/>
  <c r="E32" i="104"/>
  <c r="G32" i="104" s="1"/>
  <c r="J32" i="104" s="1"/>
  <c r="E32" i="105" s="1"/>
  <c r="G32" i="105" s="1"/>
  <c r="J32" i="105" s="1"/>
  <c r="E30" i="106"/>
  <c r="G30" i="106" s="1"/>
  <c r="J30" i="106" s="1"/>
  <c r="E46" i="106"/>
  <c r="G46" i="106" s="1"/>
  <c r="J46" i="106" s="1"/>
  <c r="E161" i="106"/>
  <c r="G161" i="106" s="1"/>
  <c r="J161" i="106" s="1"/>
  <c r="G161" i="107" s="1"/>
  <c r="J161" i="107" s="1"/>
  <c r="E79" i="106"/>
  <c r="G79" i="106" s="1"/>
  <c r="J79" i="106" s="1"/>
  <c r="G79" i="107" s="1"/>
  <c r="J79" i="107" s="1"/>
  <c r="E31" i="105"/>
  <c r="G31" i="105" s="1"/>
  <c r="J31" i="105" s="1"/>
  <c r="E31" i="106" s="1"/>
  <c r="G31" i="106" s="1"/>
  <c r="J31" i="106" s="1"/>
  <c r="E22" i="106"/>
  <c r="G22" i="106" s="1"/>
  <c r="J22" i="106" s="1"/>
  <c r="G22" i="107" s="1"/>
  <c r="J22" i="107" s="1"/>
  <c r="E165" i="106"/>
  <c r="G165" i="106" s="1"/>
  <c r="J165" i="106" s="1"/>
  <c r="G165" i="107" s="1"/>
  <c r="J165" i="107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38" i="106"/>
  <c r="G38" i="106" s="1"/>
  <c r="J38" i="106" s="1"/>
  <c r="G38" i="107" s="1"/>
  <c r="J38" i="107" s="1"/>
  <c r="E54" i="106"/>
  <c r="G54" i="106" s="1"/>
  <c r="J54" i="106" s="1"/>
  <c r="E6" i="101"/>
  <c r="G6" i="101" s="1"/>
  <c r="J6" i="101" s="1"/>
  <c r="E14" i="101"/>
  <c r="G14" i="101" s="1"/>
  <c r="J14" i="101" s="1"/>
  <c r="E36" i="106"/>
  <c r="G36" i="106" s="1"/>
  <c r="J36" i="106" s="1"/>
  <c r="E52" i="106"/>
  <c r="G52" i="106" s="1"/>
  <c r="J52" i="106" s="1"/>
  <c r="E33" i="106"/>
  <c r="G33" i="106" s="1"/>
  <c r="J33" i="106" s="1"/>
  <c r="E18" i="100"/>
  <c r="G18" i="100" s="1"/>
  <c r="J18" i="100" s="1"/>
  <c r="E42" i="106"/>
  <c r="G42" i="106" s="1"/>
  <c r="J42" i="106" s="1"/>
  <c r="G88" i="102"/>
  <c r="J88" i="102" s="1"/>
  <c r="E88" i="103" s="1"/>
  <c r="G88" i="103" s="1"/>
  <c r="J88" i="103" s="1"/>
  <c r="E88" i="104" s="1"/>
  <c r="G88" i="104" s="1"/>
  <c r="J88" i="104" s="1"/>
  <c r="E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E13" i="101"/>
  <c r="G13" i="101" s="1"/>
  <c r="J13" i="101" s="1"/>
  <c r="G102" i="100"/>
  <c r="J102" i="100" s="1"/>
  <c r="E102" i="101" s="1"/>
  <c r="E103" i="100"/>
  <c r="G174" i="100"/>
  <c r="J174" i="100" s="1"/>
  <c r="E174" i="101" s="1"/>
  <c r="E173" i="100"/>
  <c r="E51" i="106"/>
  <c r="G51" i="106" s="1"/>
  <c r="J51" i="106" s="1"/>
  <c r="E15" i="101"/>
  <c r="G15" i="101" s="1"/>
  <c r="J15" i="101" s="1"/>
  <c r="E8" i="101"/>
  <c r="G8" i="101" s="1"/>
  <c r="J8" i="101" s="1"/>
  <c r="E28" i="104"/>
  <c r="G28" i="104" s="1"/>
  <c r="J28" i="104" s="1"/>
  <c r="E28" i="105" s="1"/>
  <c r="G28" i="105" s="1"/>
  <c r="J28" i="105" s="1"/>
  <c r="E216" i="81"/>
  <c r="G216" i="81" s="1"/>
  <c r="J216" i="81" s="1"/>
  <c r="G216" i="82" s="1"/>
  <c r="J216" i="82" s="1"/>
  <c r="G219" i="82"/>
  <c r="J219" i="82" s="1"/>
  <c r="E217" i="81"/>
  <c r="G217" i="81" s="1"/>
  <c r="J217" i="81" s="1"/>
  <c r="E199" i="81"/>
  <c r="G199" i="81" s="1"/>
  <c r="J199" i="81" s="1"/>
  <c r="E218" i="81"/>
  <c r="G218" i="81" s="1"/>
  <c r="J218" i="81" s="1"/>
  <c r="E201" i="81"/>
  <c r="G201" i="81" s="1"/>
  <c r="J201" i="81" s="1"/>
  <c r="E200" i="81"/>
  <c r="G200" i="81" s="1"/>
  <c r="J200" i="8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2" i="104"/>
  <c r="J252" i="104" s="1"/>
  <c r="E252" i="105" s="1"/>
  <c r="G252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E224" i="106" s="1"/>
  <c r="G225" i="105"/>
  <c r="J225" i="105" s="1"/>
  <c r="E225" i="106" s="1"/>
  <c r="G173" i="100"/>
  <c r="J173" i="100" s="1"/>
  <c r="G228" i="102"/>
  <c r="J228" i="102" s="1"/>
  <c r="E228" i="103" s="1"/>
  <c r="G76" i="98"/>
  <c r="J76" i="98" s="1"/>
  <c r="E76" i="99" s="1"/>
  <c r="G5" i="87"/>
  <c r="J5" i="87" s="1"/>
  <c r="G5" i="88" s="1"/>
  <c r="J5" i="88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03" i="100"/>
  <c r="J103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188" i="102"/>
  <c r="J188" i="102" s="1"/>
  <c r="E188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214" i="106" l="1"/>
  <c r="G214" i="106" s="1"/>
  <c r="J214" i="106" s="1"/>
  <c r="G214" i="107" s="1"/>
  <c r="J214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32" i="106"/>
  <c r="G32" i="106" s="1"/>
  <c r="J32" i="106" s="1"/>
  <c r="E15" i="102"/>
  <c r="G15" i="102" s="1"/>
  <c r="J15" i="102" s="1"/>
  <c r="E15" i="103" s="1"/>
  <c r="G15" i="103" s="1"/>
  <c r="J15" i="103" s="1"/>
  <c r="E15" i="104" s="1"/>
  <c r="G15" i="104" s="1"/>
  <c r="J15" i="104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6" i="102"/>
  <c r="G6" i="102" s="1"/>
  <c r="J6" i="102" s="1"/>
  <c r="E6" i="103" s="1"/>
  <c r="G6" i="103" s="1"/>
  <c r="J6" i="103" s="1"/>
  <c r="E6" i="104" s="1"/>
  <c r="G6" i="104" s="1"/>
  <c r="J6" i="104" s="1"/>
  <c r="E28" i="106"/>
  <c r="G28" i="106" s="1"/>
  <c r="J28" i="106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8" i="101"/>
  <c r="G18" i="101" s="1"/>
  <c r="J18" i="101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53" i="106"/>
  <c r="G53" i="106" s="1"/>
  <c r="J53" i="106" s="1"/>
  <c r="G102" i="101"/>
  <c r="J102" i="101" s="1"/>
  <c r="E102" i="102" s="1"/>
  <c r="E103" i="101"/>
  <c r="G174" i="101"/>
  <c r="J174" i="101" s="1"/>
  <c r="E174" i="102" s="1"/>
  <c r="E173" i="101"/>
  <c r="G173" i="101" s="1"/>
  <c r="J173" i="101" s="1"/>
  <c r="E47" i="106"/>
  <c r="G47" i="106" s="1"/>
  <c r="J47" i="106" s="1"/>
  <c r="G201" i="82"/>
  <c r="J201" i="82" s="1"/>
  <c r="G217" i="82"/>
  <c r="J217" i="82" s="1"/>
  <c r="G200" i="82"/>
  <c r="J200" i="82" s="1"/>
  <c r="G218" i="82"/>
  <c r="J218" i="82" s="1"/>
  <c r="G199" i="82"/>
  <c r="J199" i="82" s="1"/>
  <c r="G53" i="107"/>
  <c r="J53" i="107" s="1"/>
  <c r="G47" i="107"/>
  <c r="J47" i="107" s="1"/>
  <c r="J252" i="105"/>
  <c r="E252" i="106" s="1"/>
  <c r="G88" i="105"/>
  <c r="J88" i="105" s="1"/>
  <c r="E88" i="106" s="1"/>
  <c r="G87" i="105"/>
  <c r="J87" i="105" s="1"/>
  <c r="E87" i="106" s="1"/>
  <c r="J251" i="106"/>
  <c r="G86" i="105"/>
  <c r="J86" i="105" s="1"/>
  <c r="E86" i="106" s="1"/>
  <c r="G253" i="101"/>
  <c r="J253" i="101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5" i="89"/>
  <c r="J5" i="89" s="1"/>
  <c r="G5" i="90" s="1"/>
  <c r="J5" i="90" s="1"/>
  <c r="G124" i="80"/>
  <c r="J124" i="80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7" i="106" l="1"/>
  <c r="G7" i="106" s="1"/>
  <c r="J7" i="106" s="1"/>
  <c r="G7" i="107" s="1"/>
  <c r="J7" i="107" s="1"/>
  <c r="E13" i="106"/>
  <c r="G13" i="106" s="1"/>
  <c r="J13" i="106" s="1"/>
  <c r="G13" i="107" s="1"/>
  <c r="J13" i="107" s="1"/>
  <c r="E18" i="102"/>
  <c r="G18" i="102" s="1"/>
  <c r="J18" i="102" s="1"/>
  <c r="E18" i="103" s="1"/>
  <c r="G18" i="103" s="1"/>
  <c r="J18" i="103" s="1"/>
  <c r="E18" i="104" s="1"/>
  <c r="G18" i="104" s="1"/>
  <c r="J18" i="104" s="1"/>
  <c r="E16" i="106"/>
  <c r="G16" i="106" s="1"/>
  <c r="J16" i="106" s="1"/>
  <c r="G16" i="107" s="1"/>
  <c r="J16" i="107" s="1"/>
  <c r="E17" i="106"/>
  <c r="G17" i="106" s="1"/>
  <c r="J17" i="106" s="1"/>
  <c r="G17" i="107" s="1"/>
  <c r="J17" i="107" s="1"/>
  <c r="E8" i="106"/>
  <c r="G8" i="106" s="1"/>
  <c r="J8" i="106" s="1"/>
  <c r="G8" i="107" s="1"/>
  <c r="J8" i="107" s="1"/>
  <c r="E6" i="105"/>
  <c r="G6" i="105" s="1"/>
  <c r="J6" i="105" s="1"/>
  <c r="E14" i="106"/>
  <c r="G14" i="106" s="1"/>
  <c r="J14" i="106" s="1"/>
  <c r="G14" i="107" s="1"/>
  <c r="J14" i="107" s="1"/>
  <c r="E15" i="105"/>
  <c r="G15" i="105" s="1"/>
  <c r="J15" i="105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02" i="102"/>
  <c r="J102" i="102" s="1"/>
  <c r="E102" i="103" s="1"/>
  <c r="E103" i="102"/>
  <c r="G103" i="102" s="1"/>
  <c r="J103" i="102" s="1"/>
  <c r="E103" i="103" s="1"/>
  <c r="E76" i="100"/>
  <c r="G76" i="100" s="1"/>
  <c r="J76" i="100" s="1"/>
  <c r="E124" i="81"/>
  <c r="G124" i="81" s="1"/>
  <c r="J124" i="81" s="1"/>
  <c r="G18" i="107"/>
  <c r="J18" i="107" s="1"/>
  <c r="G252" i="106"/>
  <c r="J252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173" i="104"/>
  <c r="J173" i="104" s="1"/>
  <c r="E17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E6" i="106"/>
  <c r="G6" i="106" s="1"/>
  <c r="J6" i="106" s="1"/>
  <c r="G6" i="107" s="1"/>
  <c r="J6" i="107" s="1"/>
  <c r="E18" i="105"/>
  <c r="G18" i="105" s="1"/>
  <c r="J18" i="105" s="1"/>
  <c r="E15" i="106"/>
  <c r="G15" i="106" s="1"/>
  <c r="J15" i="106" s="1"/>
  <c r="G15" i="107" s="1"/>
  <c r="J15" i="107" s="1"/>
  <c r="G124" i="82"/>
  <c r="J124" i="82" s="1"/>
  <c r="G252" i="107"/>
  <c r="J252" i="107" s="1"/>
  <c r="G102" i="103"/>
  <c r="J102" i="103" s="1"/>
  <c r="E102" i="104" s="1"/>
  <c r="G88" i="107"/>
  <c r="J88" i="107" s="1"/>
  <c r="G87" i="107"/>
  <c r="J87" i="107" s="1"/>
  <c r="G174" i="105"/>
  <c r="J174" i="105" s="1"/>
  <c r="E174" i="106" s="1"/>
  <c r="G173" i="105"/>
  <c r="J173" i="105" s="1"/>
  <c r="E173" i="106" s="1"/>
  <c r="G251" i="107"/>
  <c r="J251" i="107" s="1"/>
  <c r="G86" i="107"/>
  <c r="J86" i="107" s="1"/>
  <c r="G253" i="103"/>
  <c r="J253" i="103" s="1"/>
  <c r="G227" i="107"/>
  <c r="J227" i="107" s="1"/>
  <c r="G228" i="105"/>
  <c r="J228" i="105" s="1"/>
  <c r="E228" i="106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8" i="106" l="1"/>
  <c r="G18" i="106" s="1"/>
  <c r="J18" i="106" s="1"/>
  <c r="E76" i="103"/>
  <c r="G76" i="103" s="1"/>
  <c r="J76" i="103" s="1"/>
  <c r="G102" i="104"/>
  <c r="J102" i="104" s="1"/>
  <c r="E102" i="105" s="1"/>
  <c r="G174" i="106"/>
  <c r="J174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G76" i="107" s="1"/>
  <c r="J7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E134" i="104" s="1"/>
  <c r="G131" i="103"/>
  <c r="J131" i="103" s="1"/>
  <c r="E131" i="104" s="1"/>
  <c r="G82" i="105"/>
  <c r="J82" i="105" s="1"/>
  <c r="E82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124" i="89" s="1"/>
  <c r="J124" i="89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E219" i="96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01" i="97" l="1"/>
  <c r="G201" i="97" s="1"/>
  <c r="J201" i="97" s="1"/>
  <c r="E201" i="98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201" i="98"/>
  <c r="J201" i="98" s="1"/>
  <c r="E201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5" i="105"/>
  <c r="G5" i="105" s="1"/>
  <c r="J5" i="105" s="1"/>
  <c r="E5" i="106" s="1"/>
  <c r="G5" i="106" s="1"/>
  <c r="J5" i="106" s="1"/>
  <c r="E199" i="100"/>
  <c r="G199" i="100" s="1"/>
  <c r="J199" i="100" s="1"/>
  <c r="E217" i="100"/>
  <c r="G217" i="100" s="1"/>
  <c r="J217" i="100" s="1"/>
  <c r="E201" i="100"/>
  <c r="G201" i="100" s="1"/>
  <c r="J201" i="100" s="1"/>
  <c r="E218" i="100"/>
  <c r="G218" i="100" s="1"/>
  <c r="J218" i="100" s="1"/>
  <c r="E216" i="100"/>
  <c r="G216" i="100" s="1"/>
  <c r="J216" i="100" s="1"/>
  <c r="E124" i="97"/>
  <c r="G124" i="97" s="1"/>
  <c r="J124" i="97" s="1"/>
  <c r="E124" i="98" s="1"/>
  <c r="G124" i="98" s="1"/>
  <c r="J124" i="98" s="1"/>
  <c r="E124" i="99" s="1"/>
  <c r="E218" i="101" l="1"/>
  <c r="G218" i="101" s="1"/>
  <c r="J218" i="101" s="1"/>
  <c r="E199" i="101"/>
  <c r="G199" i="101" s="1"/>
  <c r="J199" i="101" s="1"/>
  <c r="E201" i="101"/>
  <c r="G201" i="101" s="1"/>
  <c r="J201" i="101" s="1"/>
  <c r="E217" i="101"/>
  <c r="G217" i="101" s="1"/>
  <c r="J217" i="101" s="1"/>
  <c r="E200" i="101"/>
  <c r="G200" i="101" s="1"/>
  <c r="J200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9" i="106" l="1"/>
  <c r="G219" i="106" s="1"/>
  <c r="J219" i="106" s="1"/>
  <c r="G219" i="107" s="1"/>
  <c r="J219" i="107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124" i="100"/>
  <c r="G124" i="100" s="1"/>
  <c r="J124" i="100" s="1"/>
  <c r="G73" i="91"/>
  <c r="J73" i="91" s="1"/>
  <c r="E124" i="101" l="1"/>
  <c r="G124" i="101" s="1"/>
  <c r="J124" i="101" s="1"/>
  <c r="E218" i="106"/>
  <c r="G218" i="106" s="1"/>
  <c r="J218" i="106" s="1"/>
  <c r="G218" i="107" s="1"/>
  <c r="J218" i="107" s="1"/>
  <c r="E200" i="106"/>
  <c r="G200" i="106" s="1"/>
  <c r="J200" i="106" s="1"/>
  <c r="G200" i="107" s="1"/>
  <c r="J200" i="107" s="1"/>
  <c r="E201" i="106"/>
  <c r="G201" i="106" s="1"/>
  <c r="J201" i="106" s="1"/>
  <c r="G201" i="107" s="1"/>
  <c r="J201" i="107" s="1"/>
  <c r="E199" i="106"/>
  <c r="G199" i="106" s="1"/>
  <c r="J199" i="106" s="1"/>
  <c r="G199" i="107" s="1"/>
  <c r="J199" i="107" s="1"/>
  <c r="E217" i="106"/>
  <c r="G217" i="106" s="1"/>
  <c r="J217" i="106" s="1"/>
  <c r="G217" i="107" s="1"/>
  <c r="J217" i="107" s="1"/>
  <c r="E216" i="106"/>
  <c r="G216" i="106" s="1"/>
  <c r="J216" i="106" s="1"/>
  <c r="G216" i="107" s="1"/>
  <c r="J216" i="107" s="1"/>
  <c r="G73" i="92"/>
  <c r="J73" i="92" s="1"/>
  <c r="M257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M260" i="8"/>
  <c r="F258" i="8"/>
  <c r="F261" i="8" s="1"/>
  <c r="F263" i="8" s="1"/>
  <c r="E124" i="106" l="1"/>
  <c r="G124" i="106" s="1"/>
  <c r="J124" i="106" s="1"/>
  <c r="G124" i="107" s="1"/>
  <c r="J124" i="107" s="1"/>
  <c r="G73" i="94"/>
  <c r="J73" i="94" s="1"/>
  <c r="C258" i="8"/>
  <c r="C261" i="8" s="1"/>
  <c r="M262" i="8"/>
  <c r="M265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7"/>
  <c r="J73" i="107" s="1"/>
  <c r="E73" i="106" l="1"/>
  <c r="G73" i="106" s="1"/>
  <c r="J73" i="106" s="1"/>
</calcChain>
</file>

<file path=xl/sharedStrings.xml><?xml version="1.0" encoding="utf-8"?>
<sst xmlns="http://schemas.openxmlformats.org/spreadsheetml/2006/main" count="37707" uniqueCount="1450">
  <si>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</si>
  <si>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</si>
  <si>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</si>
  <si>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</si>
  <si>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</si>
  <si>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</si>
  <si>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</si>
  <si>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</si>
  <si>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</si>
  <si>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</si>
  <si>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</si>
  <si>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</si>
  <si>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</si>
  <si>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</si>
  <si>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</si>
  <si>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</si>
  <si>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</si>
  <si>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</si>
  <si>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</si>
  <si>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</si>
  <si>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</si>
  <si>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</si>
  <si>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</si>
  <si>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</si>
  <si>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</si>
  <si>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</si>
  <si>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</si>
  <si>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</si>
  <si>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</si>
  <si>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</si>
  <si>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</si>
  <si>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</si>
  <si>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</si>
  <si>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</si>
  <si>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</si>
  <si>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</si>
  <si>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</si>
  <si>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</si>
  <si>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</si>
  <si>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</si>
  <si>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</si>
  <si>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</si>
  <si>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</si>
  <si>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</si>
  <si>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</si>
  <si>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</si>
  <si>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</si>
  <si>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</si>
  <si>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</si>
  <si>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</si>
  <si>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</si>
  <si>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</si>
  <si>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</si>
  <si>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</si>
  <si>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</si>
  <si>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</si>
  <si>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</si>
  <si>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</si>
  <si>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</si>
  <si>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</si>
  <si>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</si>
  <si>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</si>
  <si>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</si>
  <si>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</si>
  <si>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</si>
  <si>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</si>
  <si>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</si>
  <si>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</si>
  <si>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</si>
  <si>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</si>
  <si>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</si>
  <si>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</si>
  <si>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</si>
  <si>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</si>
  <si>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</si>
  <si>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</si>
  <si>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</si>
  <si>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</si>
  <si>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</si>
  <si>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</si>
  <si>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</si>
  <si>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</si>
  <si>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</si>
  <si>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</si>
  <si>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</si>
  <si>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</si>
  <si>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</si>
  <si>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</si>
  <si>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</si>
  <si>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</si>
  <si>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</si>
  <si>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</si>
  <si>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</si>
  <si>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</si>
  <si>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</si>
  <si>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</si>
  <si>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</si>
  <si>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</si>
  <si>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</si>
  <si>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</si>
  <si>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</si>
  <si>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</si>
  <si>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</si>
  <si>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</si>
  <si>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</si>
  <si>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</si>
  <si>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</si>
  <si>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</si>
  <si>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</si>
  <si>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</si>
  <si>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</si>
  <si>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</si>
  <si>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</si>
  <si>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</si>
  <si>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</si>
  <si>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</si>
  <si>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</si>
  <si>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</si>
  <si>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</si>
  <si>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</si>
  <si>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</si>
  <si>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</si>
  <si>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</si>
  <si>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</si>
  <si>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</si>
  <si>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</si>
  <si>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</si>
  <si>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</si>
  <si>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</si>
  <si>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</si>
  <si>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</si>
  <si>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</si>
  <si>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</si>
  <si>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</si>
  <si>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</si>
  <si>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</si>
  <si>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</si>
  <si>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</si>
  <si>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</si>
  <si>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</si>
  <si>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</si>
  <si>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</si>
  <si>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</si>
  <si>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</si>
  <si>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</si>
  <si>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</si>
  <si>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</si>
  <si>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</si>
  <si>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</si>
  <si>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</si>
  <si>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</si>
  <si>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</si>
  <si>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</si>
  <si>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</si>
  <si>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</si>
  <si>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</si>
  <si>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</si>
  <si>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</si>
  <si>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</si>
  <si>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</si>
  <si>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</si>
  <si>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</si>
  <si>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</si>
  <si>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</si>
  <si>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</si>
  <si>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</si>
  <si>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</si>
  <si>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</si>
  <si>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</si>
  <si>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</si>
  <si>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</si>
  <si>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</si>
  <si>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</si>
  <si>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</si>
  <si>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</si>
  <si>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</si>
  <si>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</si>
  <si>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</si>
  <si>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</si>
  <si>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</si>
  <si>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</si>
  <si>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</si>
  <si>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</si>
  <si>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</si>
  <si>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</si>
  <si>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</si>
  <si>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</si>
  <si>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</si>
  <si>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</si>
  <si>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</si>
  <si>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</si>
  <si>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</si>
  <si>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</si>
  <si>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</si>
  <si>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</si>
  <si>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</si>
  <si>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</si>
  <si>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</si>
  <si>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</si>
  <si>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</si>
  <si>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</si>
  <si>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</si>
  <si>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</si>
  <si>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</si>
  <si>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</si>
  <si>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</si>
  <si>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</si>
  <si>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</si>
  <si>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</si>
  <si>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</si>
  <si>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</si>
  <si>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</si>
  <si>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</si>
  <si>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</si>
  <si>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</si>
  <si>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</si>
  <si>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</si>
  <si>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</si>
  <si>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</si>
  <si>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</si>
  <si>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</si>
  <si>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</si>
  <si>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</si>
  <si>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</si>
  <si>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</si>
  <si>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</si>
  <si>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</si>
  <si>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</si>
  <si>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</si>
  <si>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</si>
  <si>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</si>
  <si>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</si>
  <si>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</si>
  <si>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</si>
  <si>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</si>
  <si>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</si>
  <si>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</si>
  <si>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</si>
  <si>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</si>
  <si>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</si>
  <si>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</si>
  <si>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</si>
  <si>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</si>
  <si>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</si>
  <si>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</si>
  <si>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</si>
  <si>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</si>
  <si>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</si>
  <si>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</si>
  <si>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</si>
  <si>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</si>
  <si>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</si>
  <si>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</si>
  <si>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</si>
  <si>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</si>
  <si>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</si>
  <si>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</si>
  <si>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</si>
  <si>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</si>
  <si>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</si>
  <si>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</si>
  <si>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</si>
  <si>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</si>
  <si>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</si>
  <si>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</si>
  <si>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</si>
  <si>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</si>
  <si>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</si>
  <si>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</si>
  <si>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</si>
  <si>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</si>
  <si>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</si>
  <si>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</si>
  <si>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</si>
  <si>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</si>
  <si>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</si>
  <si>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</si>
  <si>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</si>
  <si>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</si>
  <si>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</si>
  <si>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</si>
  <si>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</si>
  <si>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</si>
  <si>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</si>
  <si>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</si>
  <si>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</si>
  <si>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</si>
  <si>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</si>
  <si>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</si>
  <si>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</si>
  <si>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</si>
  <si>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</si>
  <si>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</si>
  <si>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</si>
  <si>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</si>
  <si>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</si>
  <si>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</si>
  <si>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</si>
  <si>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</si>
  <si>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</si>
  <si>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</si>
  <si>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</si>
  <si>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</si>
  <si>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</si>
  <si>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</si>
  <si>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</si>
  <si>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</si>
  <si>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</si>
  <si>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</si>
  <si>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</si>
  <si>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</si>
  <si>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</si>
  <si>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</si>
  <si>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</si>
  <si>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</si>
  <si>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</si>
  <si>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</si>
  <si>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</si>
  <si>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</si>
  <si>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</si>
  <si>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</si>
  <si>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</si>
  <si>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</si>
  <si>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</si>
  <si>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</si>
  <si>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</si>
  <si>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</si>
  <si>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</si>
  <si>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</si>
  <si>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</si>
  <si>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</si>
  <si>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</si>
  <si>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</si>
  <si>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</si>
  <si>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</si>
  <si>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</si>
  <si>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</si>
  <si>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</si>
  <si>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</si>
  <si>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</si>
  <si>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</si>
  <si>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</si>
  <si>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</si>
  <si>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</si>
  <si>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</si>
  <si>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</si>
  <si>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</si>
  <si>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</si>
  <si>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</si>
  <si>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</si>
  <si>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</si>
  <si>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</si>
  <si>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</si>
  <si>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</si>
  <si>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</si>
  <si>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</si>
  <si>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</si>
  <si>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</si>
  <si>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</si>
  <si>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</si>
  <si>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</si>
  <si>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</si>
  <si>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</si>
  <si>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</si>
  <si>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</si>
  <si>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</si>
  <si>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</si>
  <si>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</si>
  <si>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</si>
  <si>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</si>
  <si>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</si>
  <si>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</si>
  <si>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</si>
  <si>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</si>
  <si>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</si>
  <si>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</si>
  <si>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</si>
  <si>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</si>
  <si>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</si>
  <si>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</si>
  <si>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</si>
  <si>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</si>
  <si>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</si>
  <si>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</si>
  <si>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</si>
  <si>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</si>
  <si>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</si>
  <si>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</si>
  <si>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</si>
  <si>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</si>
  <si>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</si>
  <si>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</si>
  <si>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</si>
  <si>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</si>
  <si>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</si>
  <si>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</si>
  <si>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</si>
  <si>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</si>
  <si>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</si>
  <si>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</si>
  <si>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</si>
  <si>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</si>
  <si>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</si>
  <si>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</si>
  <si>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</si>
  <si>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</si>
  <si>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</si>
  <si>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</si>
  <si>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</si>
  <si>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</si>
  <si>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</si>
  <si>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</si>
  <si>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</si>
  <si>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</si>
  <si>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</si>
  <si>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</si>
  <si>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</si>
  <si>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</si>
  <si>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</si>
  <si>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</si>
  <si>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</si>
  <si>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</si>
  <si>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</si>
  <si>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</si>
  <si>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</si>
  <si>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</si>
  <si>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</si>
  <si>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</si>
  <si>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</si>
  <si>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</si>
  <si>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</si>
  <si>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</si>
  <si>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</si>
  <si>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</si>
  <si>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</si>
  <si>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</si>
  <si>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</si>
  <si>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</si>
  <si>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</si>
  <si>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</si>
  <si>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</si>
  <si>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</si>
  <si>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</si>
  <si>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</si>
  <si>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</si>
  <si>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</si>
  <si>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</si>
  <si>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</si>
  <si>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</si>
  <si>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</si>
  <si>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</si>
  <si>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</si>
  <si>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</si>
  <si>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</si>
  <si>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</si>
  <si>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</si>
  <si>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</si>
  <si>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</si>
  <si>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</si>
  <si>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</si>
  <si>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</si>
  <si>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</si>
  <si>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</si>
  <si>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</si>
  <si>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</si>
  <si>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</si>
  <si>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</si>
  <si>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</si>
  <si>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</si>
  <si>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</si>
  <si>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</si>
  <si>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</si>
  <si>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</si>
  <si>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</si>
  <si>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</si>
  <si>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</si>
  <si>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</si>
  <si>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</si>
  <si>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</si>
  <si>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</si>
  <si>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</si>
  <si>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</si>
  <si>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</si>
  <si>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</si>
  <si>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</si>
  <si>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</si>
  <si>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</si>
  <si>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</si>
  <si>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</si>
  <si>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</si>
  <si>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</si>
  <si>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</si>
  <si>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</si>
  <si>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</si>
  <si>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</si>
  <si>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</si>
  <si>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</si>
  <si>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</si>
  <si>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</si>
  <si>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</si>
  <si>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</si>
  <si>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</si>
  <si>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</si>
  <si>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</si>
  <si>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</si>
  <si>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</si>
  <si>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</si>
  <si>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</si>
  <si>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</si>
  <si>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</si>
  <si>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</si>
  <si>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</si>
  <si>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</si>
  <si>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</si>
  <si>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</si>
  <si>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</si>
  <si>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</si>
  <si>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</si>
  <si>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</si>
  <si>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</si>
  <si>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</si>
  <si>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</si>
  <si>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</si>
  <si>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</si>
  <si>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</si>
  <si>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</si>
  <si>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</si>
  <si>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</si>
  <si>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</si>
  <si>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</si>
  <si>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</si>
  <si>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</si>
  <si>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</si>
  <si>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</si>
  <si>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</si>
  <si>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</si>
  <si>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</si>
  <si>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</si>
  <si>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</si>
  <si>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</si>
  <si>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</si>
  <si>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</si>
  <si>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</si>
  <si>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</si>
  <si>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</si>
  <si>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</si>
  <si>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</si>
  <si>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</si>
  <si>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</si>
  <si>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</si>
  <si>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</si>
  <si>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</si>
  <si>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</si>
  <si>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</si>
  <si>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</si>
  <si>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</si>
  <si>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</si>
  <si>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</si>
  <si>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</si>
  <si>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</si>
  <si>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</si>
  <si>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</si>
  <si>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</si>
  <si>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</si>
  <si>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</si>
  <si>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</si>
  <si>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</si>
  <si>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</si>
  <si>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</si>
  <si>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</si>
  <si>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</si>
  <si>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</si>
  <si>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</si>
  <si>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</si>
  <si>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</si>
  <si>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</si>
  <si>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</si>
  <si>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</si>
  <si>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</si>
  <si>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</si>
  <si>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</si>
  <si>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</si>
  <si>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</si>
  <si>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</si>
  <si>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</si>
  <si>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</si>
  <si>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</si>
  <si>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</si>
  <si>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</si>
  <si>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</si>
  <si>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</si>
  <si>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</si>
  <si>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</si>
  <si>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</si>
  <si>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</si>
  <si>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</si>
  <si>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</si>
  <si>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</si>
  <si>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</si>
  <si>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</si>
  <si>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</si>
  <si>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</si>
  <si>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</si>
  <si>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</si>
  <si>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</si>
  <si>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</si>
  <si>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</si>
  <si>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</si>
  <si>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</si>
  <si>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</si>
  <si>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</si>
  <si>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</si>
  <si>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</si>
  <si>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</si>
  <si>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</si>
  <si>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</si>
  <si>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</si>
  <si>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</si>
  <si>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</si>
  <si>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</si>
  <si>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</si>
  <si>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</si>
  <si>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</si>
  <si>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</si>
  <si>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</si>
  <si>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</si>
  <si>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</si>
  <si>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</si>
  <si>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</si>
  <si>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</si>
  <si>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</si>
  <si>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</si>
  <si>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</si>
  <si>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</si>
  <si>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</si>
  <si>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</si>
  <si>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</si>
  <si>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</si>
  <si>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</si>
  <si>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</si>
  <si>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</si>
  <si>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</si>
  <si>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</si>
  <si>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</si>
  <si>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</si>
  <si>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</si>
  <si>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</si>
  <si>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</si>
  <si>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</si>
  <si>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</si>
  <si>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</si>
  <si>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</si>
  <si>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</si>
  <si>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</si>
  <si>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</si>
  <si>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</si>
  <si>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</si>
  <si>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</si>
  <si>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</si>
  <si>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</si>
  <si>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</si>
  <si>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</si>
  <si>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</si>
  <si>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</si>
  <si>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</si>
  <si>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</si>
  <si>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</si>
  <si>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</si>
  <si>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</si>
  <si>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</si>
  <si>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</si>
  <si>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</si>
  <si>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</si>
  <si>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</si>
  <si>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</si>
  <si>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</si>
  <si>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</si>
  <si>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</si>
  <si>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</si>
  <si>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</si>
  <si>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</si>
  <si>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</si>
  <si>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</si>
  <si>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</si>
  <si>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</si>
  <si>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</si>
  <si>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</si>
  <si>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</si>
  <si>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</si>
  <si>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</si>
  <si>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</si>
  <si>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</si>
  <si>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</si>
  <si>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</si>
  <si>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</si>
  <si>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</si>
  <si>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</si>
  <si>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</si>
  <si>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</si>
  <si>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</si>
  <si>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</si>
  <si>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</si>
  <si>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</si>
  <si>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</si>
  <si>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</si>
  <si>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</si>
  <si>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</si>
  <si>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</si>
  <si>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</si>
  <si>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</si>
  <si>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</si>
  <si>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</si>
  <si>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</si>
  <si>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</si>
  <si>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</si>
  <si>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</si>
  <si>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</si>
  <si>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</si>
  <si>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</si>
  <si>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</si>
  <si>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</si>
  <si>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</si>
  <si>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</si>
  <si>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</si>
  <si>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</si>
  <si>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</si>
  <si>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</si>
  <si>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</si>
  <si>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</si>
  <si>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</si>
  <si>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</si>
  <si>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</si>
  <si>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</si>
  <si>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</si>
  <si>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</si>
  <si>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</si>
  <si>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</si>
  <si>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</si>
  <si>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</si>
  <si>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</si>
  <si>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</si>
  <si>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</si>
  <si>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</si>
  <si>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</si>
  <si>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</si>
  <si>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</si>
  <si>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</si>
  <si>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</si>
  <si>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</si>
  <si>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</si>
  <si>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</si>
  <si>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</si>
  <si>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</si>
  <si>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</si>
  <si>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</si>
  <si>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</si>
  <si>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</si>
  <si>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</si>
  <si>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</si>
  <si>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</si>
  <si>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</si>
  <si>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</si>
  <si>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</si>
  <si>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</si>
  <si>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</si>
  <si>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</si>
  <si>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</si>
  <si>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</si>
  <si>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</si>
  <si>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</si>
  <si>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</si>
  <si>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</si>
  <si>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</si>
  <si>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</si>
  <si>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</si>
  <si>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</si>
  <si>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</si>
  <si>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</si>
  <si>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</si>
  <si>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</si>
  <si>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</si>
  <si>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</si>
  <si>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</si>
  <si>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</si>
  <si>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</si>
  <si>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</si>
  <si>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</si>
  <si>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</si>
  <si>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</si>
  <si>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</si>
  <si>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</si>
  <si>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</si>
  <si>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</si>
  <si>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</si>
  <si>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</si>
  <si>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</si>
  <si>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</si>
  <si>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</si>
  <si>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</si>
  <si>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</si>
  <si>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</si>
  <si>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</si>
  <si>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</si>
  <si>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</si>
  <si>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</si>
  <si>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</si>
  <si>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</si>
  <si>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</si>
  <si>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</si>
  <si>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</si>
  <si>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</si>
  <si>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</si>
  <si>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</si>
  <si>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</si>
  <si>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</si>
  <si>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</si>
  <si>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</si>
  <si>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</si>
  <si>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</si>
  <si>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</si>
  <si>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</si>
  <si>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</si>
  <si>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</si>
  <si>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</si>
  <si>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</si>
  <si>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</si>
  <si>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</si>
  <si>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</si>
  <si>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</si>
  <si>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</si>
  <si>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</si>
  <si>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</si>
  <si>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</si>
  <si>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</si>
  <si>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</si>
  <si>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</si>
  <si>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</si>
  <si>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</si>
  <si>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</si>
  <si>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</si>
  <si>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</si>
  <si>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</si>
  <si>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</si>
  <si>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</si>
  <si>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</si>
  <si>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</si>
  <si>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</si>
  <si>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</si>
  <si>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</si>
  <si>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</si>
  <si>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</si>
  <si>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</si>
  <si>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</si>
  <si>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</si>
  <si>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</si>
  <si>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</si>
  <si>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</si>
  <si>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</si>
  <si>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</si>
  <si>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</si>
  <si>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</si>
  <si>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</si>
  <si>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</si>
  <si>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</si>
  <si>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</si>
  <si>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</si>
  <si>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</si>
  <si>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</si>
  <si>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</si>
  <si>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</si>
  <si>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</si>
  <si>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</si>
  <si>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</si>
  <si>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</si>
  <si>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</si>
  <si>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</si>
  <si>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</si>
  <si>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</si>
  <si>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</si>
  <si>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</si>
  <si>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</si>
  <si>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</si>
  <si>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</si>
  <si>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</si>
  <si>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</si>
  <si>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</si>
  <si>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</si>
  <si>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</si>
  <si>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</si>
  <si>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</si>
  <si>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</si>
  <si>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</si>
  <si>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</si>
  <si>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</si>
  <si>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</si>
  <si>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</si>
  <si>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</si>
  <si>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</si>
  <si>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</si>
  <si>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</si>
  <si>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</si>
  <si>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</si>
  <si>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</si>
  <si>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</si>
  <si>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</si>
  <si>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</si>
  <si>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</si>
  <si>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</si>
  <si>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</si>
  <si>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</si>
  <si>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</si>
  <si>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</si>
  <si>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</si>
  <si>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</si>
  <si>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</si>
  <si>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</si>
  <si>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</si>
  <si>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</si>
  <si>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</si>
  <si>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</si>
  <si>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</si>
  <si>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</si>
  <si>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</si>
  <si>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</si>
  <si>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</si>
  <si>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</si>
  <si>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</si>
  <si>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</si>
  <si>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</si>
  <si>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</si>
  <si>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</si>
  <si>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</si>
  <si>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</si>
  <si>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</si>
  <si>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</si>
  <si>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</si>
  <si>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</si>
  <si>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</si>
  <si>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</si>
  <si>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</si>
  <si>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</si>
  <si>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</si>
  <si>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</si>
  <si>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</si>
  <si>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</si>
  <si>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</si>
  <si>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</si>
  <si>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</si>
  <si>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</si>
  <si>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</si>
  <si>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</si>
  <si>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</si>
  <si>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</si>
  <si>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</si>
  <si>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</si>
  <si>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</si>
  <si>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</si>
  <si>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</si>
  <si>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</si>
  <si>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</si>
  <si>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</si>
  <si>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</si>
  <si>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</si>
  <si>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</si>
  <si>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</si>
  <si>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</si>
  <si>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</si>
  <si>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</si>
  <si>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</si>
  <si>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</si>
  <si>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</si>
  <si>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</si>
  <si>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</si>
  <si>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</si>
  <si>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</si>
  <si>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</si>
  <si>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</si>
  <si>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</si>
  <si>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</si>
  <si>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</si>
  <si>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</si>
  <si>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</si>
  <si>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</si>
  <si>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</si>
  <si>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</si>
  <si>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</si>
  <si>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</si>
  <si>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</si>
  <si>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</si>
  <si>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</si>
  <si>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</si>
  <si>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</si>
  <si>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</si>
  <si>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</si>
  <si>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</si>
  <si>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</si>
  <si>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</si>
  <si>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</si>
  <si>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</si>
  <si>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</si>
  <si>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</si>
  <si>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</si>
  <si>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</si>
  <si>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</si>
  <si>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</si>
  <si>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</si>
  <si>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</si>
  <si>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</si>
  <si>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</si>
  <si>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</si>
  <si>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</si>
  <si>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</si>
  <si>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</si>
  <si>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</si>
  <si>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</si>
  <si>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</si>
  <si>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</si>
  <si>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</si>
  <si>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</si>
  <si>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</si>
  <si>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</si>
  <si>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</si>
  <si>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</si>
  <si>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</si>
  <si>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</si>
  <si>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</si>
  <si>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</si>
  <si>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</si>
  <si>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</si>
  <si>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</si>
  <si>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</si>
  <si>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</si>
  <si>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</si>
  <si>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</si>
  <si>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</si>
  <si>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</si>
  <si>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</si>
  <si>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</si>
  <si>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</si>
  <si>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</si>
  <si>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</si>
  <si>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</si>
  <si>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</si>
  <si>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</si>
  <si>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</si>
  <si>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</si>
  <si>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</si>
  <si>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</si>
  <si>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</si>
  <si>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</si>
  <si>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</si>
  <si>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</si>
  <si>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</si>
  <si>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</si>
  <si>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</si>
  <si>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</si>
  <si>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</si>
  <si>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</si>
  <si>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</si>
  <si>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</si>
  <si>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</si>
  <si>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</si>
  <si>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</si>
  <si>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</si>
  <si>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</si>
  <si>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</si>
  <si>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</si>
  <si>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</si>
  <si>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</si>
  <si>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</si>
  <si>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</si>
  <si>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</si>
  <si>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</si>
  <si>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</si>
  <si>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</si>
  <si>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</si>
  <si>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</si>
  <si>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</si>
  <si>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</si>
  <si>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</si>
  <si>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</si>
  <si>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</si>
  <si>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</si>
  <si>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</si>
  <si>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</si>
  <si>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</si>
  <si>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</si>
  <si>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</si>
  <si>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</si>
  <si>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</si>
  <si>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</si>
  <si>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</si>
  <si>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</si>
  <si>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</si>
  <si>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</si>
  <si>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</si>
  <si>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</si>
  <si>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</si>
  <si>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</si>
  <si>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</si>
  <si>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</si>
  <si>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</si>
  <si>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</si>
  <si>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</si>
  <si>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</si>
  <si>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</si>
  <si>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</si>
  <si>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</si>
  <si>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</si>
  <si>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</si>
  <si>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</si>
  <si>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</si>
  <si>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</si>
  <si>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</si>
  <si>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</si>
  <si>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</si>
  <si>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</si>
  <si>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</si>
  <si>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</si>
  <si>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</si>
  <si>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</si>
  <si>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</si>
  <si>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</si>
  <si>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</si>
  <si>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</si>
  <si>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</si>
  <si>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</si>
  <si>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</si>
  <si>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</si>
  <si>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</si>
  <si>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</si>
  <si>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</si>
  <si>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</si>
  <si>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</si>
  <si>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</si>
  <si>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</si>
  <si>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</si>
  <si>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</si>
  <si>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</si>
  <si>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</si>
  <si>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</si>
  <si>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</si>
  <si>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</si>
  <si>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</si>
  <si>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</si>
  <si>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</si>
  <si>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</si>
  <si>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</si>
  <si>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</si>
  <si>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</si>
  <si>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</si>
  <si>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</si>
  <si>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</si>
  <si>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</si>
  <si>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</si>
  <si>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</si>
  <si>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</si>
  <si>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</si>
  <si>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</si>
  <si>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</si>
  <si>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</si>
  <si>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</si>
  <si>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</si>
  <si>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</si>
  <si>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</si>
  <si>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</si>
  <si>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</si>
  <si>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</si>
  <si>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</si>
  <si>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</si>
  <si>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</si>
  <si>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</si>
  <si>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</si>
  <si>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</si>
  <si>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</si>
  <si>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</si>
  <si>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</si>
  <si>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</si>
  <si>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</si>
  <si>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</si>
  <si>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</si>
  <si>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</si>
  <si>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</si>
  <si>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</si>
  <si>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</si>
  <si>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</si>
  <si>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</si>
  <si>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</si>
  <si>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</si>
  <si>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</si>
  <si>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</si>
  <si>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</si>
  <si>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</si>
  <si>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</si>
  <si>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</si>
  <si>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</si>
  <si>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</si>
  <si>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</si>
  <si>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</si>
  <si>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</si>
  <si>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</si>
  <si>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</si>
  <si>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</si>
  <si>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</si>
  <si>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</si>
  <si>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</si>
  <si>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</si>
  <si>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</si>
  <si>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</si>
  <si>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</si>
  <si>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</si>
  <si>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</si>
  <si>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</si>
  <si>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</si>
  <si>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</si>
  <si>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</si>
  <si>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</si>
  <si>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</si>
  <si>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</si>
  <si>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</si>
  <si>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</si>
  <si>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</si>
  <si>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</si>
  <si>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</si>
  <si>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</si>
  <si>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</si>
  <si>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</si>
  <si>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</si>
  <si>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</si>
  <si>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</si>
  <si>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</si>
  <si>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</si>
  <si>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</si>
  <si>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</si>
  <si>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</si>
  <si>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</si>
  <si>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</si>
  <si>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</si>
  <si>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</si>
  <si>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</si>
  <si>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</si>
  <si>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</si>
  <si>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</si>
  <si>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</si>
  <si>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</si>
  <si>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</si>
  <si>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</si>
  <si>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</si>
  <si>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</si>
  <si>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</si>
  <si>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</si>
  <si>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</si>
  <si>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</si>
  <si>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</si>
  <si>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</si>
  <si>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</si>
  <si>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</si>
  <si>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</si>
  <si>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</si>
  <si>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</si>
  <si>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</si>
  <si>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</si>
  <si>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</si>
  <si>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</si>
  <si>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</si>
  <si>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</si>
  <si>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</si>
  <si>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</si>
  <si>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</si>
  <si>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</si>
  <si>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</si>
  <si>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</si>
  <si>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</si>
  <si>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</si>
  <si>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</si>
  <si>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</si>
  <si>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</si>
  <si>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</si>
  <si>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</si>
  <si>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</si>
  <si>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</si>
  <si>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</si>
  <si>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</si>
  <si>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</si>
  <si>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</si>
  <si>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</si>
  <si>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</si>
  <si>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</si>
  <si>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</si>
  <si>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</si>
  <si>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</si>
  <si>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</si>
  <si>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</si>
  <si>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</si>
  <si>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</si>
  <si>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</si>
  <si>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</si>
  <si>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</si>
  <si>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</si>
  <si>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</si>
  <si>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</si>
  <si>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</si>
  <si>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</si>
  <si>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</si>
  <si>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</si>
  <si>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</si>
  <si>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</si>
  <si>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</si>
  <si>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</si>
  <si>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</si>
  <si>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</si>
  <si>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</si>
  <si>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</si>
  <si>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</si>
  <si>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</si>
  <si>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</si>
  <si>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</si>
  <si>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</si>
  <si>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</si>
  <si>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</si>
  <si>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</si>
  <si>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</si>
  <si>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</si>
  <si>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</si>
  <si>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</si>
  <si>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</si>
  <si>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</si>
  <si>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</si>
  <si>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</si>
  <si>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</si>
  <si>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</si>
  <si>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</si>
  <si>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</si>
  <si>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</si>
  <si>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</si>
  <si>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</si>
  <si>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</si>
  <si>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</si>
  <si>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</si>
  <si>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</si>
  <si>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</si>
  <si>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</si>
  <si>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</si>
  <si>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</si>
  <si>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</si>
  <si>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</si>
  <si>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</si>
  <si>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</si>
  <si>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</si>
  <si>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</si>
  <si>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</si>
  <si>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</si>
  <si>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</si>
  <si>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</si>
  <si>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</si>
  <si>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</si>
  <si>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</si>
  <si>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</si>
  <si>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</si>
  <si>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</si>
  <si>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</si>
  <si>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</si>
  <si>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</si>
  <si>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</si>
  <si>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</si>
  <si>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</si>
  <si>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</si>
  <si>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</si>
  <si>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</si>
  <si>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</si>
  <si>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</si>
  <si>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</si>
  <si>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</si>
  <si>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</si>
  <si>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</si>
  <si>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</si>
  <si>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</si>
  <si>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</si>
  <si>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</si>
  <si>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</si>
  <si>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</si>
  <si>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</si>
  <si>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</si>
  <si>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</si>
  <si>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</si>
  <si>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</si>
  <si>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</si>
  <si>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</si>
  <si>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</si>
  <si>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</si>
  <si>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</si>
  <si>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</si>
  <si>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</si>
  <si>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</si>
  <si>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</si>
  <si>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</si>
  <si>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</si>
  <si>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</si>
  <si>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</si>
  <si>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</si>
  <si>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</si>
  <si>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</si>
  <si>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</si>
  <si>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</si>
  <si>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</si>
  <si>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</si>
  <si>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</si>
  <si>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</si>
  <si>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</si>
  <si>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</si>
  <si>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</si>
  <si>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</si>
  <si>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</si>
  <si>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</si>
  <si>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</si>
  <si>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</si>
  <si>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</si>
  <si>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</si>
  <si>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</si>
  <si>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</si>
  <si>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</si>
  <si>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</si>
  <si>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</si>
  <si>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</si>
  <si>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</si>
  <si>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</si>
  <si>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 ( 6 ชิ้น )</t>
  </si>
  <si>
    <t>หมี่กรอบโบราณ</t>
  </si>
  <si>
    <t>บูธ  ลำพยา 3 เก่า วันที่ 1-30  กันยายน   2568</t>
  </si>
  <si>
    <t>สรุปยอดขาย บูธ  ลำพยา 3 เก่า วันที่ 1-30  กันยายน  2568</t>
  </si>
  <si>
    <t>บูธ  ลำพยา 3 เก่า วันที่ 1-30  กันยายน  2568</t>
  </si>
  <si>
    <t>มาม่อนคัฟ รวมรส ( 6 ชิ้น )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</si>
  <si>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</si>
  <si>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</si>
  <si>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</si>
  <si>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</si>
  <si>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ทุเรียนชีสพาย 85 กรัม</t>
  </si>
  <si>
    <t>ค่าไฟฟ้า</t>
  </si>
  <si>
    <t>ทาร์ตไข่คาราเมล  50 กรัม</t>
  </si>
  <si>
    <t>ขนมปังไส้กรอกแลบลิ้น  90 กรัม</t>
  </si>
  <si>
    <t>ระบาย</t>
  </si>
  <si>
    <t>มูสโอวัลดินครั้นชี่ 90 กรัม</t>
  </si>
  <si>
    <t>แฉะ</t>
  </si>
  <si>
    <t>หมดอายุ</t>
  </si>
  <si>
    <t>แถม</t>
  </si>
  <si>
    <t>โยกไป ลำ 3 ห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</si>
  <si>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</si>
  <si>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</si>
  <si>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</si>
  <si>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ค่าไฟ 2250  โอนคืน ลูกค้า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</si>
</sst>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D3D3D"/>
      <color rgb="FFFFFFCC"/>
      <color rgb="FFF8B4B4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I160" sqref="I160"/>
      <selection pane="bottomLeft" activeCell="I160" sqref="I160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7"/>
  <sheetViews>
    <sheetView tabSelected="1" zoomScale="80" zoomScaleNormal="80" workbookViewId="0">
      <pane xSplit="10" ySplit="4" topLeftCell="K237" activePane="bottomRight" state="frozen"/>
      <selection activeCell="I160" sqref="I160"/>
      <selection pane="topRight" activeCell="I160" sqref="I160"/>
      <selection pane="bottomLeft" activeCell="I160" sqref="I160"/>
      <selection pane="bottomRight" activeCell="H253" sqref="H25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8" t="s">
        <v>1428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91"/>
      <c r="P2" s="67"/>
      <c r="Q2" s="128" t="s">
        <v>1429</v>
      </c>
      <c r="R2" s="128"/>
      <c r="S2" s="128"/>
      <c r="T2" s="128"/>
      <c r="U2" s="128"/>
      <c r="V2" s="128"/>
      <c r="W2" s="128"/>
      <c r="X2" s="128"/>
      <c r="Y2" s="128"/>
      <c r="Z2" s="128"/>
      <c r="AA2" s="93"/>
      <c r="AB2" s="93"/>
    </row>
    <row r="3" spans="1:29" s="5" customFormat="1" ht="24.6" customHeight="1" x14ac:dyDescent="0.55000000000000004">
      <c r="A3" s="134" t="s">
        <v>1</v>
      </c>
      <c r="B3" s="134" t="s">
        <v>1353</v>
      </c>
      <c r="C3" s="134" t="s">
        <v>2</v>
      </c>
      <c r="D3" s="134" t="s">
        <v>1354</v>
      </c>
      <c r="E3" s="134" t="s">
        <v>3</v>
      </c>
      <c r="F3" s="134" t="s">
        <v>4</v>
      </c>
      <c r="G3" s="134" t="s">
        <v>5</v>
      </c>
      <c r="H3" s="76" t="s">
        <v>6</v>
      </c>
      <c r="I3" s="135" t="s">
        <v>272</v>
      </c>
      <c r="J3" s="134" t="s">
        <v>7</v>
      </c>
      <c r="K3" s="171" t="s">
        <v>8</v>
      </c>
      <c r="L3" s="171"/>
      <c r="M3" s="171"/>
      <c r="N3" s="134" t="s">
        <v>9</v>
      </c>
      <c r="O3" s="172" t="s">
        <v>273</v>
      </c>
      <c r="P3" s="174" t="s">
        <v>274</v>
      </c>
      <c r="Q3" s="131" t="s">
        <v>214</v>
      </c>
      <c r="R3" s="131" t="s">
        <v>215</v>
      </c>
      <c r="S3" s="131" t="s">
        <v>10</v>
      </c>
      <c r="T3" s="131" t="s">
        <v>216</v>
      </c>
      <c r="U3" s="131" t="s">
        <v>217</v>
      </c>
      <c r="V3" s="129" t="s">
        <v>218</v>
      </c>
      <c r="W3" s="129" t="s">
        <v>219</v>
      </c>
      <c r="X3" s="129" t="s">
        <v>220</v>
      </c>
      <c r="Y3" s="131" t="s">
        <v>221</v>
      </c>
      <c r="Z3" s="132" t="s">
        <v>222</v>
      </c>
      <c r="AA3" s="167" t="s">
        <v>1360</v>
      </c>
      <c r="AB3" s="168" t="s">
        <v>1361</v>
      </c>
    </row>
    <row r="4" spans="1:29" s="5" customFormat="1" ht="24.6" customHeight="1" x14ac:dyDescent="0.55000000000000004">
      <c r="A4" s="134"/>
      <c r="B4" s="134"/>
      <c r="C4" s="134"/>
      <c r="D4" s="134"/>
      <c r="E4" s="134"/>
      <c r="F4" s="134"/>
      <c r="G4" s="134"/>
      <c r="H4" s="76" t="s">
        <v>11</v>
      </c>
      <c r="I4" s="136"/>
      <c r="J4" s="134"/>
      <c r="K4" s="62" t="s">
        <v>12</v>
      </c>
      <c r="L4" s="42" t="s">
        <v>13</v>
      </c>
      <c r="M4" s="62" t="s">
        <v>14</v>
      </c>
      <c r="N4" s="134"/>
      <c r="O4" s="173"/>
      <c r="P4" s="175"/>
      <c r="Q4" s="131"/>
      <c r="R4" s="131"/>
      <c r="S4" s="131"/>
      <c r="T4" s="131"/>
      <c r="U4" s="131"/>
      <c r="V4" s="130"/>
      <c r="W4" s="130"/>
      <c r="X4" s="130"/>
      <c r="Y4" s="131"/>
      <c r="Z4" s="133"/>
      <c r="AA4" s="167"/>
      <c r="AB4" s="169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2700</v>
      </c>
      <c r="N5" s="19"/>
      <c r="O5" s="121">
        <v>18.97</v>
      </c>
      <c r="P5" s="78">
        <f>+K5*O5</f>
        <v>1024.3799999999999</v>
      </c>
      <c r="Q5" s="45">
        <v>1</v>
      </c>
      <c r="R5" s="46">
        <f>+'1'!N256</f>
        <v>3057</v>
      </c>
      <c r="S5" s="46">
        <f>+'1'!N261</f>
        <v>50</v>
      </c>
      <c r="T5" s="46">
        <f>+'1'!N259</f>
        <v>0</v>
      </c>
      <c r="U5" s="66">
        <f>+'1'!N257</f>
        <v>0</v>
      </c>
      <c r="V5" s="46">
        <f>+'1'!N260</f>
        <v>2496</v>
      </c>
      <c r="W5" s="46">
        <f>+'1'!N258</f>
        <v>510</v>
      </c>
      <c r="X5" s="46">
        <f>+R5-S5-T5-U5-V5-W5</f>
        <v>1</v>
      </c>
      <c r="Y5" s="46">
        <f>+'1'!N263</f>
        <v>1</v>
      </c>
      <c r="Z5" s="47">
        <f>+Y5-X5</f>
        <v>0</v>
      </c>
      <c r="AA5" s="122" t="s">
        <v>1368</v>
      </c>
      <c r="AB5" s="47">
        <f>+W5+Y5</f>
        <v>511</v>
      </c>
      <c r="AC5" s="125">
        <f>+W5+Y5+Z5</f>
        <v>511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22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60</v>
      </c>
      <c r="G6" s="43">
        <f t="shared" si="0"/>
        <v>82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6900</v>
      </c>
      <c r="N6" s="19"/>
      <c r="O6" s="121">
        <v>36.43</v>
      </c>
      <c r="P6" s="78">
        <f t="shared" ref="P6:P70" si="2">+K6*O6</f>
        <v>2513.67</v>
      </c>
      <c r="Q6" s="45">
        <v>2</v>
      </c>
      <c r="R6" s="46">
        <f>+'2'!N256</f>
        <v>1062</v>
      </c>
      <c r="S6" s="46">
        <f>+'2'!N261</f>
        <v>11</v>
      </c>
      <c r="T6" s="46">
        <f>+'2'!N259</f>
        <v>0</v>
      </c>
      <c r="U6" s="66">
        <f>+'2'!N257</f>
        <v>15</v>
      </c>
      <c r="V6" s="46">
        <f>+'2'!N260</f>
        <v>0</v>
      </c>
      <c r="W6" s="46">
        <f>+'2'!N258</f>
        <v>0</v>
      </c>
      <c r="X6" s="46">
        <f>+R6-S6-T6-U6-V6-W6</f>
        <v>1036</v>
      </c>
      <c r="Y6" s="46">
        <f>+'2'!N263</f>
        <v>1036</v>
      </c>
      <c r="Z6" s="47">
        <f t="shared" ref="Z6:Z35" si="3">+Y6-X6</f>
        <v>0</v>
      </c>
      <c r="AA6" s="122" t="s">
        <v>1362</v>
      </c>
      <c r="AB6" s="47">
        <f t="shared" ref="AB6:AB35" si="4">+W6+Y6</f>
        <v>1036</v>
      </c>
      <c r="AC6" s="125">
        <f t="shared" ref="AC6:AC35" si="5">+W6+Y6+Z6</f>
        <v>1036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920</v>
      </c>
      <c r="S7" s="46">
        <f>+'3'!N261</f>
        <v>15</v>
      </c>
      <c r="T7" s="46">
        <f>+'3'!N259</f>
        <v>0</v>
      </c>
      <c r="U7" s="46">
        <f>+'3'!N257</f>
        <v>15</v>
      </c>
      <c r="V7" s="46">
        <f>+'3'!N260</f>
        <v>0</v>
      </c>
      <c r="W7" s="46">
        <f>+'3'!N258</f>
        <v>400</v>
      </c>
      <c r="X7" s="46">
        <f>+R7-S7-T7-U7-V7-W7</f>
        <v>490</v>
      </c>
      <c r="Y7" s="46">
        <f>+'3'!N263</f>
        <v>490</v>
      </c>
      <c r="Z7" s="47">
        <f>+Y7-X7</f>
        <v>0</v>
      </c>
      <c r="AA7" s="122" t="s">
        <v>1363</v>
      </c>
      <c r="AB7" s="47">
        <f>+W7+Y7</f>
        <v>890</v>
      </c>
      <c r="AC7" s="125">
        <f t="shared" si="5"/>
        <v>890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1330</v>
      </c>
      <c r="S8" s="46">
        <f>+'4'!N261</f>
        <v>0</v>
      </c>
      <c r="T8" s="46">
        <f>+'4'!N259</f>
        <v>0</v>
      </c>
      <c r="U8" s="46">
        <f>+'4'!N257</f>
        <v>15</v>
      </c>
      <c r="V8" s="46">
        <f>+'4'!N260</f>
        <v>0</v>
      </c>
      <c r="W8" s="46">
        <f>+'4'!N258</f>
        <v>590</v>
      </c>
      <c r="X8" s="46">
        <f t="shared" ref="X8" si="6">+R8-S8-T8-U8-V8-W8</f>
        <v>725</v>
      </c>
      <c r="Y8" s="46">
        <f>+'4'!N263</f>
        <v>725</v>
      </c>
      <c r="Z8" s="47">
        <f t="shared" si="3"/>
        <v>0</v>
      </c>
      <c r="AA8" s="122" t="s">
        <v>1364</v>
      </c>
      <c r="AB8" s="47">
        <f t="shared" si="4"/>
        <v>1315</v>
      </c>
      <c r="AC8" s="125">
        <f t="shared" si="5"/>
        <v>1315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2260</v>
      </c>
      <c r="S9" s="46">
        <f>+'5'!N261</f>
        <v>300</v>
      </c>
      <c r="T9" s="46">
        <f>+'5'!N259</f>
        <v>0</v>
      </c>
      <c r="U9" s="46">
        <f>+'5'!N257</f>
        <v>15</v>
      </c>
      <c r="V9" s="46">
        <f>+'5'!N260</f>
        <v>0</v>
      </c>
      <c r="W9" s="46">
        <f>+'5'!N258</f>
        <v>680</v>
      </c>
      <c r="X9" s="46">
        <f t="shared" ref="X9:X34" si="7">+R9-S9-T9-U9-V9-W9</f>
        <v>1265</v>
      </c>
      <c r="Y9" s="46">
        <f>+'5'!N263</f>
        <v>1265</v>
      </c>
      <c r="Z9" s="47">
        <f t="shared" si="3"/>
        <v>0</v>
      </c>
      <c r="AA9" s="122" t="s">
        <v>1365</v>
      </c>
      <c r="AB9" s="47">
        <f t="shared" si="4"/>
        <v>1945</v>
      </c>
      <c r="AC9" s="125">
        <f t="shared" si="5"/>
        <v>1945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3530</v>
      </c>
      <c r="S10" s="46">
        <f>+'6'!N261</f>
        <v>100</v>
      </c>
      <c r="T10" s="46">
        <f>+'6'!N259</f>
        <v>0</v>
      </c>
      <c r="U10" s="46">
        <f>+'6'!N257</f>
        <v>15</v>
      </c>
      <c r="V10" s="46">
        <f>+'6'!N260</f>
        <v>0</v>
      </c>
      <c r="W10" s="46">
        <f>+'6'!N258</f>
        <v>1480</v>
      </c>
      <c r="X10" s="46">
        <f t="shared" si="7"/>
        <v>1935</v>
      </c>
      <c r="Y10" s="46">
        <f>+'6'!N263</f>
        <v>1935</v>
      </c>
      <c r="Z10" s="47">
        <f t="shared" si="3"/>
        <v>0</v>
      </c>
      <c r="AA10" s="97" t="s">
        <v>1366</v>
      </c>
      <c r="AB10" s="47">
        <f t="shared" si="4"/>
        <v>3415</v>
      </c>
      <c r="AC10" s="125">
        <f t="shared" si="5"/>
        <v>3415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72</v>
      </c>
      <c r="G11" s="43">
        <f t="shared" si="0"/>
        <v>79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3800</v>
      </c>
      <c r="N11" s="19"/>
      <c r="O11" s="121">
        <v>19.36</v>
      </c>
      <c r="P11" s="78">
        <f t="shared" si="2"/>
        <v>1471.36</v>
      </c>
      <c r="Q11" s="45">
        <v>7</v>
      </c>
      <c r="R11" s="46">
        <f>+'7'!N256</f>
        <v>3870</v>
      </c>
      <c r="S11" s="46">
        <f>+'7'!N261</f>
        <v>0</v>
      </c>
      <c r="T11" s="46">
        <f>+'7'!N259</f>
        <v>0</v>
      </c>
      <c r="U11" s="46">
        <f>+'7'!N257</f>
        <v>15</v>
      </c>
      <c r="V11" s="46">
        <f>+'7'!N260</f>
        <v>0</v>
      </c>
      <c r="W11" s="46">
        <f>+'7'!N258</f>
        <v>1230</v>
      </c>
      <c r="X11" s="46">
        <f t="shared" si="7"/>
        <v>2625</v>
      </c>
      <c r="Y11" s="46">
        <f>+'7'!N263</f>
        <v>2625</v>
      </c>
      <c r="Z11" s="47">
        <f t="shared" si="3"/>
        <v>0</v>
      </c>
      <c r="AA11" s="97" t="s">
        <v>1367</v>
      </c>
      <c r="AB11" s="47">
        <f t="shared" si="4"/>
        <v>3855</v>
      </c>
      <c r="AC11" s="125">
        <f t="shared" si="5"/>
        <v>3855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2340</v>
      </c>
      <c r="S12" s="46">
        <f>+'8'!N261</f>
        <v>150</v>
      </c>
      <c r="T12" s="46">
        <f>+'8'!N259</f>
        <v>0</v>
      </c>
      <c r="U12" s="46">
        <f>+'8'!N257</f>
        <v>15</v>
      </c>
      <c r="V12" s="46">
        <f>+'8'!N260</f>
        <v>0</v>
      </c>
      <c r="W12" s="46">
        <f>+'8'!N258</f>
        <v>55</v>
      </c>
      <c r="X12" s="46">
        <f t="shared" si="7"/>
        <v>2120</v>
      </c>
      <c r="Y12" s="46">
        <f>+'8'!N263</f>
        <v>2120</v>
      </c>
      <c r="Z12" s="47">
        <f t="shared" si="3"/>
        <v>0</v>
      </c>
      <c r="AA12" s="122" t="s">
        <v>1368</v>
      </c>
      <c r="AB12" s="47">
        <f t="shared" si="4"/>
        <v>2175</v>
      </c>
      <c r="AC12" s="125">
        <f t="shared" si="5"/>
        <v>2175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6">
        <v>19.82</v>
      </c>
      <c r="P13" s="78">
        <f t="shared" si="2"/>
        <v>0</v>
      </c>
      <c r="Q13" s="45">
        <v>9</v>
      </c>
      <c r="R13" s="46">
        <f>+'9'!N256</f>
        <v>2495</v>
      </c>
      <c r="S13" s="46">
        <f>+'9'!N261</f>
        <v>0</v>
      </c>
      <c r="T13" s="46">
        <f>+'9'!N259</f>
        <v>0</v>
      </c>
      <c r="U13" s="46">
        <f>+'9'!N257</f>
        <v>15</v>
      </c>
      <c r="V13" s="46">
        <f>+'9'!N260</f>
        <v>0</v>
      </c>
      <c r="W13" s="46">
        <f>+'9'!N258</f>
        <v>1030</v>
      </c>
      <c r="X13" s="46">
        <f>+R13-S13-T13-U13-V13-W13</f>
        <v>1450</v>
      </c>
      <c r="Y13" s="46">
        <f>+'9'!N263</f>
        <v>1450</v>
      </c>
      <c r="Z13" s="47">
        <f t="shared" si="3"/>
        <v>0</v>
      </c>
      <c r="AA13" s="122" t="s">
        <v>1362</v>
      </c>
      <c r="AB13" s="47">
        <f t="shared" si="4"/>
        <v>2480</v>
      </c>
      <c r="AC13" s="125">
        <f t="shared" si="5"/>
        <v>2480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6">
        <v>19.41</v>
      </c>
      <c r="P14" s="78">
        <f t="shared" si="2"/>
        <v>0</v>
      </c>
      <c r="Q14" s="45">
        <v>10</v>
      </c>
      <c r="R14" s="46">
        <f>+'10'!N256</f>
        <v>2100</v>
      </c>
      <c r="S14" s="46">
        <f>+'10'!N261</f>
        <v>55</v>
      </c>
      <c r="T14" s="46">
        <f>+'10'!N259</f>
        <v>0</v>
      </c>
      <c r="U14" s="46">
        <f>+'10'!N257</f>
        <v>15</v>
      </c>
      <c r="V14" s="46">
        <f>+'10'!N260</f>
        <v>0</v>
      </c>
      <c r="W14" s="46">
        <f>+'10'!N258</f>
        <v>860</v>
      </c>
      <c r="X14" s="46">
        <f t="shared" si="7"/>
        <v>1170</v>
      </c>
      <c r="Y14" s="46">
        <f>+'10'!N263</f>
        <v>1170</v>
      </c>
      <c r="Z14" s="47">
        <f t="shared" si="3"/>
        <v>0</v>
      </c>
      <c r="AA14" s="122" t="s">
        <v>1363</v>
      </c>
      <c r="AB14" s="47">
        <f t="shared" si="4"/>
        <v>2030</v>
      </c>
      <c r="AC14" s="125">
        <f t="shared" si="5"/>
        <v>2030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6">
        <v>22.41</v>
      </c>
      <c r="P15" s="78">
        <f t="shared" si="2"/>
        <v>0</v>
      </c>
      <c r="Q15" s="45">
        <v>11</v>
      </c>
      <c r="R15" s="46">
        <f>+'11'!N256</f>
        <v>2535</v>
      </c>
      <c r="S15" s="46">
        <f>+'11'!N261</f>
        <v>70</v>
      </c>
      <c r="T15" s="46">
        <f>+'11'!N259</f>
        <v>0</v>
      </c>
      <c r="U15" s="46">
        <f>+'11'!N257</f>
        <v>15</v>
      </c>
      <c r="V15" s="46">
        <f>+'11'!N260</f>
        <v>0</v>
      </c>
      <c r="W15" s="46">
        <f>+'11'!N258</f>
        <v>325</v>
      </c>
      <c r="X15" s="46">
        <f t="shared" si="7"/>
        <v>2125</v>
      </c>
      <c r="Y15" s="46">
        <f>+'11'!N263</f>
        <v>2125</v>
      </c>
      <c r="Z15" s="47">
        <f t="shared" si="3"/>
        <v>0</v>
      </c>
      <c r="AA15" s="122" t="s">
        <v>1364</v>
      </c>
      <c r="AB15" s="47">
        <f t="shared" si="4"/>
        <v>2450</v>
      </c>
      <c r="AC15" s="125">
        <f t="shared" si="5"/>
        <v>2450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6"/>
      <c r="P16" s="78">
        <f t="shared" si="2"/>
        <v>0</v>
      </c>
      <c r="Q16" s="45">
        <v>12</v>
      </c>
      <c r="R16" s="46">
        <f>+'12'!N256</f>
        <v>1320</v>
      </c>
      <c r="S16" s="46">
        <f>+'12'!N261</f>
        <v>0</v>
      </c>
      <c r="T16" s="46">
        <f>+'12'!N259</f>
        <v>0</v>
      </c>
      <c r="U16" s="66">
        <f>+'12'!N257</f>
        <v>15</v>
      </c>
      <c r="V16" s="46">
        <f>+'12'!N260</f>
        <v>0</v>
      </c>
      <c r="W16" s="46">
        <f>+'12'!N258</f>
        <v>200</v>
      </c>
      <c r="X16" s="46">
        <f t="shared" si="7"/>
        <v>1105</v>
      </c>
      <c r="Y16" s="46">
        <f>+'12'!N263</f>
        <v>1105</v>
      </c>
      <c r="Z16" s="47">
        <f t="shared" si="3"/>
        <v>0</v>
      </c>
      <c r="AA16" s="122" t="s">
        <v>1365</v>
      </c>
      <c r="AB16" s="47">
        <f t="shared" si="4"/>
        <v>1305</v>
      </c>
      <c r="AC16" s="125">
        <f t="shared" si="5"/>
        <v>1305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6">
        <v>4</v>
      </c>
      <c r="P17" s="78">
        <f t="shared" si="2"/>
        <v>0</v>
      </c>
      <c r="Q17" s="45">
        <v>13</v>
      </c>
      <c r="R17" s="46">
        <f>+'13'!N256</f>
        <v>3435</v>
      </c>
      <c r="S17" s="46">
        <f>+'13'!N261</f>
        <v>50</v>
      </c>
      <c r="T17" s="46">
        <f>+'13'!N259</f>
        <v>0</v>
      </c>
      <c r="U17" s="66">
        <f>+'13'!N257</f>
        <v>15</v>
      </c>
      <c r="V17" s="46">
        <f>+'13'!N260</f>
        <v>0</v>
      </c>
      <c r="W17" s="46">
        <f>+'13'!N258</f>
        <v>1860</v>
      </c>
      <c r="X17" s="46">
        <f>+R17-S17-T17-U17-V17-W17</f>
        <v>1510</v>
      </c>
      <c r="Y17" s="46">
        <f>+'13'!N263</f>
        <v>1510</v>
      </c>
      <c r="Z17" s="47">
        <f t="shared" si="3"/>
        <v>0</v>
      </c>
      <c r="AA17" s="97" t="s">
        <v>1366</v>
      </c>
      <c r="AB17" s="47">
        <f t="shared" si="4"/>
        <v>3370</v>
      </c>
      <c r="AC17" s="125">
        <f t="shared" si="5"/>
        <v>3370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10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55</v>
      </c>
      <c r="G18" s="43">
        <f t="shared" ref="G18:G22" si="9">+E18+F18</f>
        <v>65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58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2900</v>
      </c>
      <c r="N18" s="19"/>
      <c r="O18" s="121">
        <v>19.12</v>
      </c>
      <c r="P18" s="78">
        <f t="shared" si="2"/>
        <v>1108.96</v>
      </c>
      <c r="Q18" s="45">
        <v>14</v>
      </c>
      <c r="R18" s="46">
        <f>+'14'!N256</f>
        <v>5175</v>
      </c>
      <c r="S18" s="46">
        <f>+'14'!N261</f>
        <v>45</v>
      </c>
      <c r="T18" s="46">
        <f>+'14'!N259</f>
        <v>0</v>
      </c>
      <c r="U18" s="66">
        <f>+'14'!N257</f>
        <v>15</v>
      </c>
      <c r="V18" s="46">
        <f>+'14'!N260</f>
        <v>0</v>
      </c>
      <c r="W18" s="46">
        <f>+'14'!N258</f>
        <v>1990</v>
      </c>
      <c r="X18" s="46">
        <f t="shared" si="7"/>
        <v>3125</v>
      </c>
      <c r="Y18" s="46">
        <f>+'14'!N263</f>
        <v>3125</v>
      </c>
      <c r="Z18" s="47">
        <f t="shared" si="3"/>
        <v>0</v>
      </c>
      <c r="AA18" s="97" t="s">
        <v>1367</v>
      </c>
      <c r="AB18" s="98">
        <f t="shared" si="4"/>
        <v>5115</v>
      </c>
      <c r="AC18" s="125">
        <f t="shared" si="5"/>
        <v>5115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6">
        <v>20.37</v>
      </c>
      <c r="P19" s="78">
        <f t="shared" si="2"/>
        <v>0</v>
      </c>
      <c r="Q19" s="45">
        <v>15</v>
      </c>
      <c r="R19" s="46">
        <f>+'15'!N256</f>
        <v>1910</v>
      </c>
      <c r="S19" s="46">
        <f>+'15'!N261</f>
        <v>50</v>
      </c>
      <c r="T19" s="46">
        <f>+'15'!N259</f>
        <v>0</v>
      </c>
      <c r="U19" s="66">
        <f>+'15'!N257</f>
        <v>15</v>
      </c>
      <c r="V19" s="46">
        <f>+'15'!N260</f>
        <v>0</v>
      </c>
      <c r="W19" s="46">
        <f>+'15'!N258</f>
        <v>560</v>
      </c>
      <c r="X19" s="46">
        <f t="shared" si="7"/>
        <v>1285</v>
      </c>
      <c r="Y19" s="46">
        <f>+'15'!N263</f>
        <v>1285</v>
      </c>
      <c r="Z19" s="47">
        <f t="shared" si="3"/>
        <v>0</v>
      </c>
      <c r="AA19" s="122" t="s">
        <v>1368</v>
      </c>
      <c r="AB19" s="47">
        <f t="shared" si="4"/>
        <v>1845</v>
      </c>
      <c r="AC19" s="125">
        <f t="shared" si="5"/>
        <v>1845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9"/>
        <v>17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</v>
      </c>
      <c r="L20" s="20">
        <v>65</v>
      </c>
      <c r="M20" s="44">
        <f>+K20*L20</f>
        <v>1105</v>
      </c>
      <c r="N20" s="19"/>
      <c r="O20" s="121">
        <v>22.25</v>
      </c>
      <c r="P20" s="78">
        <f t="shared" si="2"/>
        <v>378.25</v>
      </c>
      <c r="Q20" s="45">
        <v>16</v>
      </c>
      <c r="R20" s="46">
        <f>+'16'!N256</f>
        <v>1830</v>
      </c>
      <c r="S20" s="46">
        <f>+'16'!N261</f>
        <v>50</v>
      </c>
      <c r="T20" s="46">
        <f>+'16'!N259</f>
        <v>0</v>
      </c>
      <c r="U20" s="66">
        <f>+'16'!N257</f>
        <v>15</v>
      </c>
      <c r="V20" s="46">
        <f>+'16'!N260</f>
        <v>0</v>
      </c>
      <c r="W20" s="46">
        <f>+'16'!N258</f>
        <v>700</v>
      </c>
      <c r="X20" s="46">
        <f t="shared" si="7"/>
        <v>1065</v>
      </c>
      <c r="Y20" s="46">
        <f>+'16'!N263</f>
        <v>1065</v>
      </c>
      <c r="Z20" s="47">
        <f t="shared" si="3"/>
        <v>0</v>
      </c>
      <c r="AA20" s="122" t="s">
        <v>1362</v>
      </c>
      <c r="AB20" s="47">
        <f t="shared" si="4"/>
        <v>1765</v>
      </c>
      <c r="AC20" s="125">
        <f t="shared" si="5"/>
        <v>1765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9">
        <v>22.85</v>
      </c>
      <c r="P21" s="78">
        <f t="shared" si="2"/>
        <v>0</v>
      </c>
      <c r="Q21" s="45">
        <v>17</v>
      </c>
      <c r="R21" s="46">
        <f>+'17'!N256</f>
        <v>1315</v>
      </c>
      <c r="S21" s="46">
        <f>+'17'!N261</f>
        <v>10</v>
      </c>
      <c r="T21" s="46">
        <f>+'17'!N259</f>
        <v>0</v>
      </c>
      <c r="U21" s="66">
        <f>+'17'!N257</f>
        <v>15</v>
      </c>
      <c r="V21" s="46">
        <f>+'17'!N260</f>
        <v>0</v>
      </c>
      <c r="W21" s="46">
        <f>+'17'!N258</f>
        <v>430</v>
      </c>
      <c r="X21" s="46">
        <f t="shared" si="7"/>
        <v>860</v>
      </c>
      <c r="Y21" s="46">
        <f>+'17'!N263</f>
        <v>860</v>
      </c>
      <c r="Z21" s="47">
        <f t="shared" si="3"/>
        <v>0</v>
      </c>
      <c r="AA21" s="122" t="s">
        <v>1363</v>
      </c>
      <c r="AB21" s="47">
        <f t="shared" si="4"/>
        <v>1290</v>
      </c>
      <c r="AC21" s="125">
        <f t="shared" si="5"/>
        <v>1290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70</v>
      </c>
      <c r="G22" s="43">
        <f t="shared" si="9"/>
        <v>82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6800</v>
      </c>
      <c r="N22" s="19"/>
      <c r="O22" s="121">
        <v>27.98</v>
      </c>
      <c r="P22" s="78">
        <f t="shared" si="2"/>
        <v>1902.64</v>
      </c>
      <c r="Q22" s="45">
        <v>18</v>
      </c>
      <c r="R22" s="46">
        <f>+'18'!N256</f>
        <v>1725</v>
      </c>
      <c r="S22" s="46">
        <f>+'18'!N261</f>
        <v>0</v>
      </c>
      <c r="T22" s="46">
        <f>+'18'!N259</f>
        <v>0</v>
      </c>
      <c r="U22" s="66">
        <f>+'18'!N257</f>
        <v>15</v>
      </c>
      <c r="V22" s="46">
        <f>+'18'!N260</f>
        <v>0</v>
      </c>
      <c r="W22" s="46">
        <f>+'18'!N258</f>
        <v>320</v>
      </c>
      <c r="X22" s="46">
        <f t="shared" si="7"/>
        <v>1390</v>
      </c>
      <c r="Y22" s="46">
        <f>+'18'!N263</f>
        <v>1390</v>
      </c>
      <c r="Z22" s="47">
        <f t="shared" si="3"/>
        <v>0</v>
      </c>
      <c r="AA22" s="122" t="s">
        <v>1364</v>
      </c>
      <c r="AB22" s="47">
        <f t="shared" si="4"/>
        <v>1710</v>
      </c>
      <c r="AC22" s="125">
        <f t="shared" si="5"/>
        <v>1710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6">
        <v>29.74</v>
      </c>
      <c r="P23" s="78">
        <f t="shared" si="2"/>
        <v>0</v>
      </c>
      <c r="Q23" s="45">
        <v>19</v>
      </c>
      <c r="R23" s="46">
        <f>+'19'!N256</f>
        <v>4470</v>
      </c>
      <c r="S23" s="46">
        <f>+'19'!N261</f>
        <v>245</v>
      </c>
      <c r="T23" s="46">
        <f>+'19'!N259</f>
        <v>0</v>
      </c>
      <c r="U23" s="66">
        <f>+'19'!N257</f>
        <v>15</v>
      </c>
      <c r="V23" s="46">
        <f>+'19'!N260</f>
        <v>0</v>
      </c>
      <c r="W23" s="46">
        <f>+'19'!N258</f>
        <v>890</v>
      </c>
      <c r="X23" s="46">
        <f t="shared" si="7"/>
        <v>3320</v>
      </c>
      <c r="Y23" s="46">
        <f>+'19'!N263</f>
        <v>3320</v>
      </c>
      <c r="Z23" s="47">
        <f t="shared" si="3"/>
        <v>0</v>
      </c>
      <c r="AA23" s="122" t="s">
        <v>1365</v>
      </c>
      <c r="AB23" s="47">
        <f t="shared" si="4"/>
        <v>4210</v>
      </c>
      <c r="AC23" s="125">
        <f t="shared" si="5"/>
        <v>4210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</v>
      </c>
      <c r="N24" s="19"/>
      <c r="O24" s="121">
        <v>38.659999999999997</v>
      </c>
      <c r="P24" s="78">
        <f t="shared" si="2"/>
        <v>115.97999999999999</v>
      </c>
      <c r="Q24" s="45">
        <v>20</v>
      </c>
      <c r="R24" s="46">
        <f>+'20'!N256</f>
        <v>3165</v>
      </c>
      <c r="S24" s="46">
        <f>+'20'!N261</f>
        <v>100</v>
      </c>
      <c r="T24" s="46">
        <f>+'20'!N259</f>
        <v>0</v>
      </c>
      <c r="U24" s="66">
        <f>+'20'!N257</f>
        <v>15</v>
      </c>
      <c r="V24" s="46">
        <f>+'20'!N260</f>
        <v>0</v>
      </c>
      <c r="W24" s="46">
        <f>+'20'!N258</f>
        <v>1340</v>
      </c>
      <c r="X24" s="46">
        <f t="shared" si="7"/>
        <v>1710</v>
      </c>
      <c r="Y24" s="46">
        <f>+'20'!N263</f>
        <v>1710</v>
      </c>
      <c r="Z24" s="47">
        <f t="shared" si="3"/>
        <v>0</v>
      </c>
      <c r="AA24" s="97" t="s">
        <v>1366</v>
      </c>
      <c r="AB24" s="47">
        <f t="shared" si="4"/>
        <v>3050</v>
      </c>
      <c r="AC24" s="125">
        <f t="shared" si="5"/>
        <v>3050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4905</v>
      </c>
      <c r="S25" s="46">
        <f>+'21'!N261</f>
        <v>50</v>
      </c>
      <c r="T25" s="46">
        <f>+'21'!N259</f>
        <v>0</v>
      </c>
      <c r="U25" s="66">
        <f>+'21'!N257</f>
        <v>15</v>
      </c>
      <c r="V25" s="46">
        <f>+'21'!N260</f>
        <v>0</v>
      </c>
      <c r="W25" s="46">
        <f>+'21'!N258</f>
        <v>1540</v>
      </c>
      <c r="X25" s="46">
        <f t="shared" si="7"/>
        <v>3300</v>
      </c>
      <c r="Y25" s="46">
        <f>+'21'!N263</f>
        <v>3300</v>
      </c>
      <c r="Z25" s="47">
        <f t="shared" si="3"/>
        <v>0</v>
      </c>
      <c r="AA25" s="97" t="s">
        <v>1367</v>
      </c>
      <c r="AB25" s="47">
        <f t="shared" si="4"/>
        <v>4840</v>
      </c>
      <c r="AC25" s="125">
        <f t="shared" si="5"/>
        <v>4840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6">
        <v>32.97</v>
      </c>
      <c r="P26" s="78">
        <f t="shared" si="2"/>
        <v>0</v>
      </c>
      <c r="Q26" s="45">
        <v>22</v>
      </c>
      <c r="R26" s="46">
        <f>+'22'!N256</f>
        <v>1875</v>
      </c>
      <c r="S26" s="46">
        <f>+'22'!N261</f>
        <v>0</v>
      </c>
      <c r="T26" s="46">
        <f>+'22'!N259</f>
        <v>0</v>
      </c>
      <c r="U26" s="66">
        <f>+'22'!N257</f>
        <v>15</v>
      </c>
      <c r="V26" s="46">
        <f>+'22'!N260</f>
        <v>0</v>
      </c>
      <c r="W26" s="46">
        <f>+'22'!N258</f>
        <v>100</v>
      </c>
      <c r="X26" s="46">
        <f t="shared" si="7"/>
        <v>1760</v>
      </c>
      <c r="Y26" s="46">
        <f>+'22'!N263</f>
        <v>1760</v>
      </c>
      <c r="Z26" s="47">
        <f t="shared" si="3"/>
        <v>0</v>
      </c>
      <c r="AA26" s="122" t="s">
        <v>1368</v>
      </c>
      <c r="AB26" s="47">
        <f t="shared" si="4"/>
        <v>1860</v>
      </c>
      <c r="AC26" s="125">
        <f t="shared" si="5"/>
        <v>1860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6">
        <v>30.83</v>
      </c>
      <c r="P27" s="78">
        <f t="shared" si="2"/>
        <v>0</v>
      </c>
      <c r="Q27" s="45">
        <v>23</v>
      </c>
      <c r="R27" s="46">
        <f>+'23'!N256</f>
        <v>1750</v>
      </c>
      <c r="S27" s="46">
        <f>+'23'!N261</f>
        <v>0</v>
      </c>
      <c r="T27" s="46">
        <f>+'23'!N259</f>
        <v>0</v>
      </c>
      <c r="U27" s="66">
        <f>+'23'!N257</f>
        <v>15</v>
      </c>
      <c r="V27" s="46">
        <f>+'23'!N260</f>
        <v>0</v>
      </c>
      <c r="W27" s="46">
        <f>+'23'!N258</f>
        <v>0</v>
      </c>
      <c r="X27" s="46">
        <f>+R27-S27-T27-U27-V27-W27</f>
        <v>1735</v>
      </c>
      <c r="Y27" s="46">
        <f>+'23'!N263</f>
        <v>1735</v>
      </c>
      <c r="Z27" s="47">
        <f>+Y27-X27</f>
        <v>0</v>
      </c>
      <c r="AA27" s="122" t="s">
        <v>1362</v>
      </c>
      <c r="AB27" s="47">
        <f t="shared" si="4"/>
        <v>1735</v>
      </c>
      <c r="AC27" s="125">
        <f t="shared" si="5"/>
        <v>1735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14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57</v>
      </c>
      <c r="G28" s="43">
        <f t="shared" si="11"/>
        <v>71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6400</v>
      </c>
      <c r="N28" s="19"/>
      <c r="O28" s="121">
        <v>30.86</v>
      </c>
      <c r="P28" s="78">
        <f t="shared" si="2"/>
        <v>1975.04</v>
      </c>
      <c r="Q28" s="45">
        <v>24</v>
      </c>
      <c r="R28" s="46">
        <f>+'24'!N256</f>
        <v>1750</v>
      </c>
      <c r="S28" s="46">
        <f>+'24'!N261</f>
        <v>0</v>
      </c>
      <c r="T28" s="46">
        <f>+'24'!N259</f>
        <v>0</v>
      </c>
      <c r="U28" s="66">
        <f>+'24'!N257</f>
        <v>15</v>
      </c>
      <c r="V28" s="46">
        <f>+'24'!N260</f>
        <v>0</v>
      </c>
      <c r="W28" s="46">
        <f>+'24'!N258</f>
        <v>0</v>
      </c>
      <c r="X28" s="46">
        <f t="shared" si="7"/>
        <v>1735</v>
      </c>
      <c r="Y28" s="46">
        <f>+'24'!N263</f>
        <v>1735</v>
      </c>
      <c r="Z28" s="47">
        <f t="shared" si="3"/>
        <v>0</v>
      </c>
      <c r="AA28" s="122" t="s">
        <v>1363</v>
      </c>
      <c r="AB28" s="47">
        <f t="shared" si="4"/>
        <v>1735</v>
      </c>
      <c r="AC28" s="125">
        <f t="shared" si="5"/>
        <v>1735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6">
        <v>27.24</v>
      </c>
      <c r="P29" s="78">
        <f t="shared" si="2"/>
        <v>0</v>
      </c>
      <c r="Q29" s="45">
        <v>25</v>
      </c>
      <c r="R29" s="46">
        <f>+'25'!N256</f>
        <v>1950</v>
      </c>
      <c r="S29" s="46">
        <f>+'25'!N261</f>
        <v>0</v>
      </c>
      <c r="T29" s="46">
        <f>+'25'!N259</f>
        <v>0</v>
      </c>
      <c r="U29" s="66">
        <f>+'25'!N257</f>
        <v>15</v>
      </c>
      <c r="V29" s="46">
        <f>+'25'!N260</f>
        <v>0</v>
      </c>
      <c r="W29" s="46">
        <f>+'25'!N258</f>
        <v>290</v>
      </c>
      <c r="X29" s="46">
        <f t="shared" si="7"/>
        <v>1645</v>
      </c>
      <c r="Y29" s="46">
        <f>+'25'!N263</f>
        <v>1645</v>
      </c>
      <c r="Z29" s="47">
        <f t="shared" si="3"/>
        <v>0</v>
      </c>
      <c r="AA29" s="122" t="s">
        <v>1364</v>
      </c>
      <c r="AB29" s="47">
        <f t="shared" si="4"/>
        <v>1935</v>
      </c>
      <c r="AC29" s="125">
        <f t="shared" si="5"/>
        <v>1935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6">
        <v>32.47</v>
      </c>
      <c r="P30" s="78">
        <f t="shared" si="2"/>
        <v>0</v>
      </c>
      <c r="Q30" s="45">
        <v>26</v>
      </c>
      <c r="R30" s="46">
        <f>+'26'!N256</f>
        <v>2840</v>
      </c>
      <c r="S30" s="46">
        <f>+'26'!N261</f>
        <v>0</v>
      </c>
      <c r="T30" s="46">
        <f>+'26'!N259</f>
        <v>0</v>
      </c>
      <c r="U30" s="66">
        <f>+'26'!N257</f>
        <v>15</v>
      </c>
      <c r="V30" s="46">
        <f>+'26'!N260</f>
        <v>0</v>
      </c>
      <c r="W30" s="46">
        <f>+'26'!N258</f>
        <v>680</v>
      </c>
      <c r="X30" s="46">
        <f t="shared" si="7"/>
        <v>2145</v>
      </c>
      <c r="Y30" s="46">
        <f>+'26'!N263</f>
        <v>2145</v>
      </c>
      <c r="Z30" s="47">
        <f t="shared" si="3"/>
        <v>0</v>
      </c>
      <c r="AA30" s="122" t="s">
        <v>1365</v>
      </c>
      <c r="AB30" s="47">
        <f t="shared" si="4"/>
        <v>2825</v>
      </c>
      <c r="AC30" s="125">
        <f t="shared" si="5"/>
        <v>2825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65</v>
      </c>
      <c r="G31" s="43">
        <f t="shared" si="0"/>
        <v>82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24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5800</v>
      </c>
      <c r="N31" s="19"/>
      <c r="O31" s="121">
        <v>34.64</v>
      </c>
      <c r="P31" s="78">
        <f t="shared" si="2"/>
        <v>2009.1200000000001</v>
      </c>
      <c r="Q31" s="45">
        <v>27</v>
      </c>
      <c r="R31" s="46">
        <f>+'27'!N256</f>
        <v>2715</v>
      </c>
      <c r="S31" s="46">
        <f>+'27'!N261</f>
        <v>50</v>
      </c>
      <c r="T31" s="46">
        <f>+'27'!N259</f>
        <v>0</v>
      </c>
      <c r="U31" s="66">
        <f>+'27'!N257</f>
        <v>15</v>
      </c>
      <c r="V31" s="46">
        <f>+'27'!N260</f>
        <v>0</v>
      </c>
      <c r="W31" s="46">
        <f>+'27'!N258</f>
        <v>1545</v>
      </c>
      <c r="X31" s="46">
        <f t="shared" si="7"/>
        <v>1105</v>
      </c>
      <c r="Y31" s="46">
        <f>+'27'!N263</f>
        <v>1105</v>
      </c>
      <c r="Z31" s="47">
        <f t="shared" si="3"/>
        <v>0</v>
      </c>
      <c r="AA31" s="97" t="s">
        <v>1366</v>
      </c>
      <c r="AB31" s="47">
        <f t="shared" si="4"/>
        <v>2650</v>
      </c>
      <c r="AC31" s="125">
        <f t="shared" si="5"/>
        <v>2650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20</v>
      </c>
      <c r="G32" s="43">
        <f t="shared" si="0"/>
        <v>23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2730</v>
      </c>
      <c r="N32" s="19"/>
      <c r="O32" s="121">
        <v>46.37</v>
      </c>
      <c r="P32" s="78">
        <f t="shared" si="2"/>
        <v>973.77</v>
      </c>
      <c r="Q32" s="45">
        <v>28</v>
      </c>
      <c r="R32" s="46">
        <f>+'28'!N256</f>
        <v>7160</v>
      </c>
      <c r="S32" s="46">
        <f>+'28'!N261</f>
        <v>0</v>
      </c>
      <c r="T32" s="46">
        <f>+'28'!N259</f>
        <v>0</v>
      </c>
      <c r="U32" s="66">
        <f>+'28'!N257</f>
        <v>15</v>
      </c>
      <c r="V32" s="46">
        <f>+'28'!N260</f>
        <v>2270</v>
      </c>
      <c r="W32" s="46">
        <f>+'28'!N258</f>
        <v>3410</v>
      </c>
      <c r="X32" s="46">
        <f t="shared" si="7"/>
        <v>1465</v>
      </c>
      <c r="Y32" s="46">
        <f>+'28'!N263</f>
        <v>1465</v>
      </c>
      <c r="Z32" s="47">
        <f t="shared" si="3"/>
        <v>0</v>
      </c>
      <c r="AA32" s="97" t="s">
        <v>1367</v>
      </c>
      <c r="AB32" s="47">
        <f t="shared" si="4"/>
        <v>4875</v>
      </c>
      <c r="AC32" s="125">
        <f t="shared" si="5"/>
        <v>4875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4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22</v>
      </c>
      <c r="G33" s="43">
        <f t="shared" si="0"/>
        <v>26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5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2340</v>
      </c>
      <c r="N33" s="19"/>
      <c r="O33" s="121">
        <v>38.9</v>
      </c>
      <c r="P33" s="78">
        <f t="shared" si="2"/>
        <v>700.19999999999993</v>
      </c>
      <c r="Q33" s="45">
        <v>29</v>
      </c>
      <c r="R33" s="46">
        <f>+'29'!N256</f>
        <v>2870</v>
      </c>
      <c r="S33" s="46">
        <f>+'29'!N261</f>
        <v>0</v>
      </c>
      <c r="T33" s="46">
        <f>+'28'!N259</f>
        <v>0</v>
      </c>
      <c r="U33" s="66">
        <f>+'29'!N257</f>
        <v>15</v>
      </c>
      <c r="V33" s="46">
        <f>+'29'!N260</f>
        <v>0</v>
      </c>
      <c r="W33" s="46">
        <f>+'29'!N258</f>
        <v>300</v>
      </c>
      <c r="X33" s="46">
        <f t="shared" ref="X33" si="13">+R33-S33-T33-U33-V33-W33</f>
        <v>2555</v>
      </c>
      <c r="Y33" s="46">
        <f>+'29'!N263</f>
        <v>2555</v>
      </c>
      <c r="Z33" s="47">
        <f t="shared" ref="Z33" si="14">+Y33-X33</f>
        <v>0</v>
      </c>
      <c r="AA33" s="122" t="s">
        <v>1368</v>
      </c>
      <c r="AB33" s="47">
        <f t="shared" si="4"/>
        <v>2855</v>
      </c>
      <c r="AC33" s="125">
        <f t="shared" si="5"/>
        <v>2855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1635</v>
      </c>
      <c r="S34" s="46">
        <f>+'30'!N261</f>
        <v>0</v>
      </c>
      <c r="T34" s="46">
        <f>+'30'!N259</f>
        <v>0</v>
      </c>
      <c r="U34" s="66">
        <f>+'30'!N257</f>
        <v>15</v>
      </c>
      <c r="V34" s="46">
        <f>+'30'!N260</f>
        <v>0</v>
      </c>
      <c r="W34" s="46">
        <f>+'30'!N258</f>
        <v>850</v>
      </c>
      <c r="X34" s="46">
        <f t="shared" si="7"/>
        <v>770</v>
      </c>
      <c r="Y34" s="46">
        <f>+'30'!N263</f>
        <v>770</v>
      </c>
      <c r="Z34" s="47">
        <f t="shared" si="3"/>
        <v>0</v>
      </c>
      <c r="AA34" s="122" t="s">
        <v>1362</v>
      </c>
      <c r="AB34" s="47">
        <f t="shared" si="4"/>
        <v>1620</v>
      </c>
      <c r="AC34" s="125">
        <f t="shared" si="5"/>
        <v>1620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20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2340</v>
      </c>
      <c r="N35" s="19"/>
      <c r="O35" s="121">
        <v>40.799999999999997</v>
      </c>
      <c r="P35" s="78">
        <f t="shared" si="2"/>
        <v>734.4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5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4">
        <f t="shared" ref="R36:AA36" si="15">SUM(R5:R35)</f>
        <v>79294</v>
      </c>
      <c r="S36" s="124">
        <f t="shared" si="15"/>
        <v>1401</v>
      </c>
      <c r="T36" s="124">
        <f t="shared" si="15"/>
        <v>0</v>
      </c>
      <c r="U36" s="124">
        <f t="shared" si="15"/>
        <v>435</v>
      </c>
      <c r="V36" s="124">
        <f t="shared" si="15"/>
        <v>4766</v>
      </c>
      <c r="W36" s="124">
        <f t="shared" si="15"/>
        <v>24165</v>
      </c>
      <c r="X36" s="124">
        <f t="shared" si="15"/>
        <v>48527</v>
      </c>
      <c r="Y36" s="124">
        <f t="shared" si="15"/>
        <v>48527</v>
      </c>
      <c r="Z36" s="124">
        <f t="shared" si="15"/>
        <v>0</v>
      </c>
      <c r="AA36" s="124">
        <f t="shared" si="15"/>
        <v>0</v>
      </c>
      <c r="AB36" s="124">
        <f>SUM(AB5:AB35)</f>
        <v>72692</v>
      </c>
      <c r="AC36" s="123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89">
        <v>27.84</v>
      </c>
      <c r="P39" s="78">
        <f t="shared" si="2"/>
        <v>0</v>
      </c>
      <c r="Q39" s="5"/>
      <c r="R39" s="170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89">
        <v>27.12</v>
      </c>
      <c r="P40" s="78">
        <f t="shared" si="2"/>
        <v>0</v>
      </c>
      <c r="Q40" s="5"/>
      <c r="R40" s="170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12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31</v>
      </c>
      <c r="G46" s="43">
        <f t="shared" si="0"/>
        <v>43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1900</v>
      </c>
      <c r="N46" s="19"/>
      <c r="O46" s="121">
        <v>17.78</v>
      </c>
      <c r="P46" s="78">
        <f t="shared" si="2"/>
        <v>675.6400000000001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>+E47+F47</f>
        <v>20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950</v>
      </c>
      <c r="N47" s="19"/>
      <c r="O47" s="121">
        <v>17.989999999999998</v>
      </c>
      <c r="P47" s="78">
        <f t="shared" si="2"/>
        <v>341.80999999999995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46</v>
      </c>
      <c r="G48" s="43">
        <f>+E48+F48</f>
        <v>61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2500</v>
      </c>
      <c r="N48" s="19"/>
      <c r="O48" s="121">
        <v>18.32</v>
      </c>
      <c r="P48" s="78">
        <f t="shared" si="2"/>
        <v>916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>+E49+F49</f>
        <v>20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1000</v>
      </c>
      <c r="N49" s="19"/>
      <c r="O49" s="121">
        <v>20.059999999999999</v>
      </c>
      <c r="P49" s="78">
        <f t="shared" si="2"/>
        <v>401.2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950</v>
      </c>
      <c r="N50" s="19"/>
      <c r="O50" s="121">
        <v>20.32</v>
      </c>
      <c r="P50" s="78">
        <f t="shared" si="2"/>
        <v>386.08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6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6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50</v>
      </c>
      <c r="G53" s="43">
        <f t="shared" si="0"/>
        <v>62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2500</v>
      </c>
      <c r="N53" s="19"/>
      <c r="O53" s="121">
        <v>16.37</v>
      </c>
      <c r="P53" s="78">
        <f t="shared" si="2"/>
        <v>818.5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6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6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6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6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6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6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6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6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6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6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22.49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10</v>
      </c>
      <c r="G67" s="43">
        <f t="shared" si="0"/>
        <v>14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14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980</v>
      </c>
      <c r="N67" s="19"/>
      <c r="O67" s="121">
        <v>23</v>
      </c>
      <c r="P67" s="78">
        <f t="shared" si="2"/>
        <v>322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10</v>
      </c>
      <c r="G68" s="43">
        <f t="shared" si="0"/>
        <v>10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1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6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480</v>
      </c>
      <c r="N68" s="19"/>
      <c r="O68" s="121">
        <v>25</v>
      </c>
      <c r="P68" s="78">
        <f t="shared" si="2"/>
        <v>150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10</v>
      </c>
      <c r="G74" s="43">
        <f t="shared" si="0"/>
        <v>12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121">
        <v>17.09</v>
      </c>
      <c r="P74" s="78">
        <f t="shared" si="17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25.15</v>
      </c>
      <c r="P77" s="78">
        <f t="shared" si="17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8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8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8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8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16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22</v>
      </c>
      <c r="G112" s="43">
        <f>+E112+F112</f>
        <v>38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3700</v>
      </c>
      <c r="N112" s="19"/>
      <c r="O112" s="121">
        <v>34.25</v>
      </c>
      <c r="P112" s="78">
        <f t="shared" si="17"/>
        <v>1267.25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24"/>
        <v>29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1485</v>
      </c>
      <c r="N113" s="19"/>
      <c r="O113" s="121">
        <v>22.55</v>
      </c>
      <c r="P113" s="78">
        <f t="shared" si="17"/>
        <v>608.85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6">
        <v>96.46</v>
      </c>
      <c r="P114" s="78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30</v>
      </c>
      <c r="G115" s="43">
        <f t="shared" si="24"/>
        <v>37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2100</v>
      </c>
      <c r="N115" s="19"/>
      <c r="O115" s="121">
        <v>23.61</v>
      </c>
      <c r="P115" s="78">
        <f t="shared" si="17"/>
        <v>826.35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15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24"/>
        <v>40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3500</v>
      </c>
      <c r="N116" s="19"/>
      <c r="O116" s="121">
        <v>13.03</v>
      </c>
      <c r="P116" s="78">
        <f t="shared" si="17"/>
        <v>456.04999999999995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>
        <v>9.91</v>
      </c>
      <c r="P131" s="78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24.21</v>
      </c>
      <c r="P133" s="78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8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8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8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/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30</v>
      </c>
      <c r="G156" s="46">
        <f t="shared" ref="G156:G157" si="30">E156+F156</f>
        <v>30</v>
      </c>
      <c r="H156" s="77">
        <v>0</v>
      </c>
      <c r="I156" s="75">
        <v>0</v>
      </c>
      <c r="J156" s="46">
        <f t="shared" ref="J156:J157" si="31">+G156-H156-K156-I156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450</v>
      </c>
      <c r="N156" s="17" t="s">
        <v>1440</v>
      </c>
      <c r="O156" s="121">
        <v>11.39</v>
      </c>
      <c r="P156" s="78">
        <f t="shared" si="29"/>
        <v>341.70000000000005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/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5</v>
      </c>
      <c r="G157" s="46">
        <f t="shared" si="30"/>
        <v>5</v>
      </c>
      <c r="H157" s="77">
        <v>0</v>
      </c>
      <c r="I157" s="75">
        <v>0</v>
      </c>
      <c r="J157" s="46">
        <f t="shared" si="31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5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150</v>
      </c>
      <c r="N157" s="17" t="s">
        <v>1440</v>
      </c>
      <c r="O157" s="121">
        <v>15.6</v>
      </c>
      <c r="P157" s="78">
        <f t="shared" si="29"/>
        <v>78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8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28" si="32">+E170+F170</f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2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2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3">+E174+F174</f>
        <v>0</v>
      </c>
      <c r="H174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4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35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2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1">
        <v>23.02</v>
      </c>
      <c r="P175" s="78">
        <f t="shared" si="2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6">+E176+F176</f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2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2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38</v>
      </c>
      <c r="P178" s="78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2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2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2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2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2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2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2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63</v>
      </c>
      <c r="P185" s="78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7">+E186+F186</f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8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39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40">+E187+F187</f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1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150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40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1"/>
        <v>111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39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400</v>
      </c>
      <c r="N188" s="19"/>
      <c r="O188" s="121">
        <v>3.5</v>
      </c>
      <c r="P188" s="78">
        <f>+K188*O188</f>
        <v>136.5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40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1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2">+E190+F190</f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3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4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2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2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18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32"/>
        <v>43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2040</v>
      </c>
      <c r="N193" s="19"/>
      <c r="O193" s="121">
        <v>38</v>
      </c>
      <c r="P193" s="78">
        <f t="shared" si="29"/>
        <v>1292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55</v>
      </c>
      <c r="G194" s="43">
        <f t="shared" si="32"/>
        <v>56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6720</v>
      </c>
      <c r="N194" s="19"/>
      <c r="O194" s="121">
        <v>73</v>
      </c>
      <c r="P194" s="78">
        <f t="shared" si="29"/>
        <v>4088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2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2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2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2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2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2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2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2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6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60</v>
      </c>
      <c r="G205" s="43">
        <f t="shared" si="32"/>
        <v>66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48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825</v>
      </c>
      <c r="N205" s="19"/>
      <c r="O205" s="121">
        <v>40</v>
      </c>
      <c r="P205" s="78">
        <f t="shared" si="29"/>
        <v>600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2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5">+E207+F207</f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6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47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2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11</v>
      </c>
      <c r="G209" s="43">
        <f t="shared" si="32"/>
        <v>11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9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1080</v>
      </c>
      <c r="N209" s="19"/>
      <c r="O209" s="121">
        <v>83</v>
      </c>
      <c r="P209" s="78">
        <f t="shared" si="29"/>
        <v>747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2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2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2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2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2"/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2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2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2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2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2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2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2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2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2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2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5" si="4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2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28" si="49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4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2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9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4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2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9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4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6">
        <f t="shared" ref="G229:G250" si="50">E229+F229</f>
        <v>0</v>
      </c>
      <c r="H229" s="77">
        <v>0</v>
      </c>
      <c r="I229" s="75">
        <v>0</v>
      </c>
      <c r="J229" s="46">
        <f t="shared" ref="J229:J252" si="51">+G229-H229-K229-I229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4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6">
        <f t="shared" si="50"/>
        <v>0</v>
      </c>
      <c r="H230" s="77">
        <v>0</v>
      </c>
      <c r="I230" s="75">
        <v>0</v>
      </c>
      <c r="J230" s="46">
        <f t="shared" si="51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4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6">
        <f t="shared" si="50"/>
        <v>0</v>
      </c>
      <c r="H231" s="77">
        <v>0</v>
      </c>
      <c r="I231" s="75">
        <v>0</v>
      </c>
      <c r="J231" s="46">
        <f t="shared" si="51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4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6">
        <f t="shared" si="50"/>
        <v>0</v>
      </c>
      <c r="H232" s="77">
        <v>0</v>
      </c>
      <c r="I232" s="75">
        <v>0</v>
      </c>
      <c r="J232" s="46">
        <f t="shared" si="51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4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6">
        <f t="shared" si="50"/>
        <v>0</v>
      </c>
      <c r="H233" s="77">
        <v>0</v>
      </c>
      <c r="I233" s="75">
        <v>0</v>
      </c>
      <c r="J233" s="46">
        <f t="shared" si="51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4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6">
        <f t="shared" si="50"/>
        <v>0</v>
      </c>
      <c r="H234" s="77">
        <v>0</v>
      </c>
      <c r="I234" s="75">
        <v>0</v>
      </c>
      <c r="J234" s="46">
        <f t="shared" si="51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4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6">
        <f t="shared" si="50"/>
        <v>0</v>
      </c>
      <c r="H235" s="77">
        <v>0</v>
      </c>
      <c r="I235" s="75">
        <v>0</v>
      </c>
      <c r="J235" s="46">
        <f t="shared" si="51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52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6">
        <f t="shared" si="50"/>
        <v>0</v>
      </c>
      <c r="H236" s="77">
        <v>0</v>
      </c>
      <c r="I236" s="75">
        <v>0</v>
      </c>
      <c r="J236" s="46">
        <f t="shared" si="51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52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6">
        <f t="shared" si="50"/>
        <v>0</v>
      </c>
      <c r="H237" s="77">
        <v>0</v>
      </c>
      <c r="I237" s="75">
        <v>0</v>
      </c>
      <c r="J237" s="46">
        <f t="shared" si="51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52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1431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6">
        <f t="shared" si="50"/>
        <v>0</v>
      </c>
      <c r="H238" s="77">
        <v>0</v>
      </c>
      <c r="I238" s="75">
        <v>0</v>
      </c>
      <c r="J238" s="46">
        <f t="shared" si="51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52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10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10</v>
      </c>
      <c r="G239" s="46">
        <f t="shared" si="50"/>
        <v>20</v>
      </c>
      <c r="H239" s="77">
        <v>0</v>
      </c>
      <c r="I239" s="75">
        <v>0</v>
      </c>
      <c r="J239" s="46">
        <f t="shared" si="51"/>
        <v>12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8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280</v>
      </c>
      <c r="N239" s="19"/>
      <c r="O239" s="121">
        <v>30</v>
      </c>
      <c r="P239" s="78">
        <f t="shared" si="52"/>
        <v>240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6">
        <f t="shared" si="50"/>
        <v>0</v>
      </c>
      <c r="H240" s="77">
        <v>0</v>
      </c>
      <c r="I240" s="75">
        <v>0</v>
      </c>
      <c r="J240" s="46">
        <f t="shared" si="51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52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46">
        <f>+ยกมา!J241</f>
        <v>2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</v>
      </c>
      <c r="G241" s="46">
        <f t="shared" si="50"/>
        <v>3</v>
      </c>
      <c r="H241" s="77">
        <v>0</v>
      </c>
      <c r="I241" s="75">
        <v>0</v>
      </c>
      <c r="J241" s="46">
        <f t="shared" si="51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3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60</v>
      </c>
      <c r="N241" s="19"/>
      <c r="O241" s="89">
        <v>12.41</v>
      </c>
      <c r="P241" s="78">
        <f t="shared" si="52"/>
        <v>37.230000000000004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46">
        <f>+ยกมา!J242</f>
        <v>2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6">
        <f t="shared" si="50"/>
        <v>2</v>
      </c>
      <c r="H242" s="77">
        <v>0</v>
      </c>
      <c r="I242" s="75">
        <v>0</v>
      </c>
      <c r="J242" s="46">
        <f t="shared" si="51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2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44</v>
      </c>
      <c r="N242" s="19"/>
      <c r="O242" s="89">
        <v>6.86</v>
      </c>
      <c r="P242" s="78">
        <f t="shared" si="52"/>
        <v>13.72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46">
        <f>+ยกมา!J243</f>
        <v>3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si="50"/>
        <v>3</v>
      </c>
      <c r="H243" s="77">
        <v>0</v>
      </c>
      <c r="I243" s="75">
        <v>0</v>
      </c>
      <c r="J243" s="46">
        <f t="shared" si="51"/>
        <v>1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2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70</v>
      </c>
      <c r="N243" s="19"/>
      <c r="O243" s="89">
        <v>11.86</v>
      </c>
      <c r="P243" s="78">
        <f t="shared" ref="P243:P246" si="53">+K243*O243</f>
        <v>23.72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46">
        <f>+ยกมา!J244</f>
        <v>10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50"/>
        <v>10</v>
      </c>
      <c r="H244" s="77">
        <v>0</v>
      </c>
      <c r="I244" s="75">
        <v>0</v>
      </c>
      <c r="J244" s="46">
        <f t="shared" si="51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200</v>
      </c>
      <c r="N244" s="19"/>
      <c r="O244" s="89">
        <v>10.47</v>
      </c>
      <c r="P244" s="78">
        <f t="shared" si="53"/>
        <v>104.7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20</v>
      </c>
      <c r="G245" s="46">
        <f t="shared" si="50"/>
        <v>20</v>
      </c>
      <c r="H245" s="77">
        <v>0</v>
      </c>
      <c r="I245" s="75">
        <v>0</v>
      </c>
      <c r="J245" s="46">
        <f t="shared" si="51"/>
        <v>4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16</v>
      </c>
      <c r="L245" s="20">
        <v>20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315</v>
      </c>
      <c r="N245" s="19"/>
      <c r="O245" s="127"/>
      <c r="P245" s="78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3</v>
      </c>
      <c r="G246" s="46">
        <f t="shared" si="50"/>
        <v>3</v>
      </c>
      <c r="H246" s="77">
        <v>0</v>
      </c>
      <c r="I246" s="75">
        <v>0</v>
      </c>
      <c r="J246" s="46">
        <f t="shared" si="51"/>
        <v>3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1">
        <v>11.03</v>
      </c>
      <c r="P246" s="78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</v>
      </c>
      <c r="G247" s="46">
        <f t="shared" si="50"/>
        <v>3</v>
      </c>
      <c r="H247" s="77">
        <v>0</v>
      </c>
      <c r="I247" s="75">
        <v>0</v>
      </c>
      <c r="J247" s="46">
        <f t="shared" si="51"/>
        <v>3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1">
        <v>9.94</v>
      </c>
      <c r="P247" s="78">
        <f t="shared" si="52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6">
        <f t="shared" si="50"/>
        <v>3</v>
      </c>
      <c r="H248" s="77">
        <v>0</v>
      </c>
      <c r="I248" s="75">
        <v>0</v>
      </c>
      <c r="J248" s="46">
        <f t="shared" si="51"/>
        <v>3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29</v>
      </c>
      <c r="M248" s="44"/>
      <c r="N248" s="19"/>
      <c r="O248" s="121">
        <v>7.83</v>
      </c>
      <c r="P248" s="78">
        <f t="shared" si="4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6">
        <f t="shared" si="50"/>
        <v>0</v>
      </c>
      <c r="H249" s="77">
        <v>0</v>
      </c>
      <c r="I249" s="75">
        <v>0</v>
      </c>
      <c r="J249" s="46">
        <f t="shared" si="51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/>
      <c r="M249" s="44"/>
      <c r="N249" s="19"/>
      <c r="O249" s="89"/>
      <c r="P249" s="78">
        <f t="shared" si="4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6">
        <f t="shared" si="50"/>
        <v>0</v>
      </c>
      <c r="H250" s="77">
        <v>0</v>
      </c>
      <c r="I250" s="75">
        <v>0</v>
      </c>
      <c r="J250" s="46">
        <f t="shared" si="51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/>
      <c r="M250" s="44"/>
      <c r="N250" s="19"/>
      <c r="O250" s="89"/>
      <c r="P250" s="78">
        <f t="shared" si="4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/>
      <c r="G251" s="46"/>
      <c r="H251" s="77">
        <v>0</v>
      </c>
      <c r="I251" s="75">
        <v>0</v>
      </c>
      <c r="J251" s="46">
        <f t="shared" si="51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/>
      <c r="N251" s="19"/>
      <c r="O251" s="89"/>
      <c r="P251" s="78">
        <f t="shared" si="4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/>
      <c r="G252" s="46"/>
      <c r="H252" s="77"/>
      <c r="I252" s="75"/>
      <c r="J252" s="46">
        <f t="shared" si="51"/>
        <v>0</v>
      </c>
      <c r="K252" s="44"/>
      <c r="L252" s="20"/>
      <c r="M252" s="44"/>
      <c r="N252" s="19"/>
      <c r="O252" s="89"/>
      <c r="P252" s="78">
        <f t="shared" si="4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/>
      <c r="G253" s="46"/>
      <c r="H253" s="77"/>
      <c r="I253" s="75"/>
      <c r="J253" s="46"/>
      <c r="K253" s="44"/>
      <c r="L253" s="20"/>
      <c r="M253" s="44"/>
      <c r="N253" s="19"/>
      <c r="O253" s="89"/>
      <c r="P253" s="78">
        <f t="shared" ref="P253" si="54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/>
      <c r="G254" s="46"/>
      <c r="H254" s="77"/>
      <c r="I254" s="75"/>
      <c r="J254" s="46"/>
      <c r="K254" s="44"/>
      <c r="L254" s="20"/>
      <c r="M254" s="44"/>
      <c r="N254" s="19"/>
      <c r="O254" s="89"/>
      <c r="P254" s="78">
        <f t="shared" si="4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/>
      <c r="G255" s="46"/>
      <c r="H255" s="77"/>
      <c r="I255" s="75"/>
      <c r="J255" s="46"/>
      <c r="K255" s="44"/>
      <c r="L255" s="20"/>
      <c r="M255" s="44"/>
      <c r="N255" s="19"/>
      <c r="O255" s="89"/>
      <c r="P255" s="78">
        <f t="shared" si="4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SUM(F5:F248)</f>
        <v>1045</v>
      </c>
      <c r="G256" s="46">
        <f>SUM(G5:G255)</f>
        <v>1455</v>
      </c>
      <c r="H256" s="77">
        <f>SUM(H5:H255)</f>
        <v>5</v>
      </c>
      <c r="I256" s="75">
        <f>SUM(I5:I255)</f>
        <v>5</v>
      </c>
      <c r="J256" s="46">
        <f>SUM(J5:J255)</f>
        <v>332</v>
      </c>
      <c r="K256" s="44">
        <f>SUM(K5:K255)</f>
        <v>1113</v>
      </c>
      <c r="L256" s="20"/>
      <c r="M256" s="44"/>
      <c r="N256" s="19"/>
      <c r="O256" s="89"/>
      <c r="P256" s="78">
        <f>SUM(P5:P255)</f>
        <v>29950.970000000005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s="48" customFormat="1" ht="25.5" customHeight="1" x14ac:dyDescent="0.55000000000000004">
      <c r="A257" s="150" t="s">
        <v>223</v>
      </c>
      <c r="B257" s="151"/>
      <c r="C257" s="151"/>
      <c r="D257" s="152"/>
      <c r="E257" s="156" t="s">
        <v>239</v>
      </c>
      <c r="F257" s="157"/>
      <c r="G257" s="153" t="s">
        <v>224</v>
      </c>
      <c r="H257" s="154"/>
      <c r="I257" s="155"/>
      <c r="J257" s="158" t="s">
        <v>225</v>
      </c>
      <c r="K257" s="158"/>
      <c r="L257" s="158"/>
      <c r="M257" s="50">
        <f>SUM(M5:M256)</f>
        <v>79294</v>
      </c>
      <c r="N257" s="51" t="s">
        <v>219</v>
      </c>
      <c r="O257" s="2"/>
      <c r="P257" s="2"/>
      <c r="Q257" s="49"/>
      <c r="R257" s="57"/>
      <c r="S257" s="5"/>
      <c r="T257" s="5"/>
      <c r="U257" s="5"/>
      <c r="V257" s="5"/>
      <c r="W257" s="5"/>
      <c r="X257" s="5"/>
      <c r="Y257" s="5"/>
      <c r="Z257" s="2"/>
      <c r="AA257" s="2"/>
      <c r="AB257" s="2"/>
      <c r="AC257" s="49"/>
    </row>
    <row r="258" spans="1:29" s="49" customFormat="1" ht="24.75" customHeight="1" x14ac:dyDescent="0.55000000000000004">
      <c r="A258" s="159" t="s">
        <v>226</v>
      </c>
      <c r="B258" s="160"/>
      <c r="C258" s="165">
        <f>+M260</f>
        <v>79294</v>
      </c>
      <c r="D258" s="166"/>
      <c r="E258" s="52" t="s">
        <v>227</v>
      </c>
      <c r="F258" s="53">
        <f>+M257</f>
        <v>79294</v>
      </c>
      <c r="G258" s="54" t="s">
        <v>217</v>
      </c>
      <c r="H258" s="147">
        <f>SUM(U36)</f>
        <v>435</v>
      </c>
      <c r="I258" s="148"/>
      <c r="J258" s="140"/>
      <c r="K258" s="140"/>
      <c r="L258" s="140"/>
      <c r="M258" s="56"/>
      <c r="N258" s="56">
        <f>+W36</f>
        <v>24165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59"/>
      <c r="B259" s="160"/>
      <c r="C259" s="165"/>
      <c r="D259" s="166"/>
      <c r="E259" s="52" t="s">
        <v>228</v>
      </c>
      <c r="F259" s="53">
        <f>N260</f>
        <v>1401</v>
      </c>
      <c r="G259" s="54"/>
      <c r="H259" s="147">
        <v>0</v>
      </c>
      <c r="I259" s="148"/>
      <c r="J259" s="140" t="s">
        <v>229</v>
      </c>
      <c r="K259" s="140"/>
      <c r="L259" s="140"/>
      <c r="M259" s="56">
        <f>-T36</f>
        <v>0</v>
      </c>
      <c r="N259" s="56" t="s">
        <v>228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61" t="s">
        <v>10</v>
      </c>
      <c r="B260" s="162"/>
      <c r="C260" s="165">
        <f>+F259</f>
        <v>1401</v>
      </c>
      <c r="D260" s="166"/>
      <c r="E260" s="52"/>
      <c r="F260" s="53"/>
      <c r="G260" s="54" t="s">
        <v>230</v>
      </c>
      <c r="H260" s="147">
        <f>+V36</f>
        <v>4766</v>
      </c>
      <c r="I260" s="148"/>
      <c r="J260" s="141" t="s">
        <v>231</v>
      </c>
      <c r="K260" s="142"/>
      <c r="L260" s="143"/>
      <c r="M260" s="56">
        <f>+M257-M258</f>
        <v>79294</v>
      </c>
      <c r="N260" s="58">
        <f>+S36</f>
        <v>1401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63" t="s">
        <v>232</v>
      </c>
      <c r="B261" s="164"/>
      <c r="C261" s="165">
        <f>+C258-C260</f>
        <v>77893</v>
      </c>
      <c r="D261" s="166"/>
      <c r="E261" s="52" t="s">
        <v>232</v>
      </c>
      <c r="F261" s="53">
        <f>+F258-F259</f>
        <v>77893</v>
      </c>
      <c r="G261" s="54" t="s">
        <v>233</v>
      </c>
      <c r="H261" s="147">
        <f>SUM(H258:H260)</f>
        <v>5201</v>
      </c>
      <c r="I261" s="148"/>
      <c r="J261" s="140" t="s">
        <v>206</v>
      </c>
      <c r="K261" s="140"/>
      <c r="L261" s="140"/>
      <c r="M261" s="56">
        <f>H261</f>
        <v>5201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59"/>
      <c r="B262" s="117"/>
      <c r="C262" s="59"/>
      <c r="D262" s="59"/>
      <c r="E262" s="52" t="s">
        <v>234</v>
      </c>
      <c r="F262" s="53">
        <v>100000</v>
      </c>
      <c r="J262" s="144" t="s">
        <v>208</v>
      </c>
      <c r="K262" s="145"/>
      <c r="L262" s="146"/>
      <c r="M262" s="56">
        <f>M260-M261-N258-N260</f>
        <v>48527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7"/>
      <c r="C263" s="59"/>
      <c r="D263" s="59"/>
      <c r="E263" s="52" t="s">
        <v>235</v>
      </c>
      <c r="F263" s="53">
        <f>F261-F262</f>
        <v>-22107</v>
      </c>
      <c r="J263" s="144" t="s">
        <v>209</v>
      </c>
      <c r="K263" s="145"/>
      <c r="L263" s="146"/>
      <c r="M263" s="56">
        <f>+Y36</f>
        <v>48527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  <c r="AC263" s="2"/>
    </row>
    <row r="264" spans="1:29" s="49" customFormat="1" ht="24.75" customHeight="1" x14ac:dyDescent="0.55000000000000004">
      <c r="A264" s="59"/>
      <c r="B264" s="117"/>
      <c r="C264" s="59"/>
      <c r="D264" s="59"/>
      <c r="E264" s="52" t="s">
        <v>236</v>
      </c>
      <c r="F264" s="53">
        <v>0</v>
      </c>
      <c r="J264" s="144" t="s">
        <v>210</v>
      </c>
      <c r="K264" s="145"/>
      <c r="L264" s="146"/>
      <c r="M264" s="56">
        <v>0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ht="24.75" customHeight="1" thickBot="1" x14ac:dyDescent="0.6">
      <c r="A265" s="59"/>
      <c r="B265" s="117"/>
      <c r="C265" s="59"/>
      <c r="D265" s="59"/>
      <c r="E265" s="99" t="s">
        <v>1369</v>
      </c>
      <c r="F265" s="100">
        <v>0</v>
      </c>
      <c r="J265" s="149" t="s">
        <v>211</v>
      </c>
      <c r="K265" s="149"/>
      <c r="L265" s="149"/>
      <c r="M265" s="60">
        <f>+M263-M262</f>
        <v>0</v>
      </c>
      <c r="N265" s="65"/>
    </row>
    <row r="266" spans="1:29" ht="24.75" customHeight="1" thickBot="1" x14ac:dyDescent="0.6">
      <c r="H266" s="137" t="s">
        <v>237</v>
      </c>
      <c r="I266" s="138"/>
      <c r="J266" s="138"/>
      <c r="K266" s="138"/>
      <c r="L266" s="138"/>
      <c r="M266" s="138"/>
      <c r="N266" s="139"/>
    </row>
    <row r="267" spans="1:29" x14ac:dyDescent="0.55000000000000004">
      <c r="F267" s="23"/>
    </row>
  </sheetData>
  <autoFilter ref="A4:AC266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7:D257"/>
    <mergeCell ref="G257:I257"/>
    <mergeCell ref="J264:L264"/>
    <mergeCell ref="E257:F257"/>
    <mergeCell ref="J257:L257"/>
    <mergeCell ref="A258:B258"/>
    <mergeCell ref="A260:B260"/>
    <mergeCell ref="A261:B261"/>
    <mergeCell ref="C258:D258"/>
    <mergeCell ref="C259:D259"/>
    <mergeCell ref="C260:D260"/>
    <mergeCell ref="C261:D261"/>
    <mergeCell ref="A259:B259"/>
    <mergeCell ref="H266:N266"/>
    <mergeCell ref="J258:L258"/>
    <mergeCell ref="J259:L259"/>
    <mergeCell ref="J260:L260"/>
    <mergeCell ref="J261:L261"/>
    <mergeCell ref="J262:L262"/>
    <mergeCell ref="J263:L263"/>
    <mergeCell ref="H261:I261"/>
    <mergeCell ref="H258:I258"/>
    <mergeCell ref="H259:I259"/>
    <mergeCell ref="H260:I260"/>
    <mergeCell ref="J265:L265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39"/>
  <sheetViews>
    <sheetView zoomScale="80" zoomScaleNormal="80" workbookViewId="0">
      <pane xSplit="10" ySplit="4" topLeftCell="L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8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15</v>
      </c>
      <c r="F5" s="70"/>
      <c r="G5" s="46">
        <f t="shared" ref="G5" si="0">E5+F5</f>
        <v>15</v>
      </c>
      <c r="H5" s="77">
        <v>0</v>
      </c>
      <c r="I5" s="75">
        <v>0</v>
      </c>
      <c r="J5" s="46">
        <f t="shared" ref="J5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22</v>
      </c>
      <c r="F6" s="70"/>
      <c r="G6" s="46">
        <f t="shared" ref="G6:G26" si="3">E6+F6</f>
        <v>22</v>
      </c>
      <c r="H6" s="77">
        <v>0</v>
      </c>
      <c r="I6" s="75">
        <v>0</v>
      </c>
      <c r="J6" s="46">
        <f t="shared" ref="J6:J26" si="4">+G6-H6-K6-I6</f>
        <v>22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20">
        <v>50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20">
        <v>100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7</v>
      </c>
      <c r="F11" s="70"/>
      <c r="G11" s="46">
        <f t="shared" si="3"/>
        <v>7</v>
      </c>
      <c r="H11" s="77">
        <v>0</v>
      </c>
      <c r="I11" s="75">
        <v>0</v>
      </c>
      <c r="J11" s="46">
        <f t="shared" si="4"/>
        <v>7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3"/>
        <v>0</v>
      </c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10</v>
      </c>
      <c r="F18" s="70"/>
      <c r="G18" s="46">
        <f t="shared" si="3"/>
        <v>10</v>
      </c>
      <c r="H18" s="77">
        <v>0</v>
      </c>
      <c r="I18" s="75">
        <v>0</v>
      </c>
      <c r="J18" s="46">
        <f t="shared" si="4"/>
        <v>10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4</v>
      </c>
      <c r="F20" s="70"/>
      <c r="G20" s="46">
        <f t="shared" si="3"/>
        <v>4</v>
      </c>
      <c r="H20" s="77">
        <v>0</v>
      </c>
      <c r="I20" s="75">
        <v>0</v>
      </c>
      <c r="J20" s="46">
        <f t="shared" si="4"/>
        <v>4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3"/>
        <v>0</v>
      </c>
      <c r="H21" s="77">
        <v>0</v>
      </c>
      <c r="I21" s="75">
        <v>0</v>
      </c>
      <c r="J21" s="46">
        <f t="shared" si="4"/>
        <v>0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12</v>
      </c>
      <c r="F22" s="70"/>
      <c r="G22" s="46">
        <f t="shared" si="3"/>
        <v>12</v>
      </c>
      <c r="H22" s="77">
        <v>0</v>
      </c>
      <c r="I22" s="75">
        <v>0</v>
      </c>
      <c r="J22" s="46">
        <f t="shared" si="4"/>
        <v>12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3"/>
        <v>0</v>
      </c>
      <c r="H24" s="77">
        <v>0</v>
      </c>
      <c r="I24" s="75">
        <v>0</v>
      </c>
      <c r="J24" s="46">
        <f t="shared" si="4"/>
        <v>0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3"/>
        <v>0</v>
      </c>
      <c r="H26" s="77">
        <v>0</v>
      </c>
      <c r="I26" s="75">
        <v>0</v>
      </c>
      <c r="J26" s="46">
        <f t="shared" si="4"/>
        <v>0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14</v>
      </c>
      <c r="F28" s="70"/>
      <c r="G28" s="46">
        <f t="shared" si="7"/>
        <v>14</v>
      </c>
      <c r="H28" s="77">
        <v>0</v>
      </c>
      <c r="I28" s="75">
        <v>0</v>
      </c>
      <c r="J28" s="46">
        <f t="shared" si="8"/>
        <v>14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17</v>
      </c>
      <c r="F31" s="70"/>
      <c r="G31" s="46">
        <f t="shared" si="7"/>
        <v>17</v>
      </c>
      <c r="H31" s="77">
        <v>0</v>
      </c>
      <c r="I31" s="75">
        <v>0</v>
      </c>
      <c r="J31" s="46">
        <f t="shared" si="8"/>
        <v>17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3</v>
      </c>
      <c r="F32" s="70"/>
      <c r="G32" s="46">
        <f t="shared" si="7"/>
        <v>3</v>
      </c>
      <c r="H32" s="77">
        <v>0</v>
      </c>
      <c r="I32" s="75">
        <v>0</v>
      </c>
      <c r="J32" s="46">
        <f t="shared" si="8"/>
        <v>3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4</v>
      </c>
      <c r="F33" s="70"/>
      <c r="G33" s="46">
        <f t="shared" si="7"/>
        <v>4</v>
      </c>
      <c r="H33" s="77">
        <v>0</v>
      </c>
      <c r="I33" s="75">
        <v>0</v>
      </c>
      <c r="J33" s="46">
        <f t="shared" si="8"/>
        <v>4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4</v>
      </c>
      <c r="F35" s="70"/>
      <c r="G35" s="46">
        <f t="shared" si="7"/>
        <v>4</v>
      </c>
      <c r="H35" s="77">
        <v>0</v>
      </c>
      <c r="I35" s="75">
        <v>0</v>
      </c>
      <c r="J35" s="46">
        <f t="shared" si="8"/>
        <v>4</v>
      </c>
      <c r="K35" s="71"/>
      <c r="L35" s="20">
        <v>130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12</v>
      </c>
      <c r="F46" s="70"/>
      <c r="G46" s="46">
        <f t="shared" si="7"/>
        <v>12</v>
      </c>
      <c r="H46" s="77">
        <v>0</v>
      </c>
      <c r="I46" s="75">
        <v>0</v>
      </c>
      <c r="J46" s="46">
        <f t="shared" si="8"/>
        <v>12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15</v>
      </c>
      <c r="F48" s="70"/>
      <c r="G48" s="46">
        <f t="shared" si="7"/>
        <v>15</v>
      </c>
      <c r="H48" s="77">
        <v>0</v>
      </c>
      <c r="I48" s="75">
        <v>0</v>
      </c>
      <c r="J48" s="46">
        <f t="shared" si="8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4</v>
      </c>
      <c r="F50" s="70"/>
      <c r="G50" s="46">
        <f t="shared" si="7"/>
        <v>4</v>
      </c>
      <c r="H50" s="77">
        <v>0</v>
      </c>
      <c r="I50" s="75">
        <v>0</v>
      </c>
      <c r="J50" s="46">
        <f t="shared" si="8"/>
        <v>4</v>
      </c>
      <c r="K50" s="71"/>
      <c r="L50" s="20">
        <v>50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12</v>
      </c>
      <c r="F53" s="70"/>
      <c r="G53" s="46">
        <f t="shared" si="7"/>
        <v>12</v>
      </c>
      <c r="H53" s="77">
        <v>0</v>
      </c>
      <c r="I53" s="75">
        <v>0</v>
      </c>
      <c r="J53" s="46">
        <f t="shared" si="8"/>
        <v>12</v>
      </c>
      <c r="K53" s="71"/>
      <c r="L53" s="20">
        <v>50</v>
      </c>
      <c r="M53" s="64">
        <f>+L53*K53</f>
        <v>0</v>
      </c>
      <c r="N53" s="17" t="s">
        <v>16</v>
      </c>
      <c r="O53" s="18">
        <v>50</v>
      </c>
      <c r="P53" s="23">
        <f t="shared" si="2"/>
        <v>-50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v>4</v>
      </c>
      <c r="F67" s="70"/>
      <c r="G67" s="46">
        <f t="shared" si="7"/>
        <v>4</v>
      </c>
      <c r="H67" s="77">
        <v>0</v>
      </c>
      <c r="I67" s="75">
        <v>0</v>
      </c>
      <c r="J67" s="46">
        <f t="shared" si="8"/>
        <v>4</v>
      </c>
      <c r="K67" s="71"/>
      <c r="L67" s="20">
        <v>70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2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44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0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/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/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/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16</v>
      </c>
      <c r="F112" s="70"/>
      <c r="G112" s="46">
        <f t="shared" si="22"/>
        <v>16</v>
      </c>
      <c r="H112" s="77">
        <v>0</v>
      </c>
      <c r="I112" s="75">
        <v>0</v>
      </c>
      <c r="J112" s="46">
        <f t="shared" si="23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9</v>
      </c>
      <c r="F113" s="70"/>
      <c r="G113" s="46">
        <f t="shared" si="22"/>
        <v>9</v>
      </c>
      <c r="H113" s="77">
        <v>0</v>
      </c>
      <c r="I113" s="75">
        <v>0</v>
      </c>
      <c r="J113" s="46">
        <f t="shared" si="23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7</v>
      </c>
      <c r="F115" s="70"/>
      <c r="G115" s="46">
        <f t="shared" si="22"/>
        <v>7</v>
      </c>
      <c r="H115" s="77">
        <v>0</v>
      </c>
      <c r="I115" s="75">
        <v>0</v>
      </c>
      <c r="J115" s="46">
        <f t="shared" si="23"/>
        <v>7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15</v>
      </c>
      <c r="F116" s="70"/>
      <c r="G116" s="46">
        <f t="shared" si="22"/>
        <v>15</v>
      </c>
      <c r="H116" s="77">
        <v>0</v>
      </c>
      <c r="I116" s="75">
        <v>0</v>
      </c>
      <c r="J116" s="46">
        <f t="shared" si="23"/>
        <v>15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/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/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/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ref="P145:P208" si="28">SUM(M145-O145)</f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/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/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3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ref="M186" si="35">+L186*K186</f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/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ref="M190" si="37">+L190*K190</f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18</v>
      </c>
      <c r="F193" s="70"/>
      <c r="G193" s="46">
        <f t="shared" si="29"/>
        <v>18</v>
      </c>
      <c r="H193" s="77">
        <v>0</v>
      </c>
      <c r="I193" s="75">
        <v>0</v>
      </c>
      <c r="J193" s="46">
        <f t="shared" si="30"/>
        <v>18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1</v>
      </c>
      <c r="F194" s="70"/>
      <c r="G194" s="46">
        <f t="shared" si="29"/>
        <v>1</v>
      </c>
      <c r="H194" s="77">
        <v>0</v>
      </c>
      <c r="I194" s="75">
        <v>0</v>
      </c>
      <c r="J194" s="46">
        <f t="shared" si="30"/>
        <v>1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6</v>
      </c>
      <c r="F205" s="70"/>
      <c r="G205" s="46">
        <f t="shared" si="29"/>
        <v>6</v>
      </c>
      <c r="H205" s="77">
        <v>0</v>
      </c>
      <c r="I205" s="75">
        <v>0</v>
      </c>
      <c r="J205" s="46">
        <f t="shared" si="30"/>
        <v>6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39"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51" si="41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49" si="42">E231+F231</f>
        <v>0</v>
      </c>
      <c r="H231" s="77">
        <v>0</v>
      </c>
      <c r="I231" s="75">
        <v>0</v>
      </c>
      <c r="J231" s="46">
        <f t="shared" ref="J231:J248" si="43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2" si="44">+L235*K235</f>
        <v>0</v>
      </c>
      <c r="N235" s="17" t="s">
        <v>16</v>
      </c>
      <c r="O235" s="18"/>
      <c r="P235" s="23">
        <f t="shared" si="41"/>
        <v>0</v>
      </c>
      <c r="Q235" s="89"/>
      <c r="R235" s="43">
        <f t="shared" ref="R235:R252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1431</v>
      </c>
      <c r="D238" s="10" t="s">
        <v>433</v>
      </c>
      <c r="E238" s="63"/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v>10</v>
      </c>
      <c r="F239" s="70"/>
      <c r="G239" s="46">
        <f t="shared" si="42"/>
        <v>10</v>
      </c>
      <c r="H239" s="77">
        <v>0</v>
      </c>
      <c r="I239" s="75">
        <v>0</v>
      </c>
      <c r="J239" s="46">
        <f t="shared" si="43"/>
        <v>10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/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v>2</v>
      </c>
      <c r="F241" s="70"/>
      <c r="G241" s="46">
        <f t="shared" si="42"/>
        <v>2</v>
      </c>
      <c r="H241" s="77">
        <v>0</v>
      </c>
      <c r="I241" s="75">
        <v>0</v>
      </c>
      <c r="J241" s="46">
        <f t="shared" si="43"/>
        <v>2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v>2</v>
      </c>
      <c r="F242" s="70"/>
      <c r="G242" s="46">
        <f t="shared" si="42"/>
        <v>2</v>
      </c>
      <c r="H242" s="77">
        <v>0</v>
      </c>
      <c r="I242" s="75">
        <v>0</v>
      </c>
      <c r="J242" s="46">
        <f t="shared" si="43"/>
        <v>2</v>
      </c>
      <c r="K242" s="71"/>
      <c r="L242" s="20">
        <v>22</v>
      </c>
      <c r="M242" s="64">
        <f t="shared" si="44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v>3</v>
      </c>
      <c r="F243" s="70"/>
      <c r="G243" s="46">
        <f t="shared" si="42"/>
        <v>3</v>
      </c>
      <c r="H243" s="77">
        <v>0</v>
      </c>
      <c r="I243" s="75">
        <v>0</v>
      </c>
      <c r="J243" s="46">
        <f t="shared" si="43"/>
        <v>3</v>
      </c>
      <c r="K243" s="71"/>
      <c r="L243" s="20">
        <v>35</v>
      </c>
      <c r="M243" s="64">
        <f t="shared" ref="M243:M251" si="46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v>10</v>
      </c>
      <c r="F244" s="70"/>
      <c r="G244" s="46">
        <f t="shared" si="42"/>
        <v>10</v>
      </c>
      <c r="H244" s="77">
        <v>0</v>
      </c>
      <c r="I244" s="75">
        <v>0</v>
      </c>
      <c r="J244" s="46">
        <f t="shared" si="43"/>
        <v>10</v>
      </c>
      <c r="K244" s="71"/>
      <c r="L244" s="20">
        <v>20</v>
      </c>
      <c r="M244" s="64">
        <f t="shared" si="46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/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/>
      <c r="M245" s="64">
        <f t="shared" si="46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2"/>
        <v>0</v>
      </c>
      <c r="H246" s="77"/>
      <c r="I246" s="75"/>
      <c r="J246" s="46">
        <f t="shared" si="43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2"/>
        <v>0</v>
      </c>
      <c r="H247" s="77"/>
      <c r="I247" s="75"/>
      <c r="J247" s="46">
        <f t="shared" si="43"/>
        <v>0</v>
      </c>
      <c r="K247" s="71"/>
      <c r="L247" s="20"/>
      <c r="M247" s="64">
        <f t="shared" si="46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2"/>
        <v>0</v>
      </c>
      <c r="H248" s="77"/>
      <c r="I248" s="75"/>
      <c r="J248" s="46">
        <f t="shared" si="43"/>
        <v>0</v>
      </c>
      <c r="K248" s="71"/>
      <c r="L248" s="20"/>
      <c r="M248" s="64">
        <f t="shared" si="4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45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2"/>
        <v>0</v>
      </c>
      <c r="H249" s="77"/>
      <c r="I249" s="75"/>
      <c r="J249" s="46"/>
      <c r="K249" s="71"/>
      <c r="L249" s="20"/>
      <c r="M249" s="64">
        <f t="shared" si="4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45"/>
        <v>0</v>
      </c>
    </row>
    <row r="250" spans="1:19" ht="25.5" x14ac:dyDescent="0.55000000000000004">
      <c r="A250" s="10"/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4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45"/>
        <v>0</v>
      </c>
    </row>
    <row r="251" spans="1:19" ht="25.5" x14ac:dyDescent="0.55000000000000004">
      <c r="A251" s="10"/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>
        <f t="shared" si="4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45"/>
        <v>0</v>
      </c>
    </row>
    <row r="252" spans="1:19" ht="25.5" x14ac:dyDescent="0.55000000000000004">
      <c r="A252" s="10"/>
      <c r="B252" s="10"/>
      <c r="C252" s="19"/>
      <c r="D252" s="10"/>
      <c r="E252" s="63"/>
      <c r="F252" s="70"/>
      <c r="G252" s="46"/>
      <c r="H252" s="77"/>
      <c r="I252" s="75"/>
      <c r="J252" s="46"/>
      <c r="K252" s="71"/>
      <c r="L252" s="20"/>
      <c r="M252" s="64"/>
      <c r="N252" s="17" t="s">
        <v>16</v>
      </c>
      <c r="O252" s="18"/>
      <c r="P252" s="23">
        <f t="shared" ref="P252" si="48">SUM(M252-O252)</f>
        <v>0</v>
      </c>
      <c r="Q252" s="89"/>
      <c r="R252" s="43">
        <f t="shared" si="45"/>
        <v>0</v>
      </c>
    </row>
    <row r="253" spans="1:19" ht="25.5" x14ac:dyDescent="0.55000000000000004">
      <c r="A253" s="1"/>
      <c r="E253" s="24"/>
      <c r="F253" s="25"/>
      <c r="G253" s="24"/>
      <c r="H253" s="25"/>
      <c r="I253" s="25"/>
      <c r="J253" s="24"/>
      <c r="K253" s="24"/>
      <c r="L253" s="26"/>
      <c r="M253" s="28"/>
      <c r="N253" s="27"/>
      <c r="O253" s="18">
        <v>0</v>
      </c>
      <c r="P253" s="73" t="s">
        <v>213</v>
      </c>
      <c r="Q253" s="90"/>
      <c r="R253" s="74">
        <f>SUM(R5:R252)</f>
        <v>0</v>
      </c>
      <c r="S253" s="74"/>
    </row>
    <row r="254" spans="1:19" ht="25.5" customHeight="1" x14ac:dyDescent="0.5">
      <c r="A254" s="1"/>
      <c r="E254" s="24"/>
      <c r="F254" s="25"/>
      <c r="G254" s="24"/>
      <c r="H254" s="25"/>
      <c r="I254" s="25"/>
      <c r="J254" s="24"/>
      <c r="K254" s="106" t="s">
        <v>212</v>
      </c>
      <c r="L254" s="107"/>
      <c r="M254" s="30">
        <f>+O253</f>
        <v>0</v>
      </c>
      <c r="N254" s="27"/>
      <c r="O254" s="29"/>
    </row>
    <row r="255" spans="1:19" ht="25.5" x14ac:dyDescent="0.55000000000000004">
      <c r="A255" s="1"/>
      <c r="E255" s="31"/>
      <c r="G255" s="31"/>
      <c r="J255" s="31"/>
      <c r="K255" s="32"/>
      <c r="L255" s="94" t="s">
        <v>202</v>
      </c>
      <c r="M255" s="94"/>
      <c r="N255" s="33">
        <f>SUM(M5:M254)</f>
        <v>0</v>
      </c>
    </row>
    <row r="256" spans="1:19" ht="25.5" x14ac:dyDescent="0.55000000000000004">
      <c r="A256" s="1"/>
      <c r="E256" s="31"/>
      <c r="G256" s="31"/>
      <c r="J256" s="31"/>
      <c r="L256" s="34" t="s">
        <v>203</v>
      </c>
      <c r="M256" s="35"/>
      <c r="N256" s="36"/>
    </row>
    <row r="257" spans="1:14" ht="25.5" x14ac:dyDescent="0.55000000000000004">
      <c r="A257" s="1"/>
      <c r="E257" s="31"/>
      <c r="G257" s="31"/>
      <c r="J257" s="31"/>
      <c r="L257" s="34" t="s">
        <v>204</v>
      </c>
      <c r="M257" s="35"/>
      <c r="N257" s="36">
        <f>SUM(O257:AF257)</f>
        <v>0</v>
      </c>
    </row>
    <row r="258" spans="1:14" ht="25.5" x14ac:dyDescent="0.55000000000000004">
      <c r="A258" s="1"/>
      <c r="E258" s="31"/>
      <c r="G258" s="31"/>
      <c r="J258" s="31"/>
      <c r="L258" s="34" t="s">
        <v>205</v>
      </c>
      <c r="M258" s="35"/>
      <c r="N258" s="36">
        <v>0</v>
      </c>
    </row>
    <row r="259" spans="1:14" ht="25.5" x14ac:dyDescent="0.55000000000000004">
      <c r="A259" s="1"/>
      <c r="E259" s="31"/>
      <c r="G259" s="31"/>
      <c r="J259" s="31"/>
      <c r="L259" s="34" t="s">
        <v>206</v>
      </c>
      <c r="M259" s="35"/>
      <c r="N259" s="36">
        <v>2496</v>
      </c>
    </row>
    <row r="260" spans="1:14" ht="25.5" x14ac:dyDescent="0.55000000000000004">
      <c r="A260" s="1"/>
      <c r="E260" s="31"/>
      <c r="G260" s="31"/>
      <c r="J260" s="31"/>
      <c r="L260" s="34" t="s">
        <v>207</v>
      </c>
      <c r="M260" s="35"/>
      <c r="N260" s="37">
        <f>SUM(O5:O253)</f>
        <v>50</v>
      </c>
    </row>
    <row r="261" spans="1:14" ht="25.5" x14ac:dyDescent="0.55000000000000004">
      <c r="A261" s="1"/>
      <c r="E261" s="31"/>
      <c r="G261" s="31"/>
      <c r="J261" s="31"/>
      <c r="L261" s="34" t="s">
        <v>208</v>
      </c>
      <c r="M261" s="35"/>
      <c r="N261" s="33">
        <f>N255-N256-N257-N259-N260</f>
        <v>-2546</v>
      </c>
    </row>
    <row r="262" spans="1:14" ht="25.5" x14ac:dyDescent="0.55000000000000004">
      <c r="A262" s="1"/>
      <c r="E262" s="31"/>
      <c r="G262" s="31"/>
      <c r="J262" s="31"/>
      <c r="L262" s="34" t="s">
        <v>209</v>
      </c>
      <c r="M262" s="35"/>
      <c r="N262" s="37"/>
    </row>
    <row r="263" spans="1:14" ht="25.5" x14ac:dyDescent="0.55000000000000004">
      <c r="A263" s="1"/>
      <c r="E263" s="31"/>
      <c r="G263" s="31"/>
      <c r="J263" s="31"/>
      <c r="L263" s="34" t="s">
        <v>210</v>
      </c>
      <c r="M263" s="35"/>
      <c r="N263" s="33">
        <f>+N262-N261</f>
        <v>2546</v>
      </c>
    </row>
    <row r="264" spans="1:14" ht="25.5" x14ac:dyDescent="0.55000000000000004">
      <c r="J264" s="2"/>
      <c r="L264" s="34" t="s">
        <v>211</v>
      </c>
      <c r="M264" s="35"/>
      <c r="N264" s="33">
        <f>+N262-N261</f>
        <v>2546</v>
      </c>
    </row>
    <row r="265" spans="1:14" x14ac:dyDescent="0.5">
      <c r="J265" s="2"/>
      <c r="L265" s="2"/>
    </row>
    <row r="266" spans="1:14" ht="25.5" x14ac:dyDescent="0.55000000000000004">
      <c r="J266" s="2"/>
      <c r="L266" s="72" t="s">
        <v>271</v>
      </c>
      <c r="M266" s="2" t="s">
        <v>306</v>
      </c>
    </row>
    <row r="267" spans="1:14" x14ac:dyDescent="0.5">
      <c r="J267" s="2"/>
      <c r="L267" s="2"/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</sheetData>
  <autoFilter ref="A1:S26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72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73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>SUM(M6-O6)</f>
        <v>200</v>
      </c>
      <c r="Q6" s="121">
        <v>36.43</v>
      </c>
      <c r="R6" s="43">
        <f t="shared" ref="R6:R80" si="3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01">
        <f t="shared" si="4"/>
        <v>500</v>
      </c>
      <c r="Q22" s="121">
        <v>27.98</v>
      </c>
      <c r="R22" s="43">
        <f t="shared" si="3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10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01">
        <f t="shared" si="4"/>
        <v>400</v>
      </c>
      <c r="Q28" s="121">
        <v>30.86</v>
      </c>
      <c r="R28" s="43">
        <f t="shared" si="3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12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01">
        <f t="shared" si="4"/>
        <v>500</v>
      </c>
      <c r="Q31" s="121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4"/>
        <v>130</v>
      </c>
      <c r="Q35" s="89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01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3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1">
        <f t="shared" si="4"/>
        <v>70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6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01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+ยกมา!J188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146</v>
      </c>
      <c r="K188" s="71">
        <v>4</v>
      </c>
      <c r="L188" s="20">
        <v>10</v>
      </c>
      <c r="M188" s="64">
        <f>+L188*K188</f>
        <v>40</v>
      </c>
      <c r="N188" s="17" t="s">
        <v>16</v>
      </c>
      <c r="O188" s="18"/>
      <c r="P188" s="101">
        <f>SUM(M188-O188)</f>
        <v>40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6</v>
      </c>
      <c r="F205" s="70"/>
      <c r="G205" s="46">
        <f t="shared" si="30"/>
        <v>6</v>
      </c>
      <c r="H205" s="77">
        <v>0</v>
      </c>
      <c r="I205" s="75">
        <v>0</v>
      </c>
      <c r="J205" s="46">
        <f t="shared" si="31"/>
        <v>4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48" si="46">E231+F231</f>
        <v>0</v>
      </c>
      <c r="H231" s="77">
        <v>0</v>
      </c>
      <c r="I231" s="75">
        <v>0</v>
      </c>
      <c r="J231" s="46">
        <f t="shared" ref="J231:J252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10</v>
      </c>
      <c r="F239" s="70"/>
      <c r="G239" s="46">
        <f t="shared" si="46"/>
        <v>10</v>
      </c>
      <c r="H239" s="77">
        <v>0</v>
      </c>
      <c r="I239" s="75">
        <v>0</v>
      </c>
      <c r="J239" s="46">
        <f t="shared" si="47"/>
        <v>10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+ยกมา!J240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+ยกมา!J241</f>
        <v>2</v>
      </c>
      <c r="F241" s="70"/>
      <c r="G241" s="46">
        <f t="shared" si="46"/>
        <v>2</v>
      </c>
      <c r="H241" s="77">
        <v>0</v>
      </c>
      <c r="I241" s="75">
        <v>0</v>
      </c>
      <c r="J241" s="46">
        <f t="shared" si="47"/>
        <v>2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+ยกมา!J242</f>
        <v>2</v>
      </c>
      <c r="F242" s="70"/>
      <c r="G242" s="46">
        <f t="shared" si="46"/>
        <v>2</v>
      </c>
      <c r="H242" s="77">
        <v>0</v>
      </c>
      <c r="I242" s="75">
        <v>0</v>
      </c>
      <c r="J242" s="46">
        <f t="shared" si="47"/>
        <v>1</v>
      </c>
      <c r="K242" s="71">
        <v>1</v>
      </c>
      <c r="L242" s="20">
        <v>22</v>
      </c>
      <c r="M242" s="64">
        <f t="shared" si="48"/>
        <v>22</v>
      </c>
      <c r="N242" s="17" t="s">
        <v>16</v>
      </c>
      <c r="O242" s="18"/>
      <c r="P242" s="101">
        <f t="shared" si="49"/>
        <v>22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+ยกมา!J243</f>
        <v>3</v>
      </c>
      <c r="F243" s="70"/>
      <c r="G243" s="46">
        <f t="shared" si="46"/>
        <v>3</v>
      </c>
      <c r="H243" s="77">
        <v>0</v>
      </c>
      <c r="I243" s="75">
        <v>0</v>
      </c>
      <c r="J243" s="46">
        <f t="shared" si="47"/>
        <v>3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+ยกมา!J244</f>
        <v>10</v>
      </c>
      <c r="F244" s="70"/>
      <c r="G244" s="46">
        <f t="shared" si="46"/>
        <v>10</v>
      </c>
      <c r="H244" s="77">
        <v>0</v>
      </c>
      <c r="I244" s="75">
        <v>0</v>
      </c>
      <c r="J244" s="46">
        <f t="shared" si="47"/>
        <v>0</v>
      </c>
      <c r="K244" s="71">
        <v>10</v>
      </c>
      <c r="L244" s="20">
        <v>20</v>
      </c>
      <c r="M244" s="64">
        <f t="shared" si="51"/>
        <v>200</v>
      </c>
      <c r="N244" s="17" t="s">
        <v>16</v>
      </c>
      <c r="O244" s="18"/>
      <c r="P244" s="101">
        <f t="shared" si="52"/>
        <v>200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+ยกมา!J245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/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/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/>
      <c r="H249" s="77"/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/>
      <c r="H250" s="77"/>
      <c r="I250" s="75"/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ref="G251:G252" si="54">E251+F251</f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54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5">E253+F253</f>
        <v>0</v>
      </c>
      <c r="H253" s="77">
        <v>0</v>
      </c>
      <c r="I253" s="75">
        <v>0</v>
      </c>
      <c r="J253" s="46">
        <f t="shared" ref="J253" si="56">+G253-H253-K253-I253</f>
        <v>0</v>
      </c>
      <c r="K253" s="71"/>
      <c r="L253" s="20"/>
      <c r="M253" s="64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89"/>
      <c r="R253" s="43">
        <f t="shared" ref="R253" si="59">+K253*Q253</f>
        <v>0</v>
      </c>
    </row>
    <row r="254" spans="1:19" ht="25.5" x14ac:dyDescent="0.55000000000000004">
      <c r="A254" s="1"/>
      <c r="B254" s="119"/>
      <c r="C254" s="120"/>
      <c r="D254" s="119"/>
      <c r="E254" s="24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975.69999999999993</v>
      </c>
      <c r="S254" s="74"/>
    </row>
    <row r="255" spans="1:19" ht="25.5" customHeight="1" x14ac:dyDescent="0.5">
      <c r="A255" s="1"/>
      <c r="B255" s="119"/>
      <c r="C255" s="120"/>
      <c r="D255" s="119"/>
      <c r="E255" s="24"/>
      <c r="F255" s="119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B256" s="119"/>
      <c r="C256" s="120"/>
      <c r="D256" s="119"/>
      <c r="E256" s="24"/>
      <c r="F256" s="119"/>
      <c r="G256" s="31"/>
      <c r="J256" s="31"/>
      <c r="K256" s="32"/>
      <c r="L256" s="94" t="s">
        <v>202</v>
      </c>
      <c r="M256" s="94"/>
      <c r="N256" s="33">
        <f>SUM(M5:M255)</f>
        <v>3057</v>
      </c>
    </row>
    <row r="257" spans="1:18" ht="25.5" x14ac:dyDescent="0.55000000000000004">
      <c r="A257" s="1"/>
      <c r="B257" s="119"/>
      <c r="C257" s="120"/>
      <c r="D257" s="119"/>
      <c r="E257" s="24"/>
      <c r="F257" s="119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B258" s="119"/>
      <c r="C258" s="120"/>
      <c r="D258" s="119"/>
      <c r="E258" s="24"/>
      <c r="F258" s="119"/>
      <c r="G258" s="31"/>
      <c r="J258" s="31"/>
      <c r="L258" s="34" t="s">
        <v>204</v>
      </c>
      <c r="M258" s="35"/>
      <c r="N258" s="36">
        <f>SUM(O258:AF258)</f>
        <v>510</v>
      </c>
      <c r="O258" s="2">
        <v>100</v>
      </c>
      <c r="P258" s="2">
        <v>150</v>
      </c>
      <c r="Q258" s="2">
        <v>160</v>
      </c>
      <c r="R258" s="2">
        <v>100</v>
      </c>
    </row>
    <row r="259" spans="1:18" ht="25.5" x14ac:dyDescent="0.55000000000000004">
      <c r="A259" s="1"/>
      <c r="B259" s="119"/>
      <c r="C259" s="120"/>
      <c r="D259" s="119"/>
      <c r="E259" s="24"/>
      <c r="F259" s="119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9"/>
      <c r="C260" s="120"/>
      <c r="D260" s="119"/>
      <c r="E260" s="24"/>
      <c r="F260" s="119"/>
      <c r="G260" s="31"/>
      <c r="J260" s="31"/>
      <c r="L260" s="34" t="s">
        <v>206</v>
      </c>
      <c r="M260" s="35"/>
      <c r="N260" s="36">
        <v>2496</v>
      </c>
      <c r="O260" s="2" t="s">
        <v>1437</v>
      </c>
    </row>
    <row r="261" spans="1:18" ht="25.5" x14ac:dyDescent="0.55000000000000004">
      <c r="A261" s="1"/>
      <c r="B261" s="119"/>
      <c r="C261" s="120"/>
      <c r="D261" s="119"/>
      <c r="E261" s="24"/>
      <c r="F261" s="119"/>
      <c r="G261" s="31"/>
      <c r="J261" s="31"/>
      <c r="L261" s="34" t="s">
        <v>207</v>
      </c>
      <c r="M261" s="35"/>
      <c r="N261" s="37">
        <f>SUM(O5:O254)</f>
        <v>50</v>
      </c>
    </row>
    <row r="262" spans="1:18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L262" s="34" t="s">
        <v>208</v>
      </c>
      <c r="M262" s="35"/>
      <c r="N262" s="33">
        <f>N256-N257-N258-N260-N261</f>
        <v>1</v>
      </c>
    </row>
    <row r="263" spans="1:18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209</v>
      </c>
      <c r="M263" s="35"/>
      <c r="N263" s="37">
        <v>1</v>
      </c>
    </row>
    <row r="264" spans="1:18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9"/>
      <c r="C265" s="120"/>
      <c r="D265" s="119"/>
      <c r="E265" s="24"/>
      <c r="F265" s="119"/>
      <c r="G265" s="120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20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01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3</v>
      </c>
      <c r="F50" s="70">
        <v>5</v>
      </c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3</v>
      </c>
      <c r="F67" s="70">
        <v>2</v>
      </c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6</v>
      </c>
      <c r="F113" s="70">
        <v>10</v>
      </c>
      <c r="G113" s="46">
        <f t="shared" si="23"/>
        <v>16</v>
      </c>
      <c r="H113" s="77">
        <v>0</v>
      </c>
      <c r="I113" s="75">
        <v>0</v>
      </c>
      <c r="J113" s="46">
        <f t="shared" si="24"/>
        <v>15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7</v>
      </c>
      <c r="F115" s="70">
        <v>10</v>
      </c>
      <c r="G115" s="46">
        <f t="shared" si="23"/>
        <v>17</v>
      </c>
      <c r="H115" s="77">
        <v>0</v>
      </c>
      <c r="I115" s="75">
        <v>0</v>
      </c>
      <c r="J115" s="46">
        <f t="shared" si="24"/>
        <v>16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+'1'!J188</f>
        <v>146</v>
      </c>
      <c r="F188" s="70"/>
      <c r="G188" s="46">
        <f>E188+F188</f>
        <v>146</v>
      </c>
      <c r="H188" s="77">
        <v>0</v>
      </c>
      <c r="I188" s="75">
        <v>0</v>
      </c>
      <c r="J188" s="46">
        <f>+G188-H188-K188-I188</f>
        <v>145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0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0</v>
      </c>
      <c r="F194" s="70">
        <v>10</v>
      </c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>
        <v>3</v>
      </c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4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10</v>
      </c>
      <c r="F239" s="70"/>
      <c r="G239" s="46">
        <f t="shared" si="40"/>
        <v>10</v>
      </c>
      <c r="H239" s="77">
        <v>0</v>
      </c>
      <c r="I239" s="75">
        <v>0</v>
      </c>
      <c r="J239" s="46">
        <f t="shared" si="41"/>
        <v>8</v>
      </c>
      <c r="K239" s="71">
        <v>2</v>
      </c>
      <c r="L239" s="20">
        <v>35</v>
      </c>
      <c r="M239" s="64">
        <f t="shared" si="42"/>
        <v>70</v>
      </c>
      <c r="N239" s="17" t="s">
        <v>16</v>
      </c>
      <c r="O239" s="18"/>
      <c r="P239" s="101">
        <f t="shared" si="43"/>
        <v>70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ref="J241:J250" si="45">+G241-H241-K241-I241</f>
        <v>2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5"/>
        <v>0</v>
      </c>
      <c r="K242" s="71">
        <v>1</v>
      </c>
      <c r="L242" s="20">
        <v>22</v>
      </c>
      <c r="M242" s="64">
        <f t="shared" si="42"/>
        <v>22</v>
      </c>
      <c r="N242" s="17" t="s">
        <v>16</v>
      </c>
      <c r="O242" s="18">
        <v>11</v>
      </c>
      <c r="P242" s="101">
        <f t="shared" si="43"/>
        <v>11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2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/>
      <c r="P243" s="101">
        <f t="shared" ref="P243:P246" si="47">SUM(M243-O243)</f>
        <v>35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/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/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ref="G252" si="50">E252+F252</f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318.32000000000005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1062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11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1036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1036</v>
      </c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K243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20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7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10</v>
      </c>
      <c r="F31" s="70"/>
      <c r="G31" s="46">
        <f t="shared" si="5"/>
        <v>10</v>
      </c>
      <c r="H31" s="77">
        <v>0</v>
      </c>
      <c r="I31" s="75">
        <v>0</v>
      </c>
      <c r="J31" s="46">
        <f t="shared" si="6"/>
        <v>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5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15</v>
      </c>
      <c r="F113" s="70"/>
      <c r="G113" s="46">
        <f t="shared" si="23"/>
        <v>15</v>
      </c>
      <c r="H113" s="77">
        <v>0</v>
      </c>
      <c r="I113" s="75">
        <v>0</v>
      </c>
      <c r="J113" s="46">
        <f t="shared" si="24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143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0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2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1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>
        <v>15</v>
      </c>
      <c r="P243" s="101">
        <f t="shared" ref="P243:P246" si="46">SUM(M243-O243)</f>
        <v>20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/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288.31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920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400</v>
      </c>
      <c r="O258" s="2">
        <v>200</v>
      </c>
      <c r="P258" s="2">
        <v>200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490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490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10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01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20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5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4</v>
      </c>
      <c r="F22" s="70"/>
      <c r="G22" s="46">
        <f t="shared" si="0"/>
        <v>4</v>
      </c>
      <c r="H22" s="77">
        <v>0</v>
      </c>
      <c r="I22" s="75">
        <v>0</v>
      </c>
      <c r="J22" s="46">
        <f t="shared" si="1"/>
        <v>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8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5</v>
      </c>
      <c r="F67" s="70"/>
      <c r="G67" s="46">
        <f t="shared" si="5"/>
        <v>5</v>
      </c>
      <c r="H67" s="77">
        <v>0</v>
      </c>
      <c r="I67" s="75">
        <v>0</v>
      </c>
      <c r="J67" s="46">
        <f t="shared" si="6"/>
        <v>4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1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15</v>
      </c>
      <c r="F113" s="70"/>
      <c r="G113" s="46">
        <f t="shared" si="23"/>
        <v>15</v>
      </c>
      <c r="H113" s="77">
        <v>0</v>
      </c>
      <c r="I113" s="75">
        <v>0</v>
      </c>
      <c r="J113" s="46">
        <f t="shared" si="24"/>
        <v>14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+'3'!J188</f>
        <v>143</v>
      </c>
      <c r="F188" s="70"/>
      <c r="G188" s="46">
        <f>E188+F188</f>
        <v>143</v>
      </c>
      <c r="H188" s="77">
        <v>0</v>
      </c>
      <c r="I188" s="75">
        <v>0</v>
      </c>
      <c r="J188" s="46">
        <f>+G188-H188-K188-I188</f>
        <v>142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0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9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4</v>
      </c>
      <c r="F205" s="70"/>
      <c r="G205" s="46">
        <f t="shared" si="30"/>
        <v>4</v>
      </c>
      <c r="H205" s="77">
        <v>0</v>
      </c>
      <c r="I205" s="75">
        <v>0</v>
      </c>
      <c r="J205" s="46">
        <f t="shared" si="31"/>
        <v>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+'3'!J241</f>
        <v>2</v>
      </c>
      <c r="F241" s="70"/>
      <c r="G241" s="46">
        <f t="shared" si="40"/>
        <v>2</v>
      </c>
      <c r="H241" s="77">
        <v>0</v>
      </c>
      <c r="I241" s="75">
        <v>0</v>
      </c>
      <c r="J241" s="46">
        <f t="shared" si="41"/>
        <v>2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+'3'!J243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/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522.53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1330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590</v>
      </c>
      <c r="O258" s="2">
        <v>170</v>
      </c>
      <c r="P258" s="2">
        <v>320</v>
      </c>
      <c r="Q258" s="87">
        <v>100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725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725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20</v>
      </c>
      <c r="F6" s="70">
        <v>10</v>
      </c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6</v>
      </c>
      <c r="F11" s="70">
        <v>10</v>
      </c>
      <c r="G11" s="46">
        <f t="shared" si="0"/>
        <v>16</v>
      </c>
      <c r="H11" s="77">
        <v>0</v>
      </c>
      <c r="I11" s="75">
        <v>0</v>
      </c>
      <c r="J11" s="46">
        <f t="shared" si="1"/>
        <v>16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5</v>
      </c>
      <c r="F18" s="70">
        <v>10</v>
      </c>
      <c r="G18" s="46">
        <f t="shared" si="0"/>
        <v>15</v>
      </c>
      <c r="H18" s="77">
        <v>0</v>
      </c>
      <c r="I18" s="75">
        <v>0</v>
      </c>
      <c r="J18" s="46">
        <f t="shared" si="1"/>
        <v>15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10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7</v>
      </c>
      <c r="F28" s="70">
        <v>10</v>
      </c>
      <c r="G28" s="46">
        <f t="shared" si="5"/>
        <v>17</v>
      </c>
      <c r="H28" s="77">
        <v>0</v>
      </c>
      <c r="I28" s="75">
        <v>0</v>
      </c>
      <c r="J28" s="46">
        <f t="shared" si="6"/>
        <v>16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8</v>
      </c>
      <c r="F31" s="70">
        <v>10</v>
      </c>
      <c r="G31" s="46">
        <f t="shared" si="5"/>
        <v>18</v>
      </c>
      <c r="H31" s="77">
        <v>0</v>
      </c>
      <c r="I31" s="75">
        <v>0</v>
      </c>
      <c r="J31" s="46">
        <f t="shared" si="6"/>
        <v>11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>
        <v>300</v>
      </c>
      <c r="P31" s="101">
        <f t="shared" si="3"/>
        <v>400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4</v>
      </c>
      <c r="F33" s="70">
        <v>2</v>
      </c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2</v>
      </c>
      <c r="F74" s="70">
        <v>2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15</v>
      </c>
      <c r="F115" s="70"/>
      <c r="G115" s="46">
        <f t="shared" si="23"/>
        <v>15</v>
      </c>
      <c r="H115" s="77">
        <v>0</v>
      </c>
      <c r="I115" s="75">
        <v>0</v>
      </c>
      <c r="J115" s="46">
        <f t="shared" si="24"/>
        <v>13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1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+'4'!J188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9</v>
      </c>
      <c r="F194" s="70">
        <v>10</v>
      </c>
      <c r="G194" s="46">
        <f t="shared" si="30"/>
        <v>19</v>
      </c>
      <c r="H194" s="77">
        <v>0</v>
      </c>
      <c r="I194" s="75">
        <v>0</v>
      </c>
      <c r="J194" s="46">
        <f t="shared" si="31"/>
        <v>18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4</v>
      </c>
      <c r="F205" s="70">
        <v>60</v>
      </c>
      <c r="G205" s="46">
        <f t="shared" si="30"/>
        <v>64</v>
      </c>
      <c r="H205" s="77">
        <v>0</v>
      </c>
      <c r="I205" s="75">
        <v>0</v>
      </c>
      <c r="J205" s="46">
        <f t="shared" si="31"/>
        <v>63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ref="J232:J238" si="41">+G232-H232-K232-I232</f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ref="J239:J251" si="45">+G239-H239-K239-I239</f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+'4'!J241</f>
        <v>2</v>
      </c>
      <c r="F241" s="70">
        <v>1</v>
      </c>
      <c r="G241" s="46">
        <f t="shared" si="40"/>
        <v>3</v>
      </c>
      <c r="H241" s="77">
        <v>0</v>
      </c>
      <c r="I241" s="75">
        <v>0</v>
      </c>
      <c r="J241" s="46">
        <f t="shared" si="45"/>
        <v>0</v>
      </c>
      <c r="K241" s="71">
        <v>3</v>
      </c>
      <c r="L241" s="20">
        <v>20</v>
      </c>
      <c r="M241" s="64">
        <f t="shared" si="42"/>
        <v>60</v>
      </c>
      <c r="N241" s="17" t="s">
        <v>16</v>
      </c>
      <c r="O241" s="18"/>
      <c r="P241" s="101">
        <f t="shared" si="43"/>
        <v>60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+'4'!J243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5"/>
        <v>1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/>
      <c r="C245" s="19"/>
      <c r="D245" s="10"/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/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ref="J252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851.16000000000008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2260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680</v>
      </c>
      <c r="O258" s="2">
        <v>320</v>
      </c>
      <c r="P258" s="2">
        <v>100</v>
      </c>
      <c r="Q258" s="87">
        <v>200</v>
      </c>
      <c r="R258" s="2">
        <v>60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300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1265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1265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"/>
        <filter val="100.00"/>
        <filter val="120.00"/>
        <filter val="130.00"/>
        <filter val="200.00"/>
        <filter val="30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14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6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1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14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01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9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1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7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>
        <v>50</v>
      </c>
      <c r="P48" s="101">
        <f>SUM(M48-O48)</f>
        <v>150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9</v>
      </c>
      <c r="F112" s="70"/>
      <c r="G112" s="46">
        <f t="shared" si="23"/>
        <v>9</v>
      </c>
      <c r="H112" s="77">
        <v>0</v>
      </c>
      <c r="I112" s="75">
        <v>0</v>
      </c>
      <c r="J112" s="46">
        <f t="shared" si="24"/>
        <v>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14</v>
      </c>
      <c r="F113" s="70"/>
      <c r="G113" s="46">
        <f t="shared" si="23"/>
        <v>14</v>
      </c>
      <c r="H113" s="77">
        <v>0</v>
      </c>
      <c r="I113" s="75">
        <v>0</v>
      </c>
      <c r="J113" s="46">
        <f t="shared" si="24"/>
        <v>13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10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01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+'5'!J188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137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01">
        <f>SUM(M188-O188)</f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14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0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14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0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63</v>
      </c>
      <c r="F205" s="70"/>
      <c r="G205" s="46">
        <f t="shared" si="30"/>
        <v>63</v>
      </c>
      <c r="H205" s="77">
        <v>3</v>
      </c>
      <c r="I205" s="75">
        <v>0</v>
      </c>
      <c r="J205" s="46">
        <f t="shared" si="31"/>
        <v>59</v>
      </c>
      <c r="K205" s="71">
        <v>1</v>
      </c>
      <c r="L205" s="20">
        <v>55</v>
      </c>
      <c r="M205" s="64">
        <f t="shared" si="34"/>
        <v>55</v>
      </c>
      <c r="N205" s="17" t="s">
        <v>1442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+'5'!J243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+'5'!J253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1363.1599999999999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3530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1480</v>
      </c>
      <c r="O258" s="2">
        <v>100</v>
      </c>
      <c r="P258" s="2">
        <v>350</v>
      </c>
      <c r="Q258" s="87">
        <v>580</v>
      </c>
      <c r="R258" s="2">
        <v>100</v>
      </c>
      <c r="S258" s="2">
        <v>350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1935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1935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0"/>
  <sheetViews>
    <sheetView zoomScale="80" zoomScaleNormal="80" workbookViewId="0">
      <pane xSplit="10" ySplit="4" topLeftCell="M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11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01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9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01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2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1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11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9</v>
      </c>
      <c r="F31" s="70"/>
      <c r="G31" s="46">
        <f t="shared" si="5"/>
        <v>9</v>
      </c>
      <c r="H31" s="77">
        <v>0</v>
      </c>
      <c r="I31" s="75">
        <v>0</v>
      </c>
      <c r="J31" s="46">
        <f t="shared" si="6"/>
        <v>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5</v>
      </c>
      <c r="F33" s="70"/>
      <c r="G33" s="46">
        <f t="shared" si="5"/>
        <v>5</v>
      </c>
      <c r="H33" s="77">
        <v>1</v>
      </c>
      <c r="I33" s="75">
        <v>0</v>
      </c>
      <c r="J33" s="46">
        <f t="shared" si="6"/>
        <v>0</v>
      </c>
      <c r="K33" s="71">
        <v>4</v>
      </c>
      <c r="L33" s="15">
        <v>130</v>
      </c>
      <c r="M33" s="64">
        <f t="shared" si="2"/>
        <v>520</v>
      </c>
      <c r="N33" s="17" t="s">
        <v>1443</v>
      </c>
      <c r="O33" s="18"/>
      <c r="P33" s="101">
        <f t="shared" si="3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0</v>
      </c>
      <c r="K35" s="71">
        <v>3</v>
      </c>
      <c r="L35" s="15">
        <v>130</v>
      </c>
      <c r="M35" s="64">
        <f t="shared" si="2"/>
        <v>390</v>
      </c>
      <c r="N35" s="17" t="s">
        <v>16</v>
      </c>
      <c r="O35" s="18"/>
      <c r="P35" s="101">
        <f t="shared" si="3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3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01">
        <f>SUM(M48-O48)</f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8</v>
      </c>
      <c r="F53" s="70"/>
      <c r="G53" s="46">
        <f t="shared" si="5"/>
        <v>8</v>
      </c>
      <c r="H53" s="77">
        <v>0</v>
      </c>
      <c r="I53" s="75">
        <v>0</v>
      </c>
      <c r="J53" s="46">
        <f t="shared" si="6"/>
        <v>4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4</v>
      </c>
      <c r="F67" s="70"/>
      <c r="G67" s="46">
        <f t="shared" si="5"/>
        <v>4</v>
      </c>
      <c r="H67" s="77">
        <v>0</v>
      </c>
      <c r="I67" s="75">
        <v>0</v>
      </c>
      <c r="J67" s="46">
        <f t="shared" si="6"/>
        <v>2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01">
        <f t="shared" si="3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7</v>
      </c>
      <c r="F112" s="70"/>
      <c r="G112" s="46">
        <f t="shared" si="23"/>
        <v>7</v>
      </c>
      <c r="H112" s="77">
        <v>0</v>
      </c>
      <c r="I112" s="75">
        <v>0</v>
      </c>
      <c r="J112" s="46">
        <f t="shared" si="24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+'6'!J188</f>
        <v>137</v>
      </c>
      <c r="F188" s="70"/>
      <c r="G188" s="46">
        <f>E188+F188</f>
        <v>137</v>
      </c>
      <c r="H188" s="77">
        <v>0</v>
      </c>
      <c r="I188" s="75">
        <v>0</v>
      </c>
      <c r="J188" s="46">
        <f>+G188-H188-K188-I188</f>
        <v>137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14</v>
      </c>
      <c r="F193" s="70"/>
      <c r="G193" s="46">
        <f t="shared" si="30"/>
        <v>14</v>
      </c>
      <c r="H193" s="77">
        <v>0</v>
      </c>
      <c r="I193" s="75">
        <v>0</v>
      </c>
      <c r="J193" s="46">
        <f t="shared" si="31"/>
        <v>14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14</v>
      </c>
      <c r="F194" s="70"/>
      <c r="G194" s="46">
        <f t="shared" si="30"/>
        <v>14</v>
      </c>
      <c r="H194" s="77">
        <v>0</v>
      </c>
      <c r="I194" s="75">
        <v>0</v>
      </c>
      <c r="J194" s="46">
        <f t="shared" si="31"/>
        <v>12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59</v>
      </c>
      <c r="F205" s="70"/>
      <c r="G205" s="46">
        <f t="shared" si="30"/>
        <v>59</v>
      </c>
      <c r="H205" s="77">
        <v>0</v>
      </c>
      <c r="I205" s="75">
        <v>0</v>
      </c>
      <c r="J205" s="46">
        <f t="shared" si="31"/>
        <v>57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0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+'6'!J243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+'6'!J245</f>
        <v>0</v>
      </c>
      <c r="F245" s="70">
        <v>10</v>
      </c>
      <c r="G245" s="46">
        <f t="shared" si="40"/>
        <v>10</v>
      </c>
      <c r="H245" s="77">
        <v>0</v>
      </c>
      <c r="I245" s="75">
        <v>0</v>
      </c>
      <c r="J245" s="46">
        <f t="shared" si="41"/>
        <v>6</v>
      </c>
      <c r="K245" s="71">
        <v>4</v>
      </c>
      <c r="L245" s="20">
        <v>20</v>
      </c>
      <c r="M245" s="64">
        <f t="shared" si="45"/>
        <v>80</v>
      </c>
      <c r="N245" s="17" t="s">
        <v>16</v>
      </c>
      <c r="O245" s="18"/>
      <c r="P245" s="101">
        <f t="shared" si="46"/>
        <v>80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1272.7499999999998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3870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1230</v>
      </c>
      <c r="O258" s="2">
        <v>100</v>
      </c>
      <c r="P258" s="2">
        <v>310</v>
      </c>
      <c r="Q258" s="87">
        <v>50</v>
      </c>
      <c r="R258" s="2">
        <v>100</v>
      </c>
      <c r="S258" s="2">
        <v>100</v>
      </c>
      <c r="T258" s="2">
        <v>110</v>
      </c>
      <c r="U258" s="2">
        <v>150</v>
      </c>
      <c r="V258" s="2">
        <v>130</v>
      </c>
      <c r="W258" s="2">
        <v>50</v>
      </c>
      <c r="X258" s="2">
        <v>130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2625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2625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11</v>
      </c>
      <c r="F5" s="70">
        <v>5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15</v>
      </c>
      <c r="K5" s="71">
        <v>1</v>
      </c>
      <c r="L5" s="15">
        <v>50</v>
      </c>
      <c r="M5" s="64">
        <f>+L5*K5</f>
        <v>50</v>
      </c>
      <c r="N5" s="17" t="s">
        <v>1444</v>
      </c>
      <c r="O5" s="18">
        <v>50</v>
      </c>
      <c r="P5" s="23"/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26</v>
      </c>
      <c r="F6" s="70"/>
      <c r="G6" s="46">
        <f t="shared" si="0"/>
        <v>26</v>
      </c>
      <c r="H6" s="77">
        <v>0</v>
      </c>
      <c r="I6" s="75">
        <v>0</v>
      </c>
      <c r="J6" s="46">
        <f t="shared" si="1"/>
        <v>25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9</v>
      </c>
      <c r="F11" s="70">
        <v>5</v>
      </c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01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12</v>
      </c>
      <c r="F18" s="70">
        <v>5</v>
      </c>
      <c r="G18" s="46">
        <f t="shared" si="0"/>
        <v>17</v>
      </c>
      <c r="H18" s="77">
        <v>0</v>
      </c>
      <c r="I18" s="75">
        <v>0</v>
      </c>
      <c r="J18" s="46">
        <f t="shared" si="1"/>
        <v>13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01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9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11</v>
      </c>
      <c r="F28" s="70">
        <v>5</v>
      </c>
      <c r="G28" s="46">
        <f t="shared" si="5"/>
        <v>16</v>
      </c>
      <c r="H28" s="77">
        <v>0</v>
      </c>
      <c r="I28" s="75">
        <v>0</v>
      </c>
      <c r="J28" s="46">
        <f t="shared" si="6"/>
        <v>13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8</v>
      </c>
      <c r="F31" s="70">
        <v>10</v>
      </c>
      <c r="G31" s="46">
        <f t="shared" si="5"/>
        <v>18</v>
      </c>
      <c r="H31" s="77">
        <v>0</v>
      </c>
      <c r="I31" s="75">
        <v>0</v>
      </c>
      <c r="J31" s="46">
        <f t="shared" si="6"/>
        <v>15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>
        <v>1</v>
      </c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8</v>
      </c>
      <c r="F46" s="70">
        <v>5</v>
      </c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3</v>
      </c>
      <c r="F48" s="70">
        <v>5</v>
      </c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4</v>
      </c>
      <c r="F53" s="70">
        <v>5</v>
      </c>
      <c r="G53" s="46">
        <f t="shared" si="5"/>
        <v>9</v>
      </c>
      <c r="H53" s="77">
        <v>0</v>
      </c>
      <c r="I53" s="75">
        <v>0</v>
      </c>
      <c r="J53" s="46">
        <f t="shared" si="6"/>
        <v>6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01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4</v>
      </c>
      <c r="F74" s="70">
        <v>2</v>
      </c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01">
        <f t="shared" si="3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12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+'7'!J188</f>
        <v>137</v>
      </c>
      <c r="F188" s="70"/>
      <c r="G188" s="46">
        <f>E188+F188</f>
        <v>137</v>
      </c>
      <c r="H188" s="77">
        <v>0</v>
      </c>
      <c r="I188" s="75">
        <v>0</v>
      </c>
      <c r="J188" s="46">
        <f>+G188-H188-K188-I188</f>
        <v>137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14</v>
      </c>
      <c r="F193" s="70"/>
      <c r="G193" s="46">
        <f t="shared" si="30"/>
        <v>14</v>
      </c>
      <c r="H193" s="77">
        <v>0</v>
      </c>
      <c r="I193" s="75">
        <v>0</v>
      </c>
      <c r="J193" s="46">
        <f t="shared" si="31"/>
        <v>12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10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+'7'!J243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+'7'!J245</f>
        <v>6</v>
      </c>
      <c r="F245" s="70"/>
      <c r="G245" s="46">
        <f t="shared" si="40"/>
        <v>6</v>
      </c>
      <c r="H245" s="77">
        <v>0</v>
      </c>
      <c r="I245" s="75">
        <v>0</v>
      </c>
      <c r="J245" s="46">
        <f t="shared" si="41"/>
        <v>5</v>
      </c>
      <c r="K245" s="71">
        <v>1</v>
      </c>
      <c r="L245" s="20">
        <v>20</v>
      </c>
      <c r="M245" s="64">
        <f t="shared" si="45"/>
        <v>20</v>
      </c>
      <c r="N245" s="17" t="s">
        <v>16</v>
      </c>
      <c r="O245" s="18"/>
      <c r="P245" s="101">
        <f t="shared" si="46"/>
        <v>20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885.59999999999991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2340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55</v>
      </c>
      <c r="O258" s="2">
        <v>55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2120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2120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25</v>
      </c>
      <c r="F6" s="70"/>
      <c r="G6" s="46">
        <f t="shared" si="0"/>
        <v>25</v>
      </c>
      <c r="H6" s="77">
        <v>0</v>
      </c>
      <c r="I6" s="75">
        <v>0</v>
      </c>
      <c r="J6" s="46">
        <f t="shared" si="1"/>
        <v>21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01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4</v>
      </c>
      <c r="K11" s="71">
        <v>8</v>
      </c>
      <c r="L11" s="15">
        <v>50</v>
      </c>
      <c r="M11" s="64">
        <f t="shared" si="2"/>
        <v>400</v>
      </c>
      <c r="N11" s="17" t="s">
        <v>16</v>
      </c>
      <c r="O11" s="18"/>
      <c r="P11" s="101">
        <f t="shared" si="3"/>
        <v>400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11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9</v>
      </c>
      <c r="F22" s="70"/>
      <c r="G22" s="46">
        <f t="shared" si="0"/>
        <v>9</v>
      </c>
      <c r="H22" s="77">
        <v>0</v>
      </c>
      <c r="I22" s="75">
        <v>0</v>
      </c>
      <c r="J22" s="46">
        <f t="shared" si="1"/>
        <v>5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1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12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12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1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9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+'8'!J156</f>
        <v>0</v>
      </c>
      <c r="F156" s="70">
        <v>30</v>
      </c>
      <c r="G156" s="46">
        <f t="shared" si="23"/>
        <v>30</v>
      </c>
      <c r="H156" s="77">
        <v>0</v>
      </c>
      <c r="I156" s="75">
        <v>0</v>
      </c>
      <c r="J156" s="46">
        <f t="shared" si="24"/>
        <v>30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+'8'!J188</f>
        <v>137</v>
      </c>
      <c r="F188" s="70"/>
      <c r="G188" s="46">
        <f>E188+F188</f>
        <v>137</v>
      </c>
      <c r="H188" s="77">
        <v>0</v>
      </c>
      <c r="I188" s="75">
        <v>0</v>
      </c>
      <c r="J188" s="46">
        <f>+G188-H188-K188-I188</f>
        <v>132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01">
        <f>SUM(M188-O188)</f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12</v>
      </c>
      <c r="F193" s="70"/>
      <c r="G193" s="46">
        <f t="shared" si="30"/>
        <v>12</v>
      </c>
      <c r="H193" s="77">
        <v>0</v>
      </c>
      <c r="I193" s="75">
        <v>0</v>
      </c>
      <c r="J193" s="46">
        <f t="shared" si="31"/>
        <v>12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8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+'8'!J243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+'8'!J245</f>
        <v>5</v>
      </c>
      <c r="F245" s="70"/>
      <c r="G245" s="46">
        <f t="shared" si="40"/>
        <v>5</v>
      </c>
      <c r="H245" s="77">
        <v>0</v>
      </c>
      <c r="I245" s="75">
        <v>0</v>
      </c>
      <c r="J245" s="46">
        <f t="shared" si="41"/>
        <v>5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+'8'!J253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851.86999999999989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2495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1030</v>
      </c>
      <c r="O258" s="2">
        <v>150</v>
      </c>
      <c r="P258" s="2">
        <v>220</v>
      </c>
      <c r="Q258" s="87">
        <v>200</v>
      </c>
      <c r="R258" s="2">
        <v>100</v>
      </c>
      <c r="S258" s="2">
        <v>200</v>
      </c>
      <c r="T258" s="2">
        <v>160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1450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20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5</v>
      </c>
      <c r="F22" s="70"/>
      <c r="G22" s="46">
        <f t="shared" si="0"/>
        <v>5</v>
      </c>
      <c r="H22" s="77">
        <v>0</v>
      </c>
      <c r="I22" s="75">
        <v>0</v>
      </c>
      <c r="J22" s="46">
        <f t="shared" si="1"/>
        <v>3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12</v>
      </c>
      <c r="F28" s="70"/>
      <c r="G28" s="46">
        <f t="shared" si="5"/>
        <v>12</v>
      </c>
      <c r="H28" s="77">
        <v>0</v>
      </c>
      <c r="I28" s="75">
        <v>0</v>
      </c>
      <c r="J28" s="46">
        <f t="shared" si="6"/>
        <v>9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12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01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0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11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4</v>
      </c>
      <c r="F47" s="70">
        <v>5</v>
      </c>
      <c r="G47" s="46">
        <f t="shared" si="5"/>
        <v>9</v>
      </c>
      <c r="H47" s="77">
        <v>0</v>
      </c>
      <c r="I47" s="75">
        <v>0</v>
      </c>
      <c r="J47" s="46">
        <f t="shared" si="6"/>
        <v>8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8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1</v>
      </c>
      <c r="F67" s="70">
        <v>2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2</v>
      </c>
      <c r="F68" s="70">
        <v>2</v>
      </c>
      <c r="G68" s="46">
        <f t="shared" si="5"/>
        <v>4</v>
      </c>
      <c r="H68" s="77">
        <v>0</v>
      </c>
      <c r="I68" s="75">
        <v>0</v>
      </c>
      <c r="J68" s="46">
        <f t="shared" si="6"/>
        <v>3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6</v>
      </c>
      <c r="F112" s="70">
        <v>10</v>
      </c>
      <c r="G112" s="46">
        <f t="shared" si="23"/>
        <v>16</v>
      </c>
      <c r="H112" s="77">
        <v>0</v>
      </c>
      <c r="I112" s="75">
        <v>0</v>
      </c>
      <c r="J112" s="46">
        <f t="shared" si="24"/>
        <v>16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10</v>
      </c>
      <c r="F115" s="70">
        <v>10</v>
      </c>
      <c r="G115" s="46">
        <f t="shared" si="23"/>
        <v>20</v>
      </c>
      <c r="H115" s="77">
        <v>0</v>
      </c>
      <c r="I115" s="75">
        <v>0</v>
      </c>
      <c r="J115" s="46">
        <f t="shared" si="24"/>
        <v>20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9</v>
      </c>
      <c r="F116" s="70">
        <v>5</v>
      </c>
      <c r="G116" s="46">
        <f t="shared" si="23"/>
        <v>14</v>
      </c>
      <c r="H116" s="77">
        <v>0</v>
      </c>
      <c r="I116" s="75">
        <v>0</v>
      </c>
      <c r="J116" s="46">
        <f t="shared" si="24"/>
        <v>14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+'9'!J156</f>
        <v>30</v>
      </c>
      <c r="F156" s="70"/>
      <c r="G156" s="46">
        <f t="shared" si="23"/>
        <v>30</v>
      </c>
      <c r="H156" s="77">
        <v>0</v>
      </c>
      <c r="I156" s="75">
        <v>0</v>
      </c>
      <c r="J156" s="46">
        <f t="shared" si="24"/>
        <v>8</v>
      </c>
      <c r="K156" s="71">
        <v>22</v>
      </c>
      <c r="L156" s="20">
        <v>15</v>
      </c>
      <c r="M156" s="64">
        <f t="shared" si="7"/>
        <v>330</v>
      </c>
      <c r="N156" s="17" t="s">
        <v>1440</v>
      </c>
      <c r="O156" s="18">
        <v>55</v>
      </c>
      <c r="P156" s="101">
        <f t="shared" si="8"/>
        <v>275</v>
      </c>
      <c r="Q156" s="89">
        <v>11.39</v>
      </c>
      <c r="R156" s="43">
        <f t="shared" si="9"/>
        <v>250.58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+'9'!J157</f>
        <v>0</v>
      </c>
      <c r="F157" s="70">
        <v>5</v>
      </c>
      <c r="G157" s="46">
        <f t="shared" si="23"/>
        <v>5</v>
      </c>
      <c r="H157" s="77">
        <v>0</v>
      </c>
      <c r="I157" s="75">
        <v>0</v>
      </c>
      <c r="J157" s="46">
        <f t="shared" si="24"/>
        <v>5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+'9'!J188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12</v>
      </c>
      <c r="F193" s="70">
        <v>5</v>
      </c>
      <c r="G193" s="46">
        <f t="shared" si="30"/>
        <v>17</v>
      </c>
      <c r="H193" s="77">
        <v>0</v>
      </c>
      <c r="I193" s="75">
        <v>0</v>
      </c>
      <c r="J193" s="46">
        <f t="shared" si="31"/>
        <v>16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10</v>
      </c>
      <c r="F194" s="70">
        <v>10</v>
      </c>
      <c r="G194" s="46">
        <f t="shared" si="30"/>
        <v>20</v>
      </c>
      <c r="H194" s="77">
        <v>0</v>
      </c>
      <c r="I194" s="75">
        <v>0</v>
      </c>
      <c r="J194" s="46">
        <f t="shared" si="31"/>
        <v>19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>
        <v>3</v>
      </c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8</v>
      </c>
      <c r="F239" s="70"/>
      <c r="G239" s="46">
        <f t="shared" si="40"/>
        <v>8</v>
      </c>
      <c r="H239" s="77">
        <v>0</v>
      </c>
      <c r="I239" s="75">
        <v>0</v>
      </c>
      <c r="J239" s="46">
        <f t="shared" si="41"/>
        <v>7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0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+'9'!J243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+'9'!J245</f>
        <v>5</v>
      </c>
      <c r="F245" s="70"/>
      <c r="G245" s="46">
        <f t="shared" si="40"/>
        <v>5</v>
      </c>
      <c r="H245" s="77">
        <v>0</v>
      </c>
      <c r="I245" s="75">
        <v>0</v>
      </c>
      <c r="J245" s="46">
        <f t="shared" si="41"/>
        <v>5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+'9'!J246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836.44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2100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860</v>
      </c>
      <c r="O258" s="2">
        <v>100</v>
      </c>
      <c r="P258" s="2">
        <v>300</v>
      </c>
      <c r="Q258" s="87">
        <v>225</v>
      </c>
      <c r="R258" s="2">
        <v>135</v>
      </c>
      <c r="S258" s="2">
        <v>100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55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1170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10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20</v>
      </c>
      <c r="F6" s="70"/>
      <c r="G6" s="46">
        <f t="shared" si="0"/>
        <v>20</v>
      </c>
      <c r="H6" s="77">
        <v>0</v>
      </c>
      <c r="I6" s="75">
        <v>0</v>
      </c>
      <c r="J6" s="46">
        <f t="shared" si="1"/>
        <v>15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1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3</v>
      </c>
      <c r="F22" s="70"/>
      <c r="G22" s="46">
        <f t="shared" si="0"/>
        <v>3</v>
      </c>
      <c r="H22" s="77">
        <v>0</v>
      </c>
      <c r="I22" s="75">
        <v>0</v>
      </c>
      <c r="J22" s="46">
        <f t="shared" si="1"/>
        <v>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5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01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8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50</v>
      </c>
      <c r="P49" s="23">
        <f>SUM(M49-O49)</f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8</v>
      </c>
      <c r="F50" s="70"/>
      <c r="G50" s="46">
        <f t="shared" si="5"/>
        <v>8</v>
      </c>
      <c r="H50" s="77">
        <v>0</v>
      </c>
      <c r="I50" s="75">
        <v>0</v>
      </c>
      <c r="J50" s="46">
        <f t="shared" si="6"/>
        <v>7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0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14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20</v>
      </c>
      <c r="F115" s="70"/>
      <c r="G115" s="46">
        <f t="shared" si="23"/>
        <v>20</v>
      </c>
      <c r="H115" s="77">
        <v>0</v>
      </c>
      <c r="I115" s="75">
        <v>0</v>
      </c>
      <c r="J115" s="46">
        <f t="shared" si="24"/>
        <v>19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13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+'10'!J156</f>
        <v>8</v>
      </c>
      <c r="F156" s="70"/>
      <c r="G156" s="46">
        <f t="shared" si="23"/>
        <v>8</v>
      </c>
      <c r="H156" s="77">
        <v>0</v>
      </c>
      <c r="I156" s="75">
        <v>0</v>
      </c>
      <c r="J156" s="46">
        <f t="shared" si="24"/>
        <v>0</v>
      </c>
      <c r="K156" s="71">
        <v>8</v>
      </c>
      <c r="L156" s="20">
        <v>15</v>
      </c>
      <c r="M156" s="64">
        <f t="shared" si="7"/>
        <v>120</v>
      </c>
      <c r="N156" s="17" t="s">
        <v>1440</v>
      </c>
      <c r="O156" s="18">
        <v>20</v>
      </c>
      <c r="P156" s="101">
        <f t="shared" si="8"/>
        <v>100</v>
      </c>
      <c r="Q156" s="89">
        <v>11.39</v>
      </c>
      <c r="R156" s="43">
        <f t="shared" si="9"/>
        <v>91.12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+'10'!J157</f>
        <v>5</v>
      </c>
      <c r="F157" s="70"/>
      <c r="G157" s="46">
        <f t="shared" si="23"/>
        <v>5</v>
      </c>
      <c r="H157" s="77">
        <v>0</v>
      </c>
      <c r="I157" s="75">
        <v>0</v>
      </c>
      <c r="J157" s="46">
        <f t="shared" si="24"/>
        <v>3</v>
      </c>
      <c r="K157" s="71">
        <v>2</v>
      </c>
      <c r="L157" s="20">
        <v>30</v>
      </c>
      <c r="M157" s="64">
        <f t="shared" si="7"/>
        <v>60</v>
      </c>
      <c r="N157" s="17" t="s">
        <v>1440</v>
      </c>
      <c r="O157" s="18"/>
      <c r="P157" s="101">
        <f t="shared" si="8"/>
        <v>60</v>
      </c>
      <c r="Q157" s="89">
        <v>15.6</v>
      </c>
      <c r="R157" s="43">
        <f t="shared" si="9"/>
        <v>31.2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+'10'!J188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19</v>
      </c>
      <c r="F194" s="70"/>
      <c r="G194" s="46">
        <f t="shared" si="30"/>
        <v>19</v>
      </c>
      <c r="H194" s="77">
        <v>0</v>
      </c>
      <c r="I194" s="75">
        <v>0</v>
      </c>
      <c r="J194" s="46">
        <f t="shared" si="31"/>
        <v>18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7</v>
      </c>
      <c r="F239" s="70"/>
      <c r="G239" s="46">
        <f t="shared" si="40"/>
        <v>7</v>
      </c>
      <c r="H239" s="77">
        <v>0</v>
      </c>
      <c r="I239" s="75">
        <v>0</v>
      </c>
      <c r="J239" s="46">
        <f t="shared" si="41"/>
        <v>6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0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+'10'!J243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+'10'!J245</f>
        <v>5</v>
      </c>
      <c r="F245" s="70"/>
      <c r="G245" s="46">
        <f t="shared" si="40"/>
        <v>5</v>
      </c>
      <c r="H245" s="77">
        <v>0</v>
      </c>
      <c r="I245" s="75">
        <v>0</v>
      </c>
      <c r="J245" s="46">
        <f t="shared" si="41"/>
        <v>4</v>
      </c>
      <c r="K245" s="71">
        <v>1</v>
      </c>
      <c r="L245" s="20">
        <v>15</v>
      </c>
      <c r="M245" s="64">
        <f t="shared" si="45"/>
        <v>15</v>
      </c>
      <c r="N245" s="17" t="s">
        <v>16</v>
      </c>
      <c r="O245" s="18"/>
      <c r="P245" s="23">
        <f t="shared" si="46"/>
        <v>15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983.83999999999992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2535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325</v>
      </c>
      <c r="O258" s="2">
        <v>220</v>
      </c>
      <c r="P258" s="2">
        <v>105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2125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2125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10</v>
      </c>
      <c r="F5" s="70">
        <v>5</v>
      </c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15</v>
      </c>
      <c r="F6" s="70">
        <v>5</v>
      </c>
      <c r="G6" s="46">
        <f t="shared" si="0"/>
        <v>20</v>
      </c>
      <c r="H6" s="77">
        <v>0</v>
      </c>
      <c r="I6" s="75">
        <v>0</v>
      </c>
      <c r="J6" s="46">
        <f t="shared" si="1"/>
        <v>19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3</v>
      </c>
      <c r="F11" s="70">
        <v>10</v>
      </c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8</v>
      </c>
      <c r="F18" s="70">
        <v>5</v>
      </c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2</v>
      </c>
      <c r="F20" s="70">
        <v>2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3</v>
      </c>
      <c r="F22" s="70">
        <v>10</v>
      </c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5</v>
      </c>
      <c r="F28" s="70">
        <v>10</v>
      </c>
      <c r="G28" s="46">
        <f t="shared" si="5"/>
        <v>15</v>
      </c>
      <c r="H28" s="77">
        <v>0</v>
      </c>
      <c r="I28" s="75">
        <v>0</v>
      </c>
      <c r="J28" s="46">
        <f t="shared" si="6"/>
        <v>15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11</v>
      </c>
      <c r="F31" s="70">
        <v>10</v>
      </c>
      <c r="G31" s="46">
        <f t="shared" si="5"/>
        <v>21</v>
      </c>
      <c r="H31" s="77">
        <v>0</v>
      </c>
      <c r="I31" s="75">
        <v>0</v>
      </c>
      <c r="J31" s="46">
        <f t="shared" si="6"/>
        <v>20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>
        <v>10</v>
      </c>
      <c r="G33" s="46">
        <f t="shared" si="5"/>
        <v>10</v>
      </c>
      <c r="H33" s="77">
        <v>0</v>
      </c>
      <c r="I33" s="75">
        <v>5</v>
      </c>
      <c r="J33" s="46">
        <f t="shared" si="6"/>
        <v>4</v>
      </c>
      <c r="K33" s="71">
        <v>1</v>
      </c>
      <c r="L33" s="15">
        <v>130</v>
      </c>
      <c r="M33" s="64">
        <f t="shared" si="2"/>
        <v>130</v>
      </c>
      <c r="N33" s="17" t="s">
        <v>1445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6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1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01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7</v>
      </c>
      <c r="F50" s="70"/>
      <c r="G50" s="46">
        <f t="shared" si="5"/>
        <v>7</v>
      </c>
      <c r="H50" s="77">
        <v>0</v>
      </c>
      <c r="I50" s="75">
        <v>0</v>
      </c>
      <c r="J50" s="46">
        <f t="shared" si="6"/>
        <v>4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01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1</v>
      </c>
      <c r="F53" s="70">
        <v>10</v>
      </c>
      <c r="G53" s="46">
        <f t="shared" si="5"/>
        <v>11</v>
      </c>
      <c r="H53" s="77">
        <v>0</v>
      </c>
      <c r="I53" s="75">
        <v>0</v>
      </c>
      <c r="J53" s="46">
        <f t="shared" si="6"/>
        <v>9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19</v>
      </c>
      <c r="F115" s="70"/>
      <c r="G115" s="46">
        <f t="shared" si="23"/>
        <v>19</v>
      </c>
      <c r="H115" s="77">
        <v>0</v>
      </c>
      <c r="I115" s="75">
        <v>0</v>
      </c>
      <c r="J115" s="46">
        <f t="shared" si="24"/>
        <v>18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13</v>
      </c>
      <c r="F116" s="70"/>
      <c r="G116" s="46">
        <f t="shared" si="23"/>
        <v>13</v>
      </c>
      <c r="H116" s="77">
        <v>0</v>
      </c>
      <c r="I116" s="75">
        <v>0</v>
      </c>
      <c r="J116" s="46">
        <f t="shared" si="24"/>
        <v>13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+'11'!J157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3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+'11'!J188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18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/>
      <c r="H238" s="77"/>
      <c r="I238" s="75"/>
      <c r="J238" s="46"/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6</v>
      </c>
      <c r="F239" s="70"/>
      <c r="G239" s="46"/>
      <c r="H239" s="77"/>
      <c r="I239" s="75"/>
      <c r="J239" s="46"/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+'11'!J240</f>
        <v>0</v>
      </c>
      <c r="F240" s="70"/>
      <c r="G240" s="46"/>
      <c r="H240" s="77"/>
      <c r="I240" s="75"/>
      <c r="J240" s="46"/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+'11'!J241</f>
        <v>0</v>
      </c>
      <c r="F241" s="70"/>
      <c r="G241" s="46"/>
      <c r="H241" s="77"/>
      <c r="I241" s="75"/>
      <c r="J241" s="46"/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+'11'!J242</f>
        <v>0</v>
      </c>
      <c r="F242" s="70"/>
      <c r="G242" s="46"/>
      <c r="H242" s="77"/>
      <c r="I242" s="75"/>
      <c r="J242" s="46"/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+'11'!J243</f>
        <v>1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+'11'!J244</f>
        <v>0</v>
      </c>
      <c r="F244" s="70"/>
      <c r="G244" s="46"/>
      <c r="H244" s="77"/>
      <c r="I244" s="75"/>
      <c r="J244" s="46"/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+'11'!J245</f>
        <v>4</v>
      </c>
      <c r="F245" s="70"/>
      <c r="G245" s="46"/>
      <c r="H245" s="77"/>
      <c r="I245" s="75"/>
      <c r="J245" s="46"/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+'11'!J246</f>
        <v>0</v>
      </c>
      <c r="F246" s="70"/>
      <c r="G246" s="46"/>
      <c r="H246" s="77"/>
      <c r="I246" s="75"/>
      <c r="J246" s="46"/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B254" s="119"/>
      <c r="C254" s="120"/>
      <c r="D254" s="119"/>
      <c r="E254" s="24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471.10999999999996</v>
      </c>
      <c r="S254" s="74"/>
    </row>
    <row r="255" spans="1:19" ht="25.5" customHeight="1" x14ac:dyDescent="0.5">
      <c r="A255" s="1"/>
      <c r="B255" s="119"/>
      <c r="C255" s="120"/>
      <c r="D255" s="119"/>
      <c r="E255" s="24"/>
      <c r="F255" s="119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B256" s="119"/>
      <c r="C256" s="120"/>
      <c r="D256" s="119"/>
      <c r="E256" s="24"/>
      <c r="F256" s="119"/>
      <c r="G256" s="31"/>
      <c r="J256" s="31"/>
      <c r="K256" s="32"/>
      <c r="L256" s="94" t="s">
        <v>202</v>
      </c>
      <c r="M256" s="94"/>
      <c r="N256" s="33">
        <f>SUM(M5:M255)</f>
        <v>1320</v>
      </c>
    </row>
    <row r="257" spans="1:15" ht="25.5" x14ac:dyDescent="0.55000000000000004">
      <c r="A257" s="1"/>
      <c r="B257" s="119"/>
      <c r="C257" s="120"/>
      <c r="D257" s="119"/>
      <c r="E257" s="24"/>
      <c r="F257" s="119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B258" s="119"/>
      <c r="C258" s="120"/>
      <c r="D258" s="119"/>
      <c r="E258" s="24"/>
      <c r="F258" s="119"/>
      <c r="G258" s="31"/>
      <c r="J258" s="31"/>
      <c r="L258" s="34" t="s">
        <v>204</v>
      </c>
      <c r="M258" s="35"/>
      <c r="N258" s="36">
        <f>SUM(O258:AF258)</f>
        <v>200</v>
      </c>
      <c r="O258" s="2">
        <v>200</v>
      </c>
    </row>
    <row r="259" spans="1:15" ht="25.5" x14ac:dyDescent="0.55000000000000004">
      <c r="A259" s="1"/>
      <c r="B259" s="119"/>
      <c r="C259" s="120"/>
      <c r="D259" s="119"/>
      <c r="E259" s="24"/>
      <c r="F259" s="119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B260" s="119"/>
      <c r="C260" s="120"/>
      <c r="D260" s="119"/>
      <c r="E260" s="24"/>
      <c r="F260" s="119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B261" s="119"/>
      <c r="C261" s="120"/>
      <c r="D261" s="119"/>
      <c r="E261" s="24"/>
      <c r="F261" s="119"/>
      <c r="G261" s="31"/>
      <c r="J261" s="31"/>
      <c r="L261" s="34" t="s">
        <v>207</v>
      </c>
      <c r="M261" s="35"/>
      <c r="N261" s="37">
        <f>SUM(O5:O254)</f>
        <v>0</v>
      </c>
    </row>
    <row r="262" spans="1:15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L262" s="34" t="s">
        <v>208</v>
      </c>
      <c r="M262" s="35"/>
      <c r="N262" s="33">
        <f>N256-N257-N258-N260-N261</f>
        <v>1105</v>
      </c>
    </row>
    <row r="263" spans="1:15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209</v>
      </c>
      <c r="M263" s="35"/>
      <c r="N263" s="37">
        <v>1105</v>
      </c>
    </row>
    <row r="264" spans="1:15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B265" s="119"/>
      <c r="C265" s="120"/>
      <c r="D265" s="119"/>
      <c r="E265" s="24"/>
      <c r="F265" s="119"/>
      <c r="J265" s="2"/>
      <c r="L265" s="34" t="s">
        <v>211</v>
      </c>
      <c r="M265" s="35"/>
      <c r="N265" s="33">
        <f>+N263-N262</f>
        <v>0</v>
      </c>
    </row>
    <row r="266" spans="1:15" x14ac:dyDescent="0.5">
      <c r="B266" s="119"/>
      <c r="C266" s="120"/>
      <c r="D266" s="119"/>
      <c r="E266" s="120"/>
      <c r="F266" s="120"/>
      <c r="J266" s="2"/>
      <c r="L266" s="2"/>
    </row>
    <row r="267" spans="1:15" ht="25.5" x14ac:dyDescent="0.55000000000000004">
      <c r="B267" s="119"/>
      <c r="C267" s="120"/>
      <c r="D267" s="119"/>
      <c r="E267" s="120"/>
      <c r="F267" s="120"/>
      <c r="J267" s="2"/>
      <c r="L267" s="72" t="s">
        <v>271</v>
      </c>
      <c r="M267" s="2" t="s">
        <v>306</v>
      </c>
    </row>
    <row r="268" spans="1:15" x14ac:dyDescent="0.5">
      <c r="B268" s="119"/>
      <c r="C268" s="120"/>
      <c r="D268" s="119"/>
      <c r="E268" s="120"/>
      <c r="F268" s="120"/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40"/>
  <sheetViews>
    <sheetView zoomScale="80" zoomScaleNormal="80" workbookViewId="0">
      <pane xSplit="10" ySplit="4" topLeftCell="K24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19</v>
      </c>
      <c r="F6" s="70"/>
      <c r="G6" s="46">
        <f t="shared" si="0"/>
        <v>19</v>
      </c>
      <c r="H6" s="77">
        <v>0</v>
      </c>
      <c r="I6" s="75">
        <v>0</v>
      </c>
      <c r="J6" s="46">
        <f t="shared" si="1"/>
        <v>14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01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13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17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5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8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2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0</v>
      </c>
      <c r="K67" s="71">
        <v>3</v>
      </c>
      <c r="L67" s="15">
        <v>70</v>
      </c>
      <c r="M67" s="64">
        <f t="shared" si="2"/>
        <v>210</v>
      </c>
      <c r="N67" s="17" t="s">
        <v>16</v>
      </c>
      <c r="O67" s="18"/>
      <c r="P67" s="101">
        <f t="shared" si="3"/>
        <v>210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2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13</v>
      </c>
      <c r="F112" s="70"/>
      <c r="G112" s="46">
        <f t="shared" si="23"/>
        <v>13</v>
      </c>
      <c r="H112" s="77">
        <v>0</v>
      </c>
      <c r="I112" s="75">
        <v>0</v>
      </c>
      <c r="J112" s="46">
        <f t="shared" si="24"/>
        <v>11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18</v>
      </c>
      <c r="F115" s="70"/>
      <c r="G115" s="46">
        <f t="shared" si="23"/>
        <v>18</v>
      </c>
      <c r="H115" s="77">
        <v>0</v>
      </c>
      <c r="I115" s="75">
        <v>0</v>
      </c>
      <c r="J115" s="46">
        <f t="shared" si="24"/>
        <v>16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13</v>
      </c>
      <c r="F116" s="70"/>
      <c r="G116" s="46">
        <f t="shared" si="23"/>
        <v>13</v>
      </c>
      <c r="H116" s="77">
        <v>0</v>
      </c>
      <c r="I116" s="75">
        <v>0</v>
      </c>
      <c r="J116" s="46">
        <f t="shared" si="24"/>
        <v>8</v>
      </c>
      <c r="K116" s="71">
        <v>5</v>
      </c>
      <c r="L116" s="22">
        <v>100</v>
      </c>
      <c r="M116" s="64">
        <f t="shared" si="7"/>
        <v>500</v>
      </c>
      <c r="N116" s="17" t="s">
        <v>16</v>
      </c>
      <c r="O116" s="18"/>
      <c r="P116" s="101">
        <f t="shared" si="8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+'12'!J157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3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+'12'!J188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11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01">
        <f t="shared" si="35"/>
        <v>300</v>
      </c>
      <c r="Q193" s="89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18</v>
      </c>
      <c r="F194" s="70"/>
      <c r="G194" s="46">
        <f t="shared" si="30"/>
        <v>18</v>
      </c>
      <c r="H194" s="77">
        <v>0</v>
      </c>
      <c r="I194" s="75">
        <v>0</v>
      </c>
      <c r="J194" s="46">
        <f t="shared" si="31"/>
        <v>17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57</v>
      </c>
      <c r="F205" s="70"/>
      <c r="G205" s="46">
        <f t="shared" si="30"/>
        <v>57</v>
      </c>
      <c r="H205" s="77">
        <v>0</v>
      </c>
      <c r="I205" s="75">
        <v>0</v>
      </c>
      <c r="J205" s="46">
        <f t="shared" si="31"/>
        <v>56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>
        <v>6</v>
      </c>
      <c r="G239" s="46">
        <f t="shared" si="40"/>
        <v>6</v>
      </c>
      <c r="H239" s="77">
        <v>0</v>
      </c>
      <c r="I239" s="75">
        <v>0</v>
      </c>
      <c r="J239" s="46">
        <f t="shared" si="41"/>
        <v>5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0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+'12'!J243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+'12'!J245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1118.73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3435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1860</v>
      </c>
      <c r="O258" s="2">
        <v>160</v>
      </c>
      <c r="P258" s="2">
        <v>195</v>
      </c>
      <c r="Q258" s="87">
        <v>100</v>
      </c>
      <c r="R258" s="2">
        <v>435</v>
      </c>
      <c r="S258" s="2">
        <v>150</v>
      </c>
      <c r="T258" s="2">
        <v>150</v>
      </c>
      <c r="U258" s="2">
        <v>50</v>
      </c>
      <c r="V258" s="2">
        <v>620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1510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1510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B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14</v>
      </c>
      <c r="F5" s="70"/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12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4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1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4</v>
      </c>
      <c r="K18" s="71">
        <v>8</v>
      </c>
      <c r="L18" s="15">
        <v>50</v>
      </c>
      <c r="M18" s="64">
        <f t="shared" si="2"/>
        <v>400</v>
      </c>
      <c r="N18" s="17" t="s">
        <v>16</v>
      </c>
      <c r="O18" s="18"/>
      <c r="P18" s="101">
        <f t="shared" si="3"/>
        <v>400</v>
      </c>
      <c r="Q18" s="121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0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9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13</v>
      </c>
      <c r="F28" s="70"/>
      <c r="G28" s="46">
        <f t="shared" si="5"/>
        <v>13</v>
      </c>
      <c r="H28" s="77">
        <v>0</v>
      </c>
      <c r="I28" s="75">
        <v>0</v>
      </c>
      <c r="J28" s="46">
        <f t="shared" si="6"/>
        <v>7</v>
      </c>
      <c r="K28" s="71">
        <v>6</v>
      </c>
      <c r="L28" s="15">
        <v>100</v>
      </c>
      <c r="M28" s="64">
        <f t="shared" si="2"/>
        <v>600</v>
      </c>
      <c r="N28" s="17" t="s">
        <v>16</v>
      </c>
      <c r="O28" s="18"/>
      <c r="P28" s="101">
        <f t="shared" si="3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17</v>
      </c>
      <c r="F31" s="70"/>
      <c r="G31" s="46">
        <f t="shared" si="5"/>
        <v>17</v>
      </c>
      <c r="H31" s="77">
        <v>0</v>
      </c>
      <c r="I31" s="75">
        <v>0</v>
      </c>
      <c r="J31" s="46">
        <f t="shared" si="6"/>
        <v>13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1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01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2</v>
      </c>
      <c r="K46" s="71">
        <v>3</v>
      </c>
      <c r="L46" s="15">
        <v>50</v>
      </c>
      <c r="M46" s="64">
        <f t="shared" si="2"/>
        <v>150</v>
      </c>
      <c r="N46" s="17" t="s">
        <v>16</v>
      </c>
      <c r="O46" s="18"/>
      <c r="P46" s="101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2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01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0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01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9</v>
      </c>
      <c r="F53" s="70"/>
      <c r="G53" s="46">
        <f t="shared" si="5"/>
        <v>9</v>
      </c>
      <c r="H53" s="77">
        <v>0</v>
      </c>
      <c r="I53" s="75">
        <v>0</v>
      </c>
      <c r="J53" s="46">
        <f t="shared" si="6"/>
        <v>5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0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13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0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8</v>
      </c>
      <c r="F116" s="70"/>
      <c r="G116" s="46">
        <f t="shared" si="23"/>
        <v>8</v>
      </c>
      <c r="H116" s="77">
        <v>0</v>
      </c>
      <c r="I116" s="75">
        <v>0</v>
      </c>
      <c r="J116" s="46">
        <f t="shared" si="24"/>
        <v>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+'13'!J157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0</v>
      </c>
      <c r="K157" s="71">
        <v>3</v>
      </c>
      <c r="L157" s="20">
        <v>30</v>
      </c>
      <c r="M157" s="64">
        <f t="shared" si="7"/>
        <v>90</v>
      </c>
      <c r="N157" s="17" t="s">
        <v>1440</v>
      </c>
      <c r="O157" s="18">
        <v>45</v>
      </c>
      <c r="P157" s="101">
        <f t="shared" si="8"/>
        <v>45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+'13'!J188</f>
        <v>132</v>
      </c>
      <c r="F188" s="70"/>
      <c r="G188" s="46">
        <f>E188+F188</f>
        <v>132</v>
      </c>
      <c r="H188" s="77">
        <v>0</v>
      </c>
      <c r="I188" s="75">
        <v>0</v>
      </c>
      <c r="J188" s="46">
        <f>+G188-H188-K188-I188</f>
        <v>131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0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9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11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/>
      <c r="P194" s="101">
        <f t="shared" si="35"/>
        <v>720</v>
      </c>
      <c r="Q194" s="89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56</v>
      </c>
      <c r="F205" s="70"/>
      <c r="G205" s="46">
        <f t="shared" si="30"/>
        <v>56</v>
      </c>
      <c r="H205" s="77">
        <v>0</v>
      </c>
      <c r="I205" s="75">
        <v>0</v>
      </c>
      <c r="J205" s="46">
        <f t="shared" si="31"/>
        <v>55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+'13'!J253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2075.8199999999997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5175</v>
      </c>
    </row>
    <row r="257" spans="1:2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1990</v>
      </c>
      <c r="O258" s="2">
        <v>50</v>
      </c>
      <c r="P258" s="2">
        <v>200</v>
      </c>
      <c r="Q258" s="87">
        <v>130</v>
      </c>
      <c r="R258" s="2">
        <v>120</v>
      </c>
      <c r="S258" s="2">
        <v>130</v>
      </c>
      <c r="T258" s="2">
        <v>200</v>
      </c>
      <c r="U258" s="2">
        <v>50</v>
      </c>
      <c r="V258" s="2">
        <v>240</v>
      </c>
      <c r="W258" s="2">
        <v>50</v>
      </c>
      <c r="X258" s="2">
        <v>310</v>
      </c>
      <c r="Y258" s="2">
        <v>100</v>
      </c>
      <c r="Z258" s="2">
        <v>300</v>
      </c>
      <c r="AA258" s="2">
        <v>50</v>
      </c>
      <c r="AB258" s="2">
        <v>60</v>
      </c>
    </row>
    <row r="259" spans="1:2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45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3125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3125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8" x14ac:dyDescent="0.5">
      <c r="J266" s="2"/>
      <c r="L266" s="2"/>
    </row>
    <row r="267" spans="1:28" ht="25.5" x14ac:dyDescent="0.55000000000000004">
      <c r="J267" s="2"/>
      <c r="L267" s="72" t="s">
        <v>271</v>
      </c>
      <c r="M267" s="2" t="s">
        <v>306</v>
      </c>
    </row>
    <row r="268" spans="1:28" x14ac:dyDescent="0.5">
      <c r="J268" s="2"/>
      <c r="L268" s="2"/>
    </row>
    <row r="269" spans="1:28" x14ac:dyDescent="0.5">
      <c r="J269" s="2"/>
      <c r="L269" s="2"/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12</v>
      </c>
      <c r="F5" s="70">
        <v>5</v>
      </c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12</v>
      </c>
      <c r="F6" s="70"/>
      <c r="G6" s="46">
        <f t="shared" si="0"/>
        <v>12</v>
      </c>
      <c r="H6" s="77">
        <v>0</v>
      </c>
      <c r="I6" s="75">
        <v>0</v>
      </c>
      <c r="J6" s="46">
        <f t="shared" si="1"/>
        <v>10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4</v>
      </c>
      <c r="F11" s="70">
        <v>15</v>
      </c>
      <c r="G11" s="46">
        <f t="shared" si="0"/>
        <v>19</v>
      </c>
      <c r="H11" s="77">
        <v>0</v>
      </c>
      <c r="I11" s="75">
        <v>0</v>
      </c>
      <c r="J11" s="46">
        <f t="shared" si="1"/>
        <v>13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1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7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>
        <v>10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6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13</v>
      </c>
      <c r="F31" s="70">
        <v>10</v>
      </c>
      <c r="G31" s="46">
        <f t="shared" si="5"/>
        <v>23</v>
      </c>
      <c r="H31" s="77">
        <v>0</v>
      </c>
      <c r="I31" s="75">
        <v>0</v>
      </c>
      <c r="J31" s="46">
        <f t="shared" si="6"/>
        <v>22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2</v>
      </c>
      <c r="F46" s="70">
        <v>5</v>
      </c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01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5</v>
      </c>
      <c r="F53" s="70">
        <v>5</v>
      </c>
      <c r="G53" s="46">
        <f t="shared" si="5"/>
        <v>10</v>
      </c>
      <c r="H53" s="77">
        <v>0</v>
      </c>
      <c r="I53" s="75">
        <v>0</v>
      </c>
      <c r="J53" s="46">
        <f t="shared" si="6"/>
        <v>6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11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+'14'!J188</f>
        <v>131</v>
      </c>
      <c r="F188" s="70"/>
      <c r="G188" s="46">
        <f>E188+F188</f>
        <v>131</v>
      </c>
      <c r="H188" s="77">
        <v>0</v>
      </c>
      <c r="I188" s="75">
        <v>0</v>
      </c>
      <c r="J188" s="46">
        <f>+G188-H188-K188-I188</f>
        <v>129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0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7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1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11</v>
      </c>
      <c r="F194" s="70"/>
      <c r="G194" s="46">
        <f t="shared" si="30"/>
        <v>11</v>
      </c>
      <c r="H194" s="77">
        <v>0</v>
      </c>
      <c r="I194" s="75">
        <v>0</v>
      </c>
      <c r="J194" s="46">
        <f t="shared" si="31"/>
        <v>10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55</v>
      </c>
      <c r="F205" s="70"/>
      <c r="G205" s="46">
        <f t="shared" si="30"/>
        <v>55</v>
      </c>
      <c r="H205" s="77">
        <v>0</v>
      </c>
      <c r="I205" s="75">
        <v>0</v>
      </c>
      <c r="J205" s="46">
        <f t="shared" si="31"/>
        <v>54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4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0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/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736.68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1910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560</v>
      </c>
      <c r="O258" s="2">
        <v>60</v>
      </c>
      <c r="P258" s="2">
        <v>500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1285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1285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01">
        <f t="shared" ref="P6:P80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5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01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22</v>
      </c>
      <c r="F31" s="70"/>
      <c r="G31" s="46">
        <f t="shared" si="5"/>
        <v>22</v>
      </c>
      <c r="H31" s="77">
        <v>0</v>
      </c>
      <c r="I31" s="75">
        <v>0</v>
      </c>
      <c r="J31" s="46">
        <f t="shared" si="6"/>
        <v>21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01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1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11</v>
      </c>
      <c r="F112" s="70"/>
      <c r="G112" s="46">
        <f t="shared" si="23"/>
        <v>11</v>
      </c>
      <c r="H112" s="77">
        <v>0</v>
      </c>
      <c r="I112" s="75">
        <v>0</v>
      </c>
      <c r="J112" s="46">
        <f t="shared" si="24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8</v>
      </c>
      <c r="F113" s="70"/>
      <c r="G113" s="46">
        <f t="shared" si="23"/>
        <v>8</v>
      </c>
      <c r="H113" s="77">
        <v>0</v>
      </c>
      <c r="I113" s="75">
        <v>0</v>
      </c>
      <c r="J113" s="46">
        <f t="shared" si="24"/>
        <v>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+'15'!J188</f>
        <v>129</v>
      </c>
      <c r="F188" s="70"/>
      <c r="G188" s="46">
        <f>E188+F188</f>
        <v>129</v>
      </c>
      <c r="H188" s="77">
        <v>0</v>
      </c>
      <c r="I188" s="75">
        <v>0</v>
      </c>
      <c r="J188" s="46">
        <f>+G188-H188-K188-I188</f>
        <v>129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6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7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0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54</v>
      </c>
      <c r="F205" s="70"/>
      <c r="G205" s="46">
        <f t="shared" si="30"/>
        <v>54</v>
      </c>
      <c r="H205" s="77">
        <v>0</v>
      </c>
      <c r="I205" s="75">
        <v>0</v>
      </c>
      <c r="J205" s="46">
        <f t="shared" si="31"/>
        <v>54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1</v>
      </c>
      <c r="F209" s="70"/>
      <c r="G209" s="46">
        <f t="shared" si="30"/>
        <v>1</v>
      </c>
      <c r="H209" s="77">
        <v>0</v>
      </c>
      <c r="I209" s="75">
        <v>0</v>
      </c>
      <c r="J209" s="46">
        <f t="shared" si="31"/>
        <v>1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698.31999999999994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1830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700</v>
      </c>
      <c r="O258" s="2">
        <v>230</v>
      </c>
      <c r="P258" s="2">
        <v>100</v>
      </c>
      <c r="Q258" s="87">
        <v>120</v>
      </c>
      <c r="R258" s="2">
        <v>100</v>
      </c>
      <c r="S258" s="2">
        <v>150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1065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I160" sqref="I160"/>
      <selection pane="topRight" activeCell="I160" sqref="I160"/>
      <selection pane="bottomLeft" activeCell="I160" sqref="I160"/>
      <selection pane="bottomRight" activeCell="I160" sqref="I1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7</v>
      </c>
      <c r="F6" s="70">
        <v>5</v>
      </c>
      <c r="G6" s="46">
        <f t="shared" si="0"/>
        <v>12</v>
      </c>
      <c r="H6" s="77">
        <v>0</v>
      </c>
      <c r="I6" s="75">
        <v>0</v>
      </c>
      <c r="J6" s="46">
        <f t="shared" si="1"/>
        <v>10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8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01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21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6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1</v>
      </c>
      <c r="F49" s="70">
        <v>5</v>
      </c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1</v>
      </c>
      <c r="F68" s="70">
        <v>2</v>
      </c>
      <c r="G68" s="46">
        <f t="shared" si="5"/>
        <v>3</v>
      </c>
      <c r="H68" s="77">
        <v>1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1443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9</v>
      </c>
      <c r="F112" s="70">
        <v>5</v>
      </c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8</v>
      </c>
      <c r="F113" s="70">
        <v>10</v>
      </c>
      <c r="G113" s="46">
        <f t="shared" si="23"/>
        <v>18</v>
      </c>
      <c r="H113" s="77">
        <v>0</v>
      </c>
      <c r="I113" s="75">
        <v>0</v>
      </c>
      <c r="J113" s="46">
        <f t="shared" si="24"/>
        <v>18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12</v>
      </c>
      <c r="F115" s="70">
        <v>5</v>
      </c>
      <c r="G115" s="46">
        <f t="shared" si="23"/>
        <v>17</v>
      </c>
      <c r="H115" s="77">
        <v>0</v>
      </c>
      <c r="I115" s="75">
        <v>0</v>
      </c>
      <c r="J115" s="46">
        <f t="shared" si="24"/>
        <v>17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5</v>
      </c>
      <c r="F116" s="70">
        <v>10</v>
      </c>
      <c r="G116" s="46">
        <f t="shared" si="23"/>
        <v>15</v>
      </c>
      <c r="H116" s="77">
        <v>0</v>
      </c>
      <c r="I116" s="75">
        <v>0</v>
      </c>
      <c r="J116" s="46">
        <f t="shared" si="24"/>
        <v>14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+'16'!J188</f>
        <v>129</v>
      </c>
      <c r="F188" s="70"/>
      <c r="G188" s="46">
        <f>E188+F188</f>
        <v>129</v>
      </c>
      <c r="H188" s="77">
        <v>0</v>
      </c>
      <c r="I188" s="75">
        <v>0</v>
      </c>
      <c r="J188" s="46">
        <f>+G188-H188-K188-I188</f>
        <v>127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0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6</v>
      </c>
      <c r="F193" s="70">
        <v>10</v>
      </c>
      <c r="G193" s="46">
        <f t="shared" si="30"/>
        <v>16</v>
      </c>
      <c r="H193" s="77">
        <v>0</v>
      </c>
      <c r="I193" s="75">
        <v>0</v>
      </c>
      <c r="J193" s="46">
        <f t="shared" si="31"/>
        <v>16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7</v>
      </c>
      <c r="F194" s="70">
        <v>10</v>
      </c>
      <c r="G194" s="46">
        <f t="shared" si="30"/>
        <v>17</v>
      </c>
      <c r="H194" s="77">
        <v>0</v>
      </c>
      <c r="I194" s="75">
        <v>0</v>
      </c>
      <c r="J194" s="46">
        <f t="shared" si="31"/>
        <v>15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54</v>
      </c>
      <c r="F205" s="70"/>
      <c r="G205" s="46">
        <f t="shared" si="30"/>
        <v>54</v>
      </c>
      <c r="H205" s="77">
        <v>0</v>
      </c>
      <c r="I205" s="75">
        <v>0</v>
      </c>
      <c r="J205" s="46">
        <f t="shared" si="31"/>
        <v>54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1</v>
      </c>
      <c r="F209" s="70">
        <v>3</v>
      </c>
      <c r="G209" s="46">
        <f t="shared" si="30"/>
        <v>4</v>
      </c>
      <c r="H209" s="77">
        <v>0</v>
      </c>
      <c r="I209" s="75">
        <v>0</v>
      </c>
      <c r="J209" s="46">
        <f t="shared" si="31"/>
        <v>3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0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0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4</v>
      </c>
      <c r="F239" s="70"/>
      <c r="G239" s="46">
        <f t="shared" si="40"/>
        <v>4</v>
      </c>
      <c r="H239" s="77">
        <v>0</v>
      </c>
      <c r="I239" s="75">
        <v>0</v>
      </c>
      <c r="J239" s="46">
        <f t="shared" si="41"/>
        <v>4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541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1315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hidden="1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430</v>
      </c>
      <c r="O258" s="2">
        <v>130</v>
      </c>
      <c r="P258" s="2">
        <v>300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860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860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30.00"/>
        <filter val="20.00"/>
        <filter val="200.00"/>
        <filter val="240.00"/>
        <filter val="50.00"/>
        <filter val="65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W10" sqref="W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9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6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21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1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4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0</v>
      </c>
      <c r="K47" s="71">
        <v>5</v>
      </c>
      <c r="L47" s="15">
        <v>50</v>
      </c>
      <c r="M47" s="64">
        <f t="shared" si="2"/>
        <v>250</v>
      </c>
      <c r="N47" s="17" t="s">
        <v>16</v>
      </c>
      <c r="O47" s="18"/>
      <c r="P47" s="101">
        <f t="shared" si="3"/>
        <v>250</v>
      </c>
      <c r="Q47" s="121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6"/>
        <v>2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18</v>
      </c>
      <c r="F113" s="70"/>
      <c r="G113" s="46">
        <f t="shared" si="23"/>
        <v>18</v>
      </c>
      <c r="H113" s="77">
        <v>0</v>
      </c>
      <c r="I113" s="75">
        <v>0</v>
      </c>
      <c r="J113" s="46">
        <f t="shared" si="24"/>
        <v>16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01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17</v>
      </c>
      <c r="F115" s="70"/>
      <c r="G115" s="46">
        <f t="shared" si="23"/>
        <v>17</v>
      </c>
      <c r="H115" s="77">
        <v>0</v>
      </c>
      <c r="I115" s="75">
        <v>0</v>
      </c>
      <c r="J115" s="46">
        <f t="shared" si="24"/>
        <v>14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0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1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+'17'!J188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>+G188-H188-K188-I188</f>
        <v>127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16</v>
      </c>
      <c r="F193" s="70"/>
      <c r="G193" s="46">
        <f t="shared" si="30"/>
        <v>16</v>
      </c>
      <c r="H193" s="77">
        <v>0</v>
      </c>
      <c r="I193" s="75">
        <v>0</v>
      </c>
      <c r="J193" s="46">
        <f t="shared" si="31"/>
        <v>15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15</v>
      </c>
      <c r="F194" s="70"/>
      <c r="G194" s="46">
        <f t="shared" si="30"/>
        <v>15</v>
      </c>
      <c r="H194" s="77">
        <v>0</v>
      </c>
      <c r="I194" s="75">
        <v>0</v>
      </c>
      <c r="J194" s="46">
        <f t="shared" si="31"/>
        <v>14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54</v>
      </c>
      <c r="F205" s="70"/>
      <c r="G205" s="46">
        <f t="shared" si="30"/>
        <v>54</v>
      </c>
      <c r="H205" s="77">
        <v>0</v>
      </c>
      <c r="I205" s="75">
        <v>0</v>
      </c>
      <c r="J205" s="46">
        <f t="shared" si="31"/>
        <v>53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0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3</v>
      </c>
      <c r="F209" s="70"/>
      <c r="G209" s="46">
        <f t="shared" si="30"/>
        <v>3</v>
      </c>
      <c r="H209" s="77">
        <v>0</v>
      </c>
      <c r="I209" s="75">
        <v>0</v>
      </c>
      <c r="J209" s="46">
        <f t="shared" si="31"/>
        <v>3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/>
      <c r="H238" s="77"/>
      <c r="I238" s="75"/>
      <c r="J238" s="46"/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4</v>
      </c>
      <c r="F239" s="70"/>
      <c r="G239" s="46"/>
      <c r="H239" s="77"/>
      <c r="I239" s="75"/>
      <c r="J239" s="46"/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+'17'!J240</f>
        <v>0</v>
      </c>
      <c r="F240" s="70"/>
      <c r="G240" s="46"/>
      <c r="H240" s="77"/>
      <c r="I240" s="75"/>
      <c r="J240" s="46"/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+'17'!J241</f>
        <v>0</v>
      </c>
      <c r="F241" s="70"/>
      <c r="G241" s="46"/>
      <c r="H241" s="77"/>
      <c r="I241" s="75"/>
      <c r="J241" s="46"/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+'17'!J242</f>
        <v>0</v>
      </c>
      <c r="F242" s="70"/>
      <c r="G242" s="46"/>
      <c r="H242" s="77"/>
      <c r="I242" s="75"/>
      <c r="J242" s="46"/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+'17'!J243</f>
        <v>0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+'17'!J244</f>
        <v>0</v>
      </c>
      <c r="F244" s="70"/>
      <c r="G244" s="46"/>
      <c r="H244" s="77"/>
      <c r="I244" s="75"/>
      <c r="J244" s="46"/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+'17'!J245</f>
        <v>0</v>
      </c>
      <c r="F245" s="70"/>
      <c r="G245" s="46"/>
      <c r="H245" s="77"/>
      <c r="I245" s="75"/>
      <c r="J245" s="46"/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+'17'!J246</f>
        <v>0</v>
      </c>
      <c r="F246" s="70"/>
      <c r="G246" s="46"/>
      <c r="H246" s="77"/>
      <c r="I246" s="75"/>
      <c r="J246" s="46"/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ref="G251:G252" si="49">E251+F251</f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51">E253+F253</f>
        <v>0</v>
      </c>
      <c r="H253" s="77">
        <v>0</v>
      </c>
      <c r="I253" s="75">
        <v>0</v>
      </c>
      <c r="J253" s="46">
        <f t="shared" ref="J253" si="52">+G253-H253-K253-I253</f>
        <v>0</v>
      </c>
      <c r="K253" s="71"/>
      <c r="L253" s="20"/>
      <c r="M253" s="64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89"/>
      <c r="R253" s="43">
        <f t="shared" ref="R253" si="55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646.21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1725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320</v>
      </c>
      <c r="O258" s="2">
        <v>50</v>
      </c>
      <c r="P258" s="2">
        <v>120</v>
      </c>
      <c r="Q258" s="87">
        <v>150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1390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1390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V340"/>
  <sheetViews>
    <sheetView zoomScale="80" zoomScaleNormal="80" workbookViewId="0">
      <pane xSplit="10" ySplit="4" topLeftCell="K46" activePane="bottomRight" state="frozen"/>
      <selection activeCell="I160" sqref="I160"/>
      <selection pane="topRight" activeCell="I160" sqref="I160"/>
      <selection pane="bottomLeft" activeCell="I160" sqref="I160"/>
      <selection pane="bottomRight" activeCell="I54" sqref="I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13</v>
      </c>
      <c r="F5" s="70">
        <v>5</v>
      </c>
      <c r="G5" s="46">
        <f t="shared" ref="G5:G26" si="0">E5+F5</f>
        <v>18</v>
      </c>
      <c r="H5" s="77">
        <v>0</v>
      </c>
      <c r="I5" s="75">
        <v>0</v>
      </c>
      <c r="J5" s="46">
        <f t="shared" ref="J5:J68" si="1">+G5-H5-K5-I5</f>
        <v>12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01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9</v>
      </c>
      <c r="F6" s="70">
        <v>10</v>
      </c>
      <c r="G6" s="46">
        <f t="shared" si="0"/>
        <v>19</v>
      </c>
      <c r="H6" s="77">
        <v>0</v>
      </c>
      <c r="I6" s="75">
        <v>0</v>
      </c>
      <c r="J6" s="46">
        <f t="shared" si="1"/>
        <v>14</v>
      </c>
      <c r="K6" s="71">
        <v>5</v>
      </c>
      <c r="L6" s="15">
        <v>100</v>
      </c>
      <c r="M6" s="64">
        <f t="shared" ref="M6:M69" si="2">+L6*K6</f>
        <v>500</v>
      </c>
      <c r="N6" s="17" t="s">
        <v>16</v>
      </c>
      <c r="O6" s="18"/>
      <c r="P6" s="101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6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1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4</v>
      </c>
      <c r="F18" s="70">
        <v>5</v>
      </c>
      <c r="G18" s="46">
        <f t="shared" si="0"/>
        <v>9</v>
      </c>
      <c r="H18" s="77">
        <v>0</v>
      </c>
      <c r="I18" s="75">
        <v>0</v>
      </c>
      <c r="J18" s="46">
        <f t="shared" si="1"/>
        <v>5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01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/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16</v>
      </c>
      <c r="F22" s="70">
        <v>5</v>
      </c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01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6</v>
      </c>
      <c r="F28" s="70">
        <v>5</v>
      </c>
      <c r="G28" s="46">
        <f t="shared" si="5"/>
        <v>11</v>
      </c>
      <c r="H28" s="77">
        <v>0</v>
      </c>
      <c r="I28" s="75">
        <v>0</v>
      </c>
      <c r="J28" s="46">
        <f t="shared" si="1"/>
        <v>9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1"/>
        <v>19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01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1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1</v>
      </c>
      <c r="F33" s="70">
        <v>2</v>
      </c>
      <c r="G33" s="46">
        <f t="shared" si="5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>
        <v>65</v>
      </c>
      <c r="P33" s="101">
        <f t="shared" si="3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1"/>
        <v>0</v>
      </c>
      <c r="K35" s="71">
        <v>4</v>
      </c>
      <c r="L35" s="15">
        <v>130</v>
      </c>
      <c r="M35" s="64">
        <f t="shared" si="2"/>
        <v>520</v>
      </c>
      <c r="N35" s="17" t="s">
        <v>16</v>
      </c>
      <c r="O35" s="18">
        <v>130</v>
      </c>
      <c r="P35" s="101">
        <f t="shared" si="3"/>
        <v>390</v>
      </c>
      <c r="Q35" s="89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6</v>
      </c>
      <c r="F46" s="70">
        <v>5</v>
      </c>
      <c r="G46" s="46">
        <f t="shared" si="5"/>
        <v>11</v>
      </c>
      <c r="H46" s="77">
        <v>0</v>
      </c>
      <c r="I46" s="75">
        <v>0</v>
      </c>
      <c r="J46" s="46">
        <f t="shared" si="1"/>
        <v>9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01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8</v>
      </c>
      <c r="F48" s="70">
        <v>5</v>
      </c>
      <c r="G48" s="46">
        <f t="shared" si="5"/>
        <v>13</v>
      </c>
      <c r="H48" s="77">
        <v>0</v>
      </c>
      <c r="I48" s="75">
        <v>0</v>
      </c>
      <c r="J48" s="46">
        <f t="shared" si="1"/>
        <v>10</v>
      </c>
      <c r="K48" s="71">
        <v>3</v>
      </c>
      <c r="L48" s="20">
        <v>50</v>
      </c>
      <c r="M48" s="64">
        <f t="shared" si="2"/>
        <v>150</v>
      </c>
      <c r="N48" s="17" t="s">
        <v>16</v>
      </c>
      <c r="O48" s="18"/>
      <c r="P48" s="101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1"/>
        <v>2</v>
      </c>
      <c r="K49" s="71">
        <v>4</v>
      </c>
      <c r="L49" s="20">
        <v>50</v>
      </c>
      <c r="M49" s="64">
        <f t="shared" si="2"/>
        <v>200</v>
      </c>
      <c r="N49" s="17" t="s">
        <v>16</v>
      </c>
      <c r="O49" s="18"/>
      <c r="P49" s="101">
        <f>SUM(M49-O49)</f>
        <v>200</v>
      </c>
      <c r="Q49" s="121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1"/>
        <v>0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/>
      <c r="P50" s="101">
        <f t="shared" si="3"/>
        <v>200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1"/>
        <v>5</v>
      </c>
      <c r="K53" s="71">
        <v>1</v>
      </c>
      <c r="L53" s="20">
        <v>50</v>
      </c>
      <c r="M53" s="64">
        <f t="shared" si="2"/>
        <v>50</v>
      </c>
      <c r="N53" s="17" t="s">
        <v>16</v>
      </c>
      <c r="O53" s="18"/>
      <c r="P53" s="101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01">
        <f t="shared" si="3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2</v>
      </c>
      <c r="F68" s="70"/>
      <c r="G68" s="46">
        <f t="shared" si="5"/>
        <v>2</v>
      </c>
      <c r="H68" s="77">
        <v>0</v>
      </c>
      <c r="I68" s="75">
        <v>0</v>
      </c>
      <c r="J68" s="46">
        <f t="shared" si="1"/>
        <v>1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2</v>
      </c>
      <c r="F74" s="70">
        <v>2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14</v>
      </c>
      <c r="F112" s="70"/>
      <c r="G112" s="46">
        <f t="shared" si="18"/>
        <v>14</v>
      </c>
      <c r="H112" s="77">
        <v>0</v>
      </c>
      <c r="I112" s="75">
        <v>0</v>
      </c>
      <c r="J112" s="46">
        <f t="shared" si="6"/>
        <v>13</v>
      </c>
      <c r="K112" s="71">
        <v>1</v>
      </c>
      <c r="L112" s="20">
        <v>100</v>
      </c>
      <c r="M112" s="64">
        <f t="shared" si="7"/>
        <v>100</v>
      </c>
      <c r="N112" s="17" t="s">
        <v>16</v>
      </c>
      <c r="O112" s="18"/>
      <c r="P112" s="101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16</v>
      </c>
      <c r="F113" s="70"/>
      <c r="G113" s="46">
        <f t="shared" si="18"/>
        <v>16</v>
      </c>
      <c r="H113" s="77">
        <v>0</v>
      </c>
      <c r="I113" s="75">
        <v>0</v>
      </c>
      <c r="J113" s="46">
        <f t="shared" si="6"/>
        <v>14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01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14</v>
      </c>
      <c r="F115" s="70"/>
      <c r="G115" s="46">
        <f t="shared" si="18"/>
        <v>14</v>
      </c>
      <c r="H115" s="77">
        <v>0</v>
      </c>
      <c r="I115" s="75">
        <v>0</v>
      </c>
      <c r="J115" s="46">
        <f t="shared" si="6"/>
        <v>12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12</v>
      </c>
      <c r="F116" s="70"/>
      <c r="G116" s="46">
        <f t="shared" si="18"/>
        <v>12</v>
      </c>
      <c r="H116" s="77">
        <v>0</v>
      </c>
      <c r="I116" s="75">
        <v>0</v>
      </c>
      <c r="J116" s="46">
        <f t="shared" si="6"/>
        <v>8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01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0</v>
      </c>
      <c r="F131" s="70"/>
      <c r="G131" s="46">
        <f t="shared" si="18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0</v>
      </c>
      <c r="F133" s="70"/>
      <c r="G133" s="46">
        <f t="shared" si="18"/>
        <v>0</v>
      </c>
      <c r="H133" s="77">
        <v>0</v>
      </c>
      <c r="I133" s="75">
        <v>0</v>
      </c>
      <c r="J133" s="46">
        <f t="shared" ref="J133:J196" si="22">+G133-H133-K133-I133</f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0</v>
      </c>
      <c r="F175" s="70"/>
      <c r="G175" s="46">
        <f t="shared" si="24"/>
        <v>0</v>
      </c>
      <c r="H175" s="77">
        <v>0</v>
      </c>
      <c r="I175" s="75">
        <v>0</v>
      </c>
      <c r="J175" s="46">
        <f t="shared" si="22"/>
        <v>0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2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4"/>
        <v>0</v>
      </c>
      <c r="H178" s="77">
        <v>0</v>
      </c>
      <c r="I178" s="75">
        <v>0</v>
      </c>
      <c r="J178" s="46">
        <f t="shared" si="22"/>
        <v>0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4"/>
        <v>0</v>
      </c>
      <c r="H185" s="77">
        <v>0</v>
      </c>
      <c r="I185" s="75">
        <v>0</v>
      </c>
      <c r="J185" s="46">
        <f t="shared" si="22"/>
        <v>0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+'18'!J188</f>
        <v>127</v>
      </c>
      <c r="F188" s="70"/>
      <c r="G188" s="46">
        <f>E188+F188</f>
        <v>127</v>
      </c>
      <c r="H188" s="77">
        <v>0</v>
      </c>
      <c r="I188" s="75">
        <v>0</v>
      </c>
      <c r="J188" s="46">
        <f t="shared" si="22"/>
        <v>126</v>
      </c>
      <c r="K188" s="71">
        <v>1</v>
      </c>
      <c r="L188" s="20">
        <v>10</v>
      </c>
      <c r="M188" s="64">
        <f t="shared" si="23"/>
        <v>10</v>
      </c>
      <c r="N188" s="17" t="s">
        <v>16</v>
      </c>
      <c r="O188" s="18"/>
      <c r="P188" s="10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15</v>
      </c>
      <c r="F193" s="70"/>
      <c r="G193" s="46">
        <f t="shared" si="24"/>
        <v>15</v>
      </c>
      <c r="H193" s="77">
        <v>0</v>
      </c>
      <c r="I193" s="75">
        <v>0</v>
      </c>
      <c r="J193" s="46">
        <f t="shared" si="22"/>
        <v>13</v>
      </c>
      <c r="K193" s="71">
        <v>2</v>
      </c>
      <c r="L193" s="20">
        <v>60</v>
      </c>
      <c r="M193" s="64">
        <f t="shared" si="23"/>
        <v>120</v>
      </c>
      <c r="N193" s="17" t="s">
        <v>16</v>
      </c>
      <c r="O193" s="18"/>
      <c r="P193" s="101">
        <f t="shared" si="26"/>
        <v>120</v>
      </c>
      <c r="Q193" s="89">
        <v>38</v>
      </c>
      <c r="R193" s="43">
        <f t="shared" si="27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14</v>
      </c>
      <c r="F194" s="70"/>
      <c r="G194" s="46">
        <f t="shared" si="24"/>
        <v>14</v>
      </c>
      <c r="H194" s="77">
        <v>0</v>
      </c>
      <c r="I194" s="75">
        <v>0</v>
      </c>
      <c r="J194" s="46">
        <f t="shared" si="22"/>
        <v>13</v>
      </c>
      <c r="K194" s="71">
        <v>1</v>
      </c>
      <c r="L194" s="20">
        <v>120</v>
      </c>
      <c r="M194" s="64">
        <f t="shared" si="23"/>
        <v>120</v>
      </c>
      <c r="N194" s="17" t="s">
        <v>16</v>
      </c>
      <c r="O194" s="18"/>
      <c r="P194" s="101">
        <f t="shared" si="26"/>
        <v>120</v>
      </c>
      <c r="Q194" s="89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53</v>
      </c>
      <c r="F205" s="70"/>
      <c r="G205" s="46">
        <f t="shared" si="24"/>
        <v>53</v>
      </c>
      <c r="H205" s="77">
        <v>0</v>
      </c>
      <c r="I205" s="75">
        <v>0</v>
      </c>
      <c r="J205" s="46">
        <f t="shared" si="30"/>
        <v>53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3</v>
      </c>
      <c r="F209" s="70"/>
      <c r="G209" s="46">
        <f t="shared" si="24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01">
        <f t="shared" si="26"/>
        <v>120</v>
      </c>
      <c r="Q209" s="89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2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3"/>
        <v>0</v>
      </c>
      <c r="H239" s="77">
        <v>0</v>
      </c>
      <c r="I239" s="75">
        <v>0</v>
      </c>
      <c r="J239" s="46">
        <f t="shared" si="30"/>
        <v>0</v>
      </c>
      <c r="K239" s="71"/>
      <c r="L239" s="20">
        <v>35</v>
      </c>
      <c r="M239" s="64">
        <f t="shared" si="31"/>
        <v>0</v>
      </c>
      <c r="N239" s="17" t="s">
        <v>16</v>
      </c>
      <c r="O239" s="18"/>
      <c r="P239" s="23">
        <f t="shared" si="34"/>
        <v>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30"/>
        <v>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22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0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25</v>
      </c>
      <c r="M244" s="64">
        <f t="shared" si="3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+'18'!J245</f>
        <v>0</v>
      </c>
      <c r="F245" s="70">
        <v>10</v>
      </c>
      <c r="G245" s="46">
        <f t="shared" si="33"/>
        <v>10</v>
      </c>
      <c r="H245" s="77">
        <v>0</v>
      </c>
      <c r="I245" s="75">
        <v>0</v>
      </c>
      <c r="J245" s="46">
        <f t="shared" si="30"/>
        <v>10</v>
      </c>
      <c r="K245" s="71"/>
      <c r="L245" s="20">
        <v>20</v>
      </c>
      <c r="M245" s="64">
        <f t="shared" si="3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/>
      <c r="M246" s="64">
        <f t="shared" si="3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0"/>
        <v>0</v>
      </c>
      <c r="K247" s="71"/>
      <c r="L247" s="20"/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si="33"/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8">E253+F253</f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89"/>
      <c r="R253" s="43">
        <f t="shared" ref="R253" si="4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1532.2899999999997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4470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890</v>
      </c>
      <c r="O258" s="2">
        <v>60</v>
      </c>
      <c r="P258" s="2">
        <v>100</v>
      </c>
      <c r="Q258" s="87">
        <v>100</v>
      </c>
      <c r="R258" s="2">
        <v>100</v>
      </c>
      <c r="S258" s="2">
        <v>110</v>
      </c>
      <c r="T258" s="2">
        <v>180</v>
      </c>
      <c r="U258" s="2">
        <v>140</v>
      </c>
      <c r="V258" s="2">
        <v>100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245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3320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3320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I160" sqref="I160"/>
      <selection pane="topRight" activeCell="I160" sqref="I160"/>
      <selection pane="bottomLeft" activeCell="I160" sqref="I160"/>
      <selection pane="bottomRight" activeCell="Q264" sqref="Q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35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36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5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01">
        <f>SUM(M5-O5)</f>
        <v>350</v>
      </c>
      <c r="Q5" s="121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11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hidden="1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hidden="1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hidden="1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hidden="1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4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hidden="1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hidden="1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hidden="1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hidden="1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hidden="1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hidden="1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hidden="1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hidden="1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17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hidden="1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01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hidden="1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hidden="1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hidden="1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9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hidden="1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hidden="1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hidden="1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hidden="1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hidden="1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hidden="1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hidden="1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hidden="1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hidden="1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hidden="1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hidden="1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hidden="1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7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3"/>
        <v>100</v>
      </c>
      <c r="Q46" s="121">
        <v>17.78</v>
      </c>
      <c r="R46" s="43">
        <f t="shared" si="4"/>
        <v>35.56</v>
      </c>
    </row>
    <row r="47" spans="1:18" ht="25.5" hidden="1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01">
        <f t="shared" si="3"/>
        <v>100</v>
      </c>
      <c r="Q48" s="121">
        <v>18.32</v>
      </c>
      <c r="R48" s="43">
        <f>+K48*Q48</f>
        <v>36.64</v>
      </c>
    </row>
    <row r="49" spans="1:18" ht="24" hidden="1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hidden="1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hidden="1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3"/>
        <v>50</v>
      </c>
      <c r="Q53" s="121">
        <v>16.37</v>
      </c>
      <c r="R53" s="43">
        <f>+K53*Q53</f>
        <v>16.37</v>
      </c>
    </row>
    <row r="54" spans="1:18" ht="25.5" hidden="1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hidden="1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hidden="1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hidden="1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hidden="1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hidden="1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hidden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hidden="1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hidden="1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hidden="1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0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1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1</v>
      </c>
      <c r="F68" s="70"/>
      <c r="G68" s="46">
        <f t="shared" si="5"/>
        <v>1</v>
      </c>
      <c r="H68" s="77">
        <v>0</v>
      </c>
      <c r="I68" s="75">
        <v>0</v>
      </c>
      <c r="J68" s="46">
        <f t="shared" si="6"/>
        <v>0</v>
      </c>
      <c r="K68" s="71">
        <v>1</v>
      </c>
      <c r="L68" s="15">
        <v>80</v>
      </c>
      <c r="M68" s="64">
        <f t="shared" si="2"/>
        <v>80</v>
      </c>
      <c r="N68" s="17" t="s">
        <v>16</v>
      </c>
      <c r="O68" s="18"/>
      <c r="P68" s="101">
        <f t="shared" si="3"/>
        <v>80</v>
      </c>
      <c r="Q68" s="89"/>
      <c r="R68" s="43">
        <f t="shared" si="4"/>
        <v>0</v>
      </c>
    </row>
    <row r="69" spans="1:18" ht="25.5" hidden="1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hidden="1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hidden="1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hidden="1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hidden="1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hidden="1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hidden="1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hidden="1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hidden="1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hidden="1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hidden="1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hidden="1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hidden="1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hidden="1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hidden="1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hidden="1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hidden="1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hidden="1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hidden="1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hidden="1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hidden="1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hidden="1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hidden="1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hidden="1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hidden="1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hidden="1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hidden="1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hidden="1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hidden="1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hidden="1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hidden="1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hidden="1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hidden="1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hidden="1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hidden="1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hidden="1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hidden="1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hidden="1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hidden="1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10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01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14</v>
      </c>
      <c r="F113" s="70"/>
      <c r="G113" s="46">
        <f t="shared" si="20"/>
        <v>14</v>
      </c>
      <c r="H113" s="77">
        <v>0</v>
      </c>
      <c r="I113" s="75">
        <v>0</v>
      </c>
      <c r="J113" s="46">
        <f t="shared" si="21"/>
        <v>12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01">
        <f t="shared" si="7"/>
        <v>110</v>
      </c>
      <c r="Q113" s="121">
        <v>22.55</v>
      </c>
      <c r="R113" s="43">
        <f t="shared" si="9"/>
        <v>45.1</v>
      </c>
    </row>
    <row r="114" spans="1:18" ht="25.5" hidden="1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hidden="1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6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1">
        <f t="shared" si="7"/>
        <v>200</v>
      </c>
      <c r="Q116" s="89">
        <v>13.03</v>
      </c>
      <c r="R116" s="43">
        <f t="shared" si="9"/>
        <v>26.06</v>
      </c>
    </row>
    <row r="117" spans="1:18" ht="25.5" hidden="1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hidden="1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hidden="1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hidden="1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hidden="1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hidden="1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hidden="1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hidden="1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hidden="1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hidden="1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hidden="1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hidden="1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hidden="1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hidden="1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hidden="1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8"/>
      <c r="R134" s="43">
        <f t="shared" si="9"/>
        <v>0</v>
      </c>
    </row>
    <row r="135" spans="1:18" ht="25.5" hidden="1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hidden="1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hidden="1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hidden="1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hidden="1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hidden="1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hidden="1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hidden="1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hidden="1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hidden="1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hidden="1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hidden="1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hidden="1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hidden="1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hidden="1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hidden="1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hidden="1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hidden="1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hidden="1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hidden="1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hidden="1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hidden="1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hidden="1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hidden="1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hidden="1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hidden="1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hidden="1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hidden="1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hidden="1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hidden="1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hidden="1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hidden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hidden="1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hidden="1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hidden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hidden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hidden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hidden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hidden="1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hidden="1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hidden="1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hidden="1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hidden="1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hidden="1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hidden="1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hidden="1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hidden="1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hidden="1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hidden="1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hidden="1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hidden="1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+'19'!J188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121</v>
      </c>
      <c r="K188" s="71">
        <v>5</v>
      </c>
      <c r="L188" s="20">
        <v>10</v>
      </c>
      <c r="M188" s="64">
        <f>+L188*K188</f>
        <v>50</v>
      </c>
      <c r="N188" s="17" t="s">
        <v>1444</v>
      </c>
      <c r="O188" s="18">
        <v>50</v>
      </c>
      <c r="P188" s="23">
        <f>SUM(M188-O188)</f>
        <v>0</v>
      </c>
      <c r="Q188" s="89">
        <v>3.5</v>
      </c>
      <c r="R188" s="43">
        <f>+K188*Q188</f>
        <v>17.5</v>
      </c>
    </row>
    <row r="189" spans="1:18" ht="23.45" hidden="1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89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5">+K190*Q190</f>
        <v>0</v>
      </c>
    </row>
    <row r="191" spans="1:18" ht="25.5" hidden="1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2"/>
        <v>0</v>
      </c>
    </row>
    <row r="192" spans="1:18" ht="24.75" hidden="1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2"/>
        <v>0</v>
      </c>
    </row>
    <row r="193" spans="1:18" ht="24.75" hidden="1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13</v>
      </c>
      <c r="F193" s="70"/>
      <c r="G193" s="46">
        <f t="shared" si="27"/>
        <v>13</v>
      </c>
      <c r="H193" s="77">
        <v>0</v>
      </c>
      <c r="I193" s="75">
        <v>0</v>
      </c>
      <c r="J193" s="46">
        <f t="shared" si="28"/>
        <v>13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34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13</v>
      </c>
      <c r="F194" s="70"/>
      <c r="G194" s="46">
        <f t="shared" si="27"/>
        <v>13</v>
      </c>
      <c r="H194" s="77">
        <v>0</v>
      </c>
      <c r="I194" s="75">
        <v>0</v>
      </c>
      <c r="J194" s="46">
        <f t="shared" si="28"/>
        <v>7</v>
      </c>
      <c r="K194" s="71">
        <v>6</v>
      </c>
      <c r="L194" s="20">
        <v>120</v>
      </c>
      <c r="M194" s="64">
        <f t="shared" si="31"/>
        <v>720</v>
      </c>
      <c r="N194" s="17" t="s">
        <v>16</v>
      </c>
      <c r="O194" s="18"/>
      <c r="P194" s="101">
        <f t="shared" si="34"/>
        <v>720</v>
      </c>
      <c r="Q194" s="89">
        <v>73</v>
      </c>
      <c r="R194" s="43">
        <f t="shared" si="32"/>
        <v>438</v>
      </c>
    </row>
    <row r="195" spans="1:18" ht="24.75" hidden="1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2"/>
        <v>0</v>
      </c>
    </row>
    <row r="196" spans="1:18" ht="24.75" hidden="1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2"/>
        <v>0</v>
      </c>
    </row>
    <row r="197" spans="1:18" ht="26.45" hidden="1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2"/>
        <v>0</v>
      </c>
    </row>
    <row r="198" spans="1:18" ht="25.5" hidden="1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2"/>
        <v>0</v>
      </c>
    </row>
    <row r="199" spans="1:18" ht="25.5" hidden="1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2"/>
        <v>0</v>
      </c>
    </row>
    <row r="200" spans="1:18" ht="25.5" hidden="1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2"/>
        <v>0</v>
      </c>
    </row>
    <row r="201" spans="1:18" ht="25.5" hidden="1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2"/>
        <v>0</v>
      </c>
    </row>
    <row r="202" spans="1:18" ht="25.5" hidden="1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2"/>
        <v>0</v>
      </c>
    </row>
    <row r="203" spans="1:18" ht="25.5" hidden="1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2"/>
        <v>0</v>
      </c>
    </row>
    <row r="204" spans="1:18" ht="25.5" hidden="1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2"/>
        <v>0</v>
      </c>
    </row>
    <row r="205" spans="1:18" ht="25.5" hidden="1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53</v>
      </c>
      <c r="F205" s="70"/>
      <c r="G205" s="46">
        <f t="shared" si="27"/>
        <v>53</v>
      </c>
      <c r="H205" s="77">
        <v>0</v>
      </c>
      <c r="I205" s="75">
        <v>0</v>
      </c>
      <c r="J205" s="46">
        <f t="shared" si="28"/>
        <v>53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2"/>
        <v>0</v>
      </c>
    </row>
    <row r="206" spans="1:18" ht="25.5" hidden="1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2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4"/>
        <v>0</v>
      </c>
      <c r="Q207" s="89"/>
      <c r="R207" s="43">
        <f t="shared" ref="R207" si="36">+K207*Q207</f>
        <v>0</v>
      </c>
    </row>
    <row r="208" spans="1:18" ht="25.5" hidden="1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2"/>
        <v>0</v>
      </c>
    </row>
    <row r="209" spans="1:18" ht="25.5" hidden="1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2"/>
        <v>0</v>
      </c>
    </row>
    <row r="210" spans="1:18" ht="25.5" hidden="1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4"/>
        <v>0</v>
      </c>
      <c r="Q210" s="89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2"/>
        <v>0</v>
      </c>
    </row>
    <row r="212" spans="1:18" ht="25.5" hidden="1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2"/>
        <v>0</v>
      </c>
    </row>
    <row r="213" spans="1:18" ht="25.5" hidden="1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2"/>
        <v>0</v>
      </c>
    </row>
    <row r="214" spans="1:18" ht="25.5" hidden="1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4"/>
        <v>0</v>
      </c>
      <c r="Q214" s="89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4"/>
        <v>0</v>
      </c>
      <c r="Q215" s="89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2"/>
        <v>0</v>
      </c>
    </row>
    <row r="217" spans="1:18" ht="25.5" hidden="1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2"/>
        <v>0</v>
      </c>
    </row>
    <row r="218" spans="1:18" ht="25.5" hidden="1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2"/>
        <v>0</v>
      </c>
    </row>
    <row r="219" spans="1:18" ht="25.5" hidden="1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2"/>
        <v>0</v>
      </c>
    </row>
    <row r="220" spans="1:18" ht="25.5" hidden="1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2"/>
        <v>0</v>
      </c>
    </row>
    <row r="221" spans="1:18" ht="25.5" hidden="1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2"/>
        <v>0</v>
      </c>
    </row>
    <row r="222" spans="1:18" ht="25.5" hidden="1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2"/>
        <v>0</v>
      </c>
    </row>
    <row r="223" spans="1:18" ht="25.5" hidden="1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2"/>
        <v>0</v>
      </c>
    </row>
    <row r="224" spans="1:18" ht="25.5" hidden="1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2"/>
        <v>0</v>
      </c>
    </row>
    <row r="225" spans="1:18" ht="25.5" hidden="1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2"/>
        <v>0</v>
      </c>
    </row>
    <row r="226" spans="1:18" ht="25.5" hidden="1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2"/>
        <v>0</v>
      </c>
    </row>
    <row r="227" spans="1:18" ht="25.5" hidden="1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2"/>
        <v>0</v>
      </c>
    </row>
    <row r="228" spans="1:18" ht="25.5" hidden="1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4"/>
        <v>0</v>
      </c>
      <c r="Q228" s="89"/>
      <c r="R228" s="43">
        <f>+K228*Q228</f>
        <v>0</v>
      </c>
    </row>
    <row r="229" spans="1:18" ht="25.5" hidden="1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2"/>
        <v>0</v>
      </c>
    </row>
    <row r="230" spans="1:18" ht="25.5" hidden="1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2"/>
        <v>0</v>
      </c>
    </row>
    <row r="231" spans="1:18" ht="25.5" hidden="1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2"/>
        <v>0</v>
      </c>
    </row>
    <row r="232" spans="1:18" ht="25.5" hidden="1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2"/>
        <v>0</v>
      </c>
    </row>
    <row r="233" spans="1:18" ht="25.5" hidden="1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2"/>
        <v>0</v>
      </c>
    </row>
    <row r="234" spans="1:18" ht="25.5" hidden="1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2"/>
        <v>0</v>
      </c>
    </row>
    <row r="235" spans="1:18" ht="25.5" hidden="1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4"/>
        <v>0</v>
      </c>
      <c r="Q235" s="89"/>
      <c r="R235" s="43">
        <f t="shared" ref="R235:R247" si="40">+K235*Q235</f>
        <v>0</v>
      </c>
    </row>
    <row r="236" spans="1:18" ht="25.5" hidden="1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40"/>
        <v>0</v>
      </c>
    </row>
    <row r="237" spans="1:18" ht="25.5" hidden="1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40"/>
        <v>0</v>
      </c>
    </row>
    <row r="238" spans="1:18" ht="25.5" hidden="1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>
        <v>4</v>
      </c>
      <c r="G239" s="46">
        <f t="shared" si="37"/>
        <v>4</v>
      </c>
      <c r="H239" s="77">
        <v>0</v>
      </c>
      <c r="I239" s="75">
        <v>0</v>
      </c>
      <c r="J239" s="46">
        <f t="shared" si="38"/>
        <v>3</v>
      </c>
      <c r="K239" s="71">
        <v>1</v>
      </c>
      <c r="L239" s="20">
        <v>35</v>
      </c>
      <c r="M239" s="64">
        <f t="shared" si="39"/>
        <v>35</v>
      </c>
      <c r="N239" s="17" t="s">
        <v>16</v>
      </c>
      <c r="O239" s="18"/>
      <c r="P239" s="101">
        <f t="shared" si="34"/>
        <v>35</v>
      </c>
      <c r="Q239" s="89"/>
      <c r="R239" s="43">
        <f t="shared" si="40"/>
        <v>0</v>
      </c>
    </row>
    <row r="240" spans="1:18" ht="24" hidden="1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+'19'!J240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40"/>
        <v>0</v>
      </c>
    </row>
    <row r="241" spans="1:19" ht="24" hidden="1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+'19'!J241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40"/>
        <v>0</v>
      </c>
    </row>
    <row r="242" spans="1:19" ht="25.5" hidden="1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+'19'!J242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40"/>
        <v>0</v>
      </c>
    </row>
    <row r="243" spans="1:19" ht="25.5" hidden="1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+'19'!J243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4"/>
        <v>0</v>
      </c>
      <c r="Q243" s="89"/>
      <c r="R243" s="43">
        <f t="shared" ref="R243:R246" si="42">+K243*Q243</f>
        <v>0</v>
      </c>
    </row>
    <row r="244" spans="1:19" ht="25.5" hidden="1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+'19'!J244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4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+'19'!J245</f>
        <v>10</v>
      </c>
      <c r="F245" s="70"/>
      <c r="G245" s="46">
        <f t="shared" si="37"/>
        <v>10</v>
      </c>
      <c r="H245" s="77">
        <v>0</v>
      </c>
      <c r="I245" s="75">
        <v>0</v>
      </c>
      <c r="J245" s="46">
        <f t="shared" si="38"/>
        <v>0</v>
      </c>
      <c r="K245" s="71">
        <v>10</v>
      </c>
      <c r="L245" s="20">
        <v>20</v>
      </c>
      <c r="M245" s="64">
        <f t="shared" si="41"/>
        <v>200</v>
      </c>
      <c r="N245" s="17" t="s">
        <v>16</v>
      </c>
      <c r="O245" s="18">
        <v>50</v>
      </c>
      <c r="P245" s="101">
        <f t="shared" si="34"/>
        <v>150</v>
      </c>
      <c r="Q245" s="89"/>
      <c r="R245" s="43">
        <f t="shared" si="42"/>
        <v>0</v>
      </c>
    </row>
    <row r="246" spans="1:19" ht="25.5" hidden="1" x14ac:dyDescent="0.55000000000000004">
      <c r="A246" s="10">
        <v>242</v>
      </c>
      <c r="B246" s="10"/>
      <c r="C246" s="19"/>
      <c r="D246" s="10"/>
      <c r="E246" s="63">
        <f>+'19'!J246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/>
      <c r="M246" s="64">
        <f t="shared" si="41"/>
        <v>0</v>
      </c>
      <c r="N246" s="17" t="s">
        <v>16</v>
      </c>
      <c r="O246" s="18"/>
      <c r="P246" s="23">
        <f t="shared" si="34"/>
        <v>0</v>
      </c>
      <c r="Q246" s="89"/>
      <c r="R246" s="43">
        <f t="shared" si="42"/>
        <v>0</v>
      </c>
    </row>
    <row r="247" spans="1:19" ht="24" hidden="1" customHeight="1" x14ac:dyDescent="0.55000000000000004">
      <c r="A247" s="10">
        <v>243</v>
      </c>
      <c r="B247" s="10"/>
      <c r="C247" s="19"/>
      <c r="D247" s="10"/>
      <c r="E247" s="63">
        <f>+'19'!J247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40"/>
        <v>0</v>
      </c>
    </row>
    <row r="248" spans="1:19" ht="25.5" hidden="1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32"/>
        <v>0</v>
      </c>
    </row>
    <row r="249" spans="1:19" ht="25.5" hidden="1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32"/>
        <v>0</v>
      </c>
    </row>
    <row r="250" spans="1:19" ht="25.5" hidden="1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32"/>
        <v>0</v>
      </c>
    </row>
    <row r="251" spans="1:19" ht="25.5" hidden="1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ref="G251:G252" si="43">E251+F251</f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32"/>
        <v>0</v>
      </c>
    </row>
    <row r="252" spans="1:19" ht="24" hidden="1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32"/>
        <v>0</v>
      </c>
    </row>
    <row r="253" spans="1:19" ht="25.5" hidden="1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1121.3800000000001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78" t="s">
        <v>212</v>
      </c>
      <c r="L255" s="179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3165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1340</v>
      </c>
      <c r="O258" s="2">
        <v>50</v>
      </c>
      <c r="P258" s="2">
        <v>720</v>
      </c>
      <c r="Q258" s="87">
        <v>270</v>
      </c>
      <c r="R258" s="2">
        <v>150</v>
      </c>
      <c r="S258" s="2">
        <v>150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1710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100.00"/>
        <filter val="110.00"/>
        <filter val="150.00"/>
        <filter val="200.00"/>
        <filter val="300.00"/>
        <filter val="35.00"/>
        <filter val="350.00"/>
        <filter val="50.00"/>
        <filter val="70.00"/>
        <filter val="720"/>
        <filter val="720.00"/>
        <filter val="8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11</v>
      </c>
      <c r="F6" s="70"/>
      <c r="G6" s="46">
        <f t="shared" si="0"/>
        <v>11</v>
      </c>
      <c r="H6" s="77">
        <v>0</v>
      </c>
      <c r="I6" s="75">
        <v>0</v>
      </c>
      <c r="J6" s="46">
        <f t="shared" si="1"/>
        <v>1</v>
      </c>
      <c r="K6" s="71">
        <v>10</v>
      </c>
      <c r="L6" s="15">
        <v>100</v>
      </c>
      <c r="M6" s="64">
        <f t="shared" ref="M6:M80" si="2">+L6*K6</f>
        <v>1000</v>
      </c>
      <c r="N6" s="17" t="s">
        <v>16</v>
      </c>
      <c r="O6" s="18"/>
      <c r="P6" s="101">
        <f t="shared" ref="P6:P80" si="3">SUM(M6-O6)</f>
        <v>1000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4</v>
      </c>
      <c r="F11" s="70">
        <v>2</v>
      </c>
      <c r="G11" s="46">
        <f t="shared" si="0"/>
        <v>6</v>
      </c>
      <c r="H11" s="77">
        <v>0</v>
      </c>
      <c r="I11" s="75">
        <v>0</v>
      </c>
      <c r="J11" s="46">
        <f t="shared" si="1"/>
        <v>0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1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0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>
        <v>50</v>
      </c>
      <c r="P18" s="101">
        <f t="shared" si="3"/>
        <v>200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13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1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7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19</v>
      </c>
      <c r="F31" s="70"/>
      <c r="G31" s="46">
        <f t="shared" si="5"/>
        <v>19</v>
      </c>
      <c r="H31" s="77">
        <v>0</v>
      </c>
      <c r="I31" s="75">
        <v>0</v>
      </c>
      <c r="J31" s="46">
        <f t="shared" si="6"/>
        <v>16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1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0</v>
      </c>
      <c r="K46" s="71">
        <v>7</v>
      </c>
      <c r="L46" s="15">
        <v>50</v>
      </c>
      <c r="M46" s="64">
        <f t="shared" si="2"/>
        <v>350</v>
      </c>
      <c r="N46" s="17" t="s">
        <v>16</v>
      </c>
      <c r="O46" s="18"/>
      <c r="P46" s="101">
        <f t="shared" si="3"/>
        <v>350</v>
      </c>
      <c r="Q46" s="121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8</v>
      </c>
      <c r="F48" s="70">
        <v>1</v>
      </c>
      <c r="G48" s="46">
        <f t="shared" si="5"/>
        <v>9</v>
      </c>
      <c r="H48" s="77">
        <v>0</v>
      </c>
      <c r="I48" s="75">
        <v>0</v>
      </c>
      <c r="J48" s="46">
        <f t="shared" si="6"/>
        <v>0</v>
      </c>
      <c r="K48" s="71">
        <v>9</v>
      </c>
      <c r="L48" s="20">
        <v>50</v>
      </c>
      <c r="M48" s="64">
        <f>+L48*K48</f>
        <v>450</v>
      </c>
      <c r="N48" s="17" t="s">
        <v>16</v>
      </c>
      <c r="O48" s="18"/>
      <c r="P48" s="101">
        <f>SUM(M48-O48)</f>
        <v>450</v>
      </c>
      <c r="Q48" s="121">
        <v>18.32</v>
      </c>
      <c r="R48" s="43">
        <f>+K48*Q48</f>
        <v>164.88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01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01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10</v>
      </c>
      <c r="F112" s="70"/>
      <c r="G112" s="46">
        <f t="shared" si="23"/>
        <v>10</v>
      </c>
      <c r="H112" s="77">
        <v>0</v>
      </c>
      <c r="I112" s="75">
        <v>0</v>
      </c>
      <c r="J112" s="46">
        <f t="shared" si="24"/>
        <v>8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+'20'!J188</f>
        <v>121</v>
      </c>
      <c r="F188" s="70"/>
      <c r="G188" s="46">
        <f>E188+F188</f>
        <v>121</v>
      </c>
      <c r="H188" s="77">
        <v>0</v>
      </c>
      <c r="I188" s="75">
        <v>0</v>
      </c>
      <c r="J188" s="46">
        <f>+G188-H188-K188-I188</f>
        <v>119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0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13</v>
      </c>
      <c r="F193" s="70"/>
      <c r="G193" s="46">
        <f t="shared" si="30"/>
        <v>13</v>
      </c>
      <c r="H193" s="77">
        <v>0</v>
      </c>
      <c r="I193" s="75">
        <v>0</v>
      </c>
      <c r="J193" s="46">
        <f t="shared" si="31"/>
        <v>10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01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5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53</v>
      </c>
      <c r="F205" s="70"/>
      <c r="G205" s="46">
        <f t="shared" si="30"/>
        <v>53</v>
      </c>
      <c r="H205" s="77">
        <v>0</v>
      </c>
      <c r="I205" s="75">
        <v>0</v>
      </c>
      <c r="J205" s="46">
        <f t="shared" si="31"/>
        <v>53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3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>
        <v>20.36</v>
      </c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1820.0699999999997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4905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1540</v>
      </c>
      <c r="O258" s="2">
        <v>60</v>
      </c>
      <c r="P258" s="2">
        <v>100</v>
      </c>
      <c r="Q258" s="2">
        <v>330</v>
      </c>
      <c r="R258" s="2">
        <v>300</v>
      </c>
      <c r="S258" s="2">
        <v>100</v>
      </c>
      <c r="T258" s="2">
        <v>400</v>
      </c>
      <c r="U258" s="2">
        <v>200</v>
      </c>
      <c r="V258" s="2">
        <v>50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3300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3300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3</v>
      </c>
      <c r="F5" s="70">
        <v>10</v>
      </c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9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01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</v>
      </c>
      <c r="F6" s="70">
        <v>10</v>
      </c>
      <c r="G6" s="46">
        <f t="shared" si="0"/>
        <v>11</v>
      </c>
      <c r="H6" s="77">
        <v>0</v>
      </c>
      <c r="I6" s="75">
        <v>0</v>
      </c>
      <c r="J6" s="46">
        <f t="shared" si="1"/>
        <v>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01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>
        <v>10</v>
      </c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3</v>
      </c>
      <c r="F20" s="70">
        <v>2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13</v>
      </c>
      <c r="F22" s="70">
        <v>5</v>
      </c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7</v>
      </c>
      <c r="F28" s="70">
        <v>5</v>
      </c>
      <c r="G28" s="46">
        <f t="shared" si="5"/>
        <v>12</v>
      </c>
      <c r="H28" s="77">
        <v>0</v>
      </c>
      <c r="I28" s="75">
        <v>0</v>
      </c>
      <c r="J28" s="46">
        <f t="shared" si="6"/>
        <v>10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16</v>
      </c>
      <c r="F31" s="70">
        <v>10</v>
      </c>
      <c r="G31" s="46">
        <f t="shared" si="5"/>
        <v>26</v>
      </c>
      <c r="H31" s="77">
        <v>0</v>
      </c>
      <c r="I31" s="75">
        <v>0</v>
      </c>
      <c r="J31" s="46">
        <f t="shared" si="6"/>
        <v>23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1</v>
      </c>
      <c r="F33" s="70">
        <v>2</v>
      </c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0</v>
      </c>
      <c r="F48" s="70">
        <v>5</v>
      </c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4</v>
      </c>
      <c r="F74" s="70">
        <v>2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8</v>
      </c>
      <c r="F112" s="70"/>
      <c r="G112" s="46">
        <f t="shared" si="23"/>
        <v>8</v>
      </c>
      <c r="H112" s="77">
        <v>0</v>
      </c>
      <c r="I112" s="75">
        <v>0</v>
      </c>
      <c r="J112" s="46">
        <f t="shared" si="24"/>
        <v>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11</v>
      </c>
      <c r="F113" s="70"/>
      <c r="G113" s="46">
        <f t="shared" si="23"/>
        <v>11</v>
      </c>
      <c r="H113" s="77">
        <v>0</v>
      </c>
      <c r="I113" s="75">
        <v>0</v>
      </c>
      <c r="J113" s="46">
        <f t="shared" si="24"/>
        <v>11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>SUM(M115-O115)</f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5</v>
      </c>
      <c r="F116" s="70"/>
      <c r="G116" s="46">
        <f t="shared" si="23"/>
        <v>5</v>
      </c>
      <c r="H116" s="77">
        <v>0</v>
      </c>
      <c r="I116" s="75">
        <v>0</v>
      </c>
      <c r="J116" s="46">
        <f t="shared" si="24"/>
        <v>3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01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+'21'!J188</f>
        <v>119</v>
      </c>
      <c r="F188" s="70"/>
      <c r="G188" s="46">
        <f>E188+F188</f>
        <v>119</v>
      </c>
      <c r="H188" s="77">
        <v>0</v>
      </c>
      <c r="I188" s="75">
        <v>0</v>
      </c>
      <c r="J188" s="46">
        <f>+G188-H188-K188-I188</f>
        <v>117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01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9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5</v>
      </c>
      <c r="F194" s="70"/>
      <c r="G194" s="46">
        <f t="shared" si="30"/>
        <v>5</v>
      </c>
      <c r="H194" s="77">
        <v>0</v>
      </c>
      <c r="I194" s="75">
        <v>0</v>
      </c>
      <c r="J194" s="46">
        <f t="shared" si="31"/>
        <v>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53</v>
      </c>
      <c r="F205" s="70"/>
      <c r="G205" s="46">
        <f t="shared" si="30"/>
        <v>53</v>
      </c>
      <c r="H205" s="77">
        <v>0</v>
      </c>
      <c r="I205" s="75">
        <v>0</v>
      </c>
      <c r="J205" s="46">
        <f t="shared" si="31"/>
        <v>53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3</v>
      </c>
      <c r="F239" s="70"/>
      <c r="G239" s="46">
        <f t="shared" si="40"/>
        <v>3</v>
      </c>
      <c r="H239" s="77">
        <v>0</v>
      </c>
      <c r="I239" s="75">
        <v>0</v>
      </c>
      <c r="J239" s="46">
        <f t="shared" si="41"/>
        <v>2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0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627.53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1875</v>
      </c>
    </row>
    <row r="257" spans="1:15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100</v>
      </c>
      <c r="O258" s="2">
        <v>100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1760</v>
      </c>
    </row>
    <row r="263" spans="1:15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1760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5" x14ac:dyDescent="0.5"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E260" sqref="E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9</v>
      </c>
      <c r="F6" s="70"/>
      <c r="G6" s="46">
        <f t="shared" si="0"/>
        <v>9</v>
      </c>
      <c r="H6" s="77">
        <v>0</v>
      </c>
      <c r="I6" s="75">
        <v>0</v>
      </c>
      <c r="J6" s="46">
        <f t="shared" si="1"/>
        <v>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23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23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7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23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23</v>
      </c>
      <c r="F31" s="70"/>
      <c r="G31" s="46">
        <f t="shared" si="5"/>
        <v>23</v>
      </c>
      <c r="H31" s="77">
        <v>0</v>
      </c>
      <c r="I31" s="75">
        <v>0</v>
      </c>
      <c r="J31" s="46">
        <f t="shared" si="6"/>
        <v>21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7</v>
      </c>
      <c r="F112" s="70"/>
      <c r="G112" s="46">
        <f t="shared" si="20"/>
        <v>7</v>
      </c>
      <c r="H112" s="77">
        <v>0</v>
      </c>
      <c r="I112" s="75">
        <v>0</v>
      </c>
      <c r="J112" s="46">
        <f t="shared" si="21"/>
        <v>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23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10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23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23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3</v>
      </c>
      <c r="F116" s="70"/>
      <c r="G116" s="46">
        <f t="shared" si="20"/>
        <v>3</v>
      </c>
      <c r="H116" s="77">
        <v>0</v>
      </c>
      <c r="I116" s="75">
        <v>0</v>
      </c>
      <c r="J116" s="46">
        <f t="shared" si="21"/>
        <v>2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23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+'22'!J188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8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23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3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23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53</v>
      </c>
      <c r="F205" s="70"/>
      <c r="G205" s="46">
        <f t="shared" si="27"/>
        <v>53</v>
      </c>
      <c r="H205" s="77">
        <v>0</v>
      </c>
      <c r="I205" s="75">
        <v>0</v>
      </c>
      <c r="J205" s="46">
        <f t="shared" si="28"/>
        <v>53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2</v>
      </c>
      <c r="F239" s="70"/>
      <c r="G239" s="46">
        <f t="shared" si="37"/>
        <v>2</v>
      </c>
      <c r="H239" s="77">
        <v>0</v>
      </c>
      <c r="I239" s="75">
        <v>0</v>
      </c>
      <c r="J239" s="46">
        <f t="shared" si="38"/>
        <v>2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/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ref="J252" si="43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635.91999999999996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1750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1735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1735</v>
      </c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K17" activePane="bottomRight" state="frozen"/>
      <selection activeCell="I160" sqref="I160"/>
      <selection pane="topRight" activeCell="I160" sqref="I160"/>
      <selection pane="bottomLeft" activeCell="I160" sqref="I160"/>
      <selection pane="bottomRight" activeCell="F21" sqref="F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8</v>
      </c>
      <c r="F6" s="70"/>
      <c r="G6" s="46">
        <f t="shared" si="0"/>
        <v>8</v>
      </c>
      <c r="H6" s="77">
        <v>0</v>
      </c>
      <c r="I6" s="75">
        <v>0</v>
      </c>
      <c r="J6" s="46">
        <f t="shared" si="1"/>
        <v>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01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2</v>
      </c>
      <c r="F20" s="70">
        <v>1</v>
      </c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2"/>
        <v>195</v>
      </c>
      <c r="N20" s="17" t="s">
        <v>16</v>
      </c>
      <c r="O20" s="18"/>
      <c r="P20" s="101">
        <f t="shared" si="3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01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21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3</v>
      </c>
      <c r="F46" s="70"/>
      <c r="G46" s="46">
        <f t="shared" si="5"/>
        <v>3</v>
      </c>
      <c r="H46" s="77">
        <v>0</v>
      </c>
      <c r="I46" s="75">
        <v>0</v>
      </c>
      <c r="J46" s="46">
        <f t="shared" si="6"/>
        <v>1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01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0</v>
      </c>
      <c r="F49" s="70">
        <v>5</v>
      </c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01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>
        <v>3</v>
      </c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>
        <v>3</v>
      </c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5</v>
      </c>
      <c r="F112" s="70">
        <v>5</v>
      </c>
      <c r="G112" s="46">
        <f t="shared" si="23"/>
        <v>10</v>
      </c>
      <c r="H112" s="77">
        <v>0</v>
      </c>
      <c r="I112" s="75">
        <v>0</v>
      </c>
      <c r="J112" s="46">
        <f t="shared" si="24"/>
        <v>8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7</v>
      </c>
      <c r="F115" s="70">
        <v>5</v>
      </c>
      <c r="G115" s="46">
        <f t="shared" si="23"/>
        <v>12</v>
      </c>
      <c r="H115" s="77">
        <v>0</v>
      </c>
      <c r="I115" s="75">
        <v>0</v>
      </c>
      <c r="J115" s="46">
        <f t="shared" si="24"/>
        <v>10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01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2</v>
      </c>
      <c r="F116" s="70">
        <v>10</v>
      </c>
      <c r="G116" s="46">
        <f t="shared" si="23"/>
        <v>12</v>
      </c>
      <c r="H116" s="77">
        <v>0</v>
      </c>
      <c r="I116" s="75">
        <v>0</v>
      </c>
      <c r="J116" s="46">
        <f t="shared" si="24"/>
        <v>11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0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+'23'!J188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8</v>
      </c>
      <c r="F193" s="70">
        <v>10</v>
      </c>
      <c r="G193" s="46">
        <f t="shared" si="30"/>
        <v>18</v>
      </c>
      <c r="H193" s="77">
        <v>0</v>
      </c>
      <c r="I193" s="75">
        <v>0</v>
      </c>
      <c r="J193" s="46">
        <f t="shared" si="31"/>
        <v>17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01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3</v>
      </c>
      <c r="F194" s="70">
        <v>10</v>
      </c>
      <c r="G194" s="46">
        <f t="shared" si="30"/>
        <v>13</v>
      </c>
      <c r="H194" s="77">
        <v>0</v>
      </c>
      <c r="I194" s="75">
        <v>0</v>
      </c>
      <c r="J194" s="46">
        <f t="shared" si="31"/>
        <v>12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0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53</v>
      </c>
      <c r="F205" s="70"/>
      <c r="G205" s="46">
        <f t="shared" si="30"/>
        <v>53</v>
      </c>
      <c r="H205" s="77">
        <v>0</v>
      </c>
      <c r="I205" s="75">
        <v>0</v>
      </c>
      <c r="J205" s="46">
        <f t="shared" si="31"/>
        <v>53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2</v>
      </c>
      <c r="F209" s="70">
        <v>2</v>
      </c>
      <c r="G209" s="46">
        <f t="shared" si="30"/>
        <v>4</v>
      </c>
      <c r="H209" s="77">
        <v>0</v>
      </c>
      <c r="I209" s="75">
        <v>0</v>
      </c>
      <c r="J209" s="46">
        <f t="shared" si="31"/>
        <v>4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2</v>
      </c>
      <c r="F239" s="70"/>
      <c r="G239" s="46">
        <f t="shared" si="40"/>
        <v>2</v>
      </c>
      <c r="H239" s="77">
        <v>0</v>
      </c>
      <c r="I239" s="75">
        <v>0</v>
      </c>
      <c r="J239" s="46">
        <f t="shared" si="41"/>
        <v>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>
        <v>20.36</v>
      </c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635.31999999999994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1750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1735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1735</v>
      </c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I160" sqref="I160"/>
      <selection pane="topRight" activeCell="I160" sqref="I160"/>
      <selection pane="bottomLeft" activeCell="I160" sqref="I160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7</v>
      </c>
      <c r="F6" s="70"/>
      <c r="G6" s="46">
        <f t="shared" si="0"/>
        <v>7</v>
      </c>
      <c r="H6" s="77">
        <v>0</v>
      </c>
      <c r="I6" s="75">
        <v>0</v>
      </c>
      <c r="J6" s="46">
        <f t="shared" si="1"/>
        <v>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01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9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01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17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01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3</v>
      </c>
      <c r="F48" s="70"/>
      <c r="G48" s="46">
        <f t="shared" si="5"/>
        <v>3</v>
      </c>
      <c r="H48" s="77">
        <v>0</v>
      </c>
      <c r="I48" s="75">
        <v>0</v>
      </c>
      <c r="J48" s="46">
        <f t="shared" si="6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01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3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8</v>
      </c>
      <c r="F112" s="70"/>
      <c r="G112" s="46">
        <f t="shared" si="20"/>
        <v>8</v>
      </c>
      <c r="H112" s="77">
        <v>0</v>
      </c>
      <c r="I112" s="75">
        <v>0</v>
      </c>
      <c r="J112" s="46">
        <f t="shared" si="21"/>
        <v>7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9</v>
      </c>
      <c r="F113" s="70"/>
      <c r="G113" s="46">
        <f t="shared" si="20"/>
        <v>9</v>
      </c>
      <c r="H113" s="77">
        <v>0</v>
      </c>
      <c r="I113" s="75">
        <v>0</v>
      </c>
      <c r="J113" s="46">
        <f t="shared" si="21"/>
        <v>8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01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0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11</v>
      </c>
      <c r="F116" s="70"/>
      <c r="G116" s="46">
        <f t="shared" si="20"/>
        <v>11</v>
      </c>
      <c r="H116" s="77">
        <v>0</v>
      </c>
      <c r="I116" s="75">
        <v>0</v>
      </c>
      <c r="J116" s="46">
        <f t="shared" si="21"/>
        <v>11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1440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1440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+'24'!J188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17</v>
      </c>
      <c r="F193" s="70"/>
      <c r="G193" s="46">
        <f t="shared" si="27"/>
        <v>17</v>
      </c>
      <c r="H193" s="77">
        <v>0</v>
      </c>
      <c r="I193" s="75">
        <v>0</v>
      </c>
      <c r="J193" s="46">
        <f t="shared" si="28"/>
        <v>16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11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01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53</v>
      </c>
      <c r="F205" s="70"/>
      <c r="G205" s="46">
        <f t="shared" si="27"/>
        <v>53</v>
      </c>
      <c r="H205" s="77">
        <v>0</v>
      </c>
      <c r="I205" s="75">
        <v>0</v>
      </c>
      <c r="J205" s="46">
        <f t="shared" si="28"/>
        <v>52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1">
        <f t="shared" si="26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4</v>
      </c>
      <c r="F209" s="70"/>
      <c r="G209" s="46">
        <f t="shared" si="27"/>
        <v>4</v>
      </c>
      <c r="H209" s="77">
        <v>0</v>
      </c>
      <c r="I209" s="75">
        <v>0</v>
      </c>
      <c r="J209" s="46">
        <f t="shared" si="28"/>
        <v>3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01">
        <f t="shared" ref="P209:P253" si="36">SUM(M209-O209)</f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2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2</v>
      </c>
      <c r="F239" s="70"/>
      <c r="G239" s="46">
        <f t="shared" si="37"/>
        <v>2</v>
      </c>
      <c r="H239" s="77">
        <v>0</v>
      </c>
      <c r="I239" s="75">
        <v>0</v>
      </c>
      <c r="J239" s="46">
        <f t="shared" si="38"/>
        <v>2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/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/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" si="43">E252+F252</f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44">E253+F253</f>
        <v>0</v>
      </c>
      <c r="H253" s="77">
        <v>0</v>
      </c>
      <c r="I253" s="75">
        <v>0</v>
      </c>
      <c r="J253" s="46">
        <f t="shared" ref="J253" si="45">+G253-H253-K253-I253</f>
        <v>0</v>
      </c>
      <c r="K253" s="71"/>
      <c r="L253" s="20"/>
      <c r="M253" s="64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89">
        <v>20.36</v>
      </c>
      <c r="R253" s="43">
        <f t="shared" ref="R253" si="47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764.84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1950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290</v>
      </c>
      <c r="O258" s="2">
        <v>190</v>
      </c>
      <c r="P258" s="2">
        <v>100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1645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1645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0"/>
  <sheetViews>
    <sheetView zoomScale="80" zoomScaleNormal="80" workbookViewId="0">
      <pane xSplit="10" ySplit="4" topLeftCell="L5" activePane="bottomRight" state="frozen"/>
      <selection activeCell="I160" sqref="I160"/>
      <selection pane="topRight" activeCell="I160" sqref="I160"/>
      <selection pane="bottomLeft" activeCell="I160" sqref="I160"/>
      <selection pane="bottomRight" activeCell="P264" sqref="P26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7</v>
      </c>
      <c r="F5" s="70">
        <v>10</v>
      </c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16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6</v>
      </c>
      <c r="F6" s="70">
        <v>10</v>
      </c>
      <c r="G6" s="46">
        <f t="shared" si="0"/>
        <v>16</v>
      </c>
      <c r="H6" s="77">
        <v>0</v>
      </c>
      <c r="I6" s="75">
        <v>0</v>
      </c>
      <c r="J6" s="46">
        <f t="shared" si="1"/>
        <v>13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51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8</v>
      </c>
      <c r="F11" s="70">
        <v>10</v>
      </c>
      <c r="G11" s="46">
        <f t="shared" si="0"/>
        <v>18</v>
      </c>
      <c r="H11" s="77">
        <v>0</v>
      </c>
      <c r="I11" s="75">
        <v>0</v>
      </c>
      <c r="J11" s="46">
        <f t="shared" si="1"/>
        <v>10</v>
      </c>
      <c r="K11" s="71">
        <v>8</v>
      </c>
      <c r="L11" s="15">
        <v>50</v>
      </c>
      <c r="M11" s="64">
        <f t="shared" si="2"/>
        <v>400</v>
      </c>
      <c r="N11" s="17" t="s">
        <v>16</v>
      </c>
      <c r="O11" s="18"/>
      <c r="P11" s="101">
        <f t="shared" si="3"/>
        <v>400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9</v>
      </c>
      <c r="F18" s="70">
        <v>10</v>
      </c>
      <c r="G18" s="46">
        <f t="shared" si="0"/>
        <v>19</v>
      </c>
      <c r="H18" s="77">
        <v>0</v>
      </c>
      <c r="I18" s="75">
        <v>0</v>
      </c>
      <c r="J18" s="46">
        <f t="shared" si="1"/>
        <v>18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5</v>
      </c>
      <c r="F28" s="70">
        <v>10</v>
      </c>
      <c r="G28" s="46">
        <f t="shared" si="5"/>
        <v>15</v>
      </c>
      <c r="H28" s="77">
        <v>0</v>
      </c>
      <c r="I28" s="75">
        <v>0</v>
      </c>
      <c r="J28" s="46">
        <f t="shared" si="6"/>
        <v>15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17</v>
      </c>
      <c r="F31" s="70">
        <v>10</v>
      </c>
      <c r="G31" s="46">
        <f t="shared" si="5"/>
        <v>27</v>
      </c>
      <c r="H31" s="77">
        <v>0</v>
      </c>
      <c r="I31" s="75">
        <v>0</v>
      </c>
      <c r="J31" s="46">
        <f t="shared" si="6"/>
        <v>24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>SUM(M31-O31)</f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3</v>
      </c>
      <c r="F32" s="70">
        <v>2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2</v>
      </c>
      <c r="F33" s="70">
        <v>2</v>
      </c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2</v>
      </c>
      <c r="F35" s="70">
        <v>2</v>
      </c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1</v>
      </c>
      <c r="F46" s="70">
        <v>5</v>
      </c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01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2</v>
      </c>
      <c r="F48" s="70">
        <v>10</v>
      </c>
      <c r="G48" s="46">
        <f t="shared" si="5"/>
        <v>12</v>
      </c>
      <c r="H48" s="77">
        <v>0</v>
      </c>
      <c r="I48" s="75">
        <v>0</v>
      </c>
      <c r="J48" s="46">
        <f t="shared" si="6"/>
        <v>9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ref="P52:P69" si="7"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3</v>
      </c>
      <c r="F53" s="70">
        <v>10</v>
      </c>
      <c r="G53" s="46">
        <f t="shared" si="5"/>
        <v>13</v>
      </c>
      <c r="H53" s="77">
        <v>0</v>
      </c>
      <c r="I53" s="75">
        <v>0</v>
      </c>
      <c r="J53" s="46">
        <f t="shared" si="6"/>
        <v>11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01">
        <f t="shared" si="7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3</v>
      </c>
      <c r="F67" s="70"/>
      <c r="G67" s="46">
        <f t="shared" si="5"/>
        <v>3</v>
      </c>
      <c r="H67" s="77">
        <v>0</v>
      </c>
      <c r="I67" s="75">
        <v>0</v>
      </c>
      <c r="J67" s="46">
        <f t="shared" si="6"/>
        <v>2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01">
        <f t="shared" si="7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0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ref="P91:P133" si="21">SUM(M91-O91)</f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1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101">
        <f t="shared" si="21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7</v>
      </c>
      <c r="F112" s="70"/>
      <c r="G112" s="46">
        <f t="shared" si="22"/>
        <v>7</v>
      </c>
      <c r="H112" s="77">
        <v>0</v>
      </c>
      <c r="I112" s="75">
        <v>0</v>
      </c>
      <c r="J112" s="46">
        <f t="shared" si="23"/>
        <v>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21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8</v>
      </c>
      <c r="F113" s="70"/>
      <c r="G113" s="46">
        <f t="shared" si="22"/>
        <v>8</v>
      </c>
      <c r="H113" s="77">
        <v>0</v>
      </c>
      <c r="I113" s="75">
        <v>0</v>
      </c>
      <c r="J113" s="46">
        <f t="shared" si="23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1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9</v>
      </c>
      <c r="F115" s="70"/>
      <c r="G115" s="46">
        <f t="shared" si="22"/>
        <v>9</v>
      </c>
      <c r="H115" s="77">
        <v>0</v>
      </c>
      <c r="I115" s="75">
        <v>0</v>
      </c>
      <c r="J115" s="46">
        <f t="shared" si="23"/>
        <v>9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1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11</v>
      </c>
      <c r="F116" s="70"/>
      <c r="G116" s="46">
        <f t="shared" si="22"/>
        <v>11</v>
      </c>
      <c r="H116" s="77">
        <v>0</v>
      </c>
      <c r="I116" s="75">
        <v>0</v>
      </c>
      <c r="J116" s="46">
        <f t="shared" si="23"/>
        <v>10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01">
        <f t="shared" si="21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101">
        <f t="shared" si="21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8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101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+'25'!J156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1440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+'25'!J157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1440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+'25'!J188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16</v>
      </c>
      <c r="F193" s="70"/>
      <c r="G193" s="46">
        <f t="shared" si="29"/>
        <v>16</v>
      </c>
      <c r="H193" s="77">
        <v>0</v>
      </c>
      <c r="I193" s="75">
        <v>0</v>
      </c>
      <c r="J193" s="46">
        <f t="shared" si="30"/>
        <v>14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01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11</v>
      </c>
      <c r="F194" s="70"/>
      <c r="G194" s="46">
        <f t="shared" si="29"/>
        <v>11</v>
      </c>
      <c r="H194" s="77">
        <v>0</v>
      </c>
      <c r="I194" s="75">
        <v>0</v>
      </c>
      <c r="J194" s="46">
        <f t="shared" si="30"/>
        <v>9</v>
      </c>
      <c r="K194" s="71">
        <v>2</v>
      </c>
      <c r="L194" s="20">
        <v>120</v>
      </c>
      <c r="M194" s="64">
        <f t="shared" si="33"/>
        <v>240</v>
      </c>
      <c r="N194" s="17" t="s">
        <v>16</v>
      </c>
      <c r="O194" s="18"/>
      <c r="P194" s="101">
        <f t="shared" si="28"/>
        <v>240</v>
      </c>
      <c r="Q194" s="89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52</v>
      </c>
      <c r="F205" s="70"/>
      <c r="G205" s="46">
        <f t="shared" si="29"/>
        <v>52</v>
      </c>
      <c r="H205" s="77">
        <v>0</v>
      </c>
      <c r="I205" s="75">
        <v>0</v>
      </c>
      <c r="J205" s="46">
        <f t="shared" si="30"/>
        <v>52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3</v>
      </c>
      <c r="F209" s="70"/>
      <c r="G209" s="46">
        <f t="shared" si="29"/>
        <v>3</v>
      </c>
      <c r="H209" s="77">
        <v>0</v>
      </c>
      <c r="I209" s="75">
        <v>0</v>
      </c>
      <c r="J209" s="46">
        <f t="shared" si="30"/>
        <v>2</v>
      </c>
      <c r="K209" s="71">
        <v>1</v>
      </c>
      <c r="L209" s="20">
        <v>120</v>
      </c>
      <c r="M209" s="64">
        <f t="shared" si="33"/>
        <v>120</v>
      </c>
      <c r="N209" s="17" t="s">
        <v>16</v>
      </c>
      <c r="O209" s="18"/>
      <c r="P209" s="101">
        <f t="shared" si="37"/>
        <v>120</v>
      </c>
      <c r="Q209" s="89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2" si="39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2</v>
      </c>
      <c r="F239" s="70"/>
      <c r="G239" s="46">
        <f t="shared" si="40"/>
        <v>2</v>
      </c>
      <c r="H239" s="77">
        <v>2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1443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>
        <f>+'25'!J246</f>
        <v>0</v>
      </c>
      <c r="F246" s="70">
        <v>3</v>
      </c>
      <c r="G246" s="46">
        <f t="shared" si="40"/>
        <v>3</v>
      </c>
      <c r="H246" s="77">
        <v>0</v>
      </c>
      <c r="I246" s="75">
        <v>0</v>
      </c>
      <c r="J246" s="46">
        <f t="shared" si="41"/>
        <v>3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>
        <f>+'25'!J247</f>
        <v>0</v>
      </c>
      <c r="F247" s="70">
        <v>3</v>
      </c>
      <c r="G247" s="46">
        <f t="shared" si="40"/>
        <v>3</v>
      </c>
      <c r="H247" s="77">
        <v>0</v>
      </c>
      <c r="I247" s="75">
        <v>0</v>
      </c>
      <c r="J247" s="46">
        <f t="shared" si="41"/>
        <v>3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>
        <f>+'25'!J248</f>
        <v>0</v>
      </c>
      <c r="F248" s="70">
        <v>3</v>
      </c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29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1084.49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2840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680</v>
      </c>
      <c r="O258" s="2">
        <v>100</v>
      </c>
      <c r="P258" s="2">
        <v>60</v>
      </c>
      <c r="Q258" s="2">
        <v>100</v>
      </c>
      <c r="R258" s="2">
        <v>120</v>
      </c>
      <c r="S258" s="2">
        <v>250</v>
      </c>
      <c r="T258" s="2">
        <v>50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2145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2145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Z340"/>
  <sheetViews>
    <sheetView zoomScale="80" zoomScaleNormal="80" workbookViewId="0">
      <pane xSplit="10" ySplit="4" topLeftCell="M5" activePane="bottomRight" state="frozen"/>
      <selection activeCell="I160" sqref="I160"/>
      <selection pane="topRight" activeCell="I160" sqref="I160"/>
      <selection pane="bottomLeft" activeCell="I160" sqref="I160"/>
      <selection pane="bottomRight" activeCell="Q263" sqref="Q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13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15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01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15</v>
      </c>
      <c r="F28" s="70"/>
      <c r="G28" s="46">
        <f t="shared" si="5"/>
        <v>15</v>
      </c>
      <c r="H28" s="77">
        <v>0</v>
      </c>
      <c r="I28" s="75">
        <v>0</v>
      </c>
      <c r="J28" s="46">
        <f t="shared" si="6"/>
        <v>14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01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01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01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01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4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01">
        <f t="shared" si="3"/>
        <v>250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7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01">
        <f t="shared" si="3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01">
        <f t="shared" si="7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>SUM(M93-O93)</f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6</v>
      </c>
      <c r="F112" s="70"/>
      <c r="G112" s="46">
        <f t="shared" si="20"/>
        <v>6</v>
      </c>
      <c r="H112" s="77">
        <v>0</v>
      </c>
      <c r="I112" s="75">
        <v>0</v>
      </c>
      <c r="J112" s="46">
        <f t="shared" si="21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01">
        <f t="shared" si="2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9</v>
      </c>
      <c r="F115" s="70"/>
      <c r="G115" s="46">
        <f t="shared" si="20"/>
        <v>9</v>
      </c>
      <c r="H115" s="77">
        <v>0</v>
      </c>
      <c r="I115" s="75">
        <v>0</v>
      </c>
      <c r="J115" s="46">
        <f t="shared" si="21"/>
        <v>8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01">
        <f t="shared" si="2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10</v>
      </c>
      <c r="F116" s="70"/>
      <c r="G116" s="46">
        <f t="shared" si="20"/>
        <v>10</v>
      </c>
      <c r="H116" s="77">
        <v>0</v>
      </c>
      <c r="I116" s="75">
        <v>0</v>
      </c>
      <c r="J116" s="46">
        <f t="shared" si="21"/>
        <v>8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01">
        <f t="shared" si="22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0</v>
      </c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ref="P177:P252" si="34">SUM(M177-O177)</f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4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+'26'!J188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14</v>
      </c>
      <c r="F193" s="70"/>
      <c r="G193" s="46">
        <f t="shared" si="28"/>
        <v>14</v>
      </c>
      <c r="H193" s="77">
        <v>0</v>
      </c>
      <c r="I193" s="75">
        <v>0</v>
      </c>
      <c r="J193" s="46">
        <f t="shared" si="29"/>
        <v>12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01">
        <f t="shared" si="34"/>
        <v>120</v>
      </c>
      <c r="Q193" s="89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9</v>
      </c>
      <c r="F194" s="70"/>
      <c r="G194" s="46">
        <f t="shared" si="28"/>
        <v>9</v>
      </c>
      <c r="H194" s="77">
        <v>0</v>
      </c>
      <c r="I194" s="75">
        <v>0</v>
      </c>
      <c r="J194" s="46">
        <f t="shared" si="29"/>
        <v>1</v>
      </c>
      <c r="K194" s="71">
        <v>8</v>
      </c>
      <c r="L194" s="20">
        <v>120</v>
      </c>
      <c r="M194" s="64">
        <f t="shared" si="33"/>
        <v>960</v>
      </c>
      <c r="N194" s="17" t="s">
        <v>16</v>
      </c>
      <c r="O194" s="18"/>
      <c r="P194" s="101">
        <f t="shared" si="34"/>
        <v>960</v>
      </c>
      <c r="Q194" s="89">
        <v>73</v>
      </c>
      <c r="R194" s="43">
        <f t="shared" si="35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4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4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4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4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4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4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52</v>
      </c>
      <c r="F205" s="70"/>
      <c r="G205" s="46">
        <f t="shared" si="28"/>
        <v>52</v>
      </c>
      <c r="H205" s="77">
        <v>0</v>
      </c>
      <c r="I205" s="75">
        <v>0</v>
      </c>
      <c r="J205" s="46">
        <f t="shared" si="29"/>
        <v>52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4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4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4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2</v>
      </c>
      <c r="F209" s="70"/>
      <c r="G209" s="46">
        <f t="shared" si="28"/>
        <v>2</v>
      </c>
      <c r="H209" s="77">
        <v>0</v>
      </c>
      <c r="I209" s="75">
        <v>0</v>
      </c>
      <c r="J209" s="46">
        <f t="shared" si="29"/>
        <v>2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4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4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4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4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4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4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4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4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4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4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4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4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4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4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4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4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4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4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1" si="39">E231+F231</f>
        <v>0</v>
      </c>
      <c r="H231" s="77">
        <v>0</v>
      </c>
      <c r="I231" s="75">
        <v>0</v>
      </c>
      <c r="J231" s="46">
        <f t="shared" ref="J231:J251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4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4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4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4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+'26'!J243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+'26'!J245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>
        <f>+'26'!J246</f>
        <v>3</v>
      </c>
      <c r="F246" s="70"/>
      <c r="G246" s="46">
        <f t="shared" si="39"/>
        <v>3</v>
      </c>
      <c r="H246" s="77">
        <v>0</v>
      </c>
      <c r="I246" s="75">
        <v>0</v>
      </c>
      <c r="J246" s="46">
        <f t="shared" si="40"/>
        <v>3</v>
      </c>
      <c r="K246" s="71"/>
      <c r="L246" s="20">
        <v>35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>
        <f>+'26'!J247</f>
        <v>3</v>
      </c>
      <c r="F247" s="70"/>
      <c r="G247" s="46">
        <f t="shared" si="39"/>
        <v>3</v>
      </c>
      <c r="H247" s="77">
        <v>0</v>
      </c>
      <c r="I247" s="75">
        <v>0</v>
      </c>
      <c r="J247" s="46">
        <f t="shared" si="40"/>
        <v>3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>
        <f>+'26'!J248</f>
        <v>3</v>
      </c>
      <c r="F248" s="70"/>
      <c r="G248" s="46">
        <f t="shared" si="39"/>
        <v>3</v>
      </c>
      <c r="H248" s="77">
        <v>0</v>
      </c>
      <c r="I248" s="75">
        <v>0</v>
      </c>
      <c r="J248" s="46">
        <f t="shared" si="40"/>
        <v>3</v>
      </c>
      <c r="K248" s="71"/>
      <c r="L248" s="20">
        <v>29</v>
      </c>
      <c r="M248" s="64">
        <f t="shared" si="33"/>
        <v>0</v>
      </c>
      <c r="N248" s="17" t="s">
        <v>16</v>
      </c>
      <c r="O248" s="18"/>
      <c r="P248" s="23">
        <f t="shared" si="34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+'26'!J249</f>
        <v>0</v>
      </c>
      <c r="F249" s="70"/>
      <c r="G249" s="46">
        <f t="shared" si="39"/>
        <v>0</v>
      </c>
      <c r="H249" s="77">
        <v>0</v>
      </c>
      <c r="I249" s="75">
        <v>0</v>
      </c>
      <c r="J249" s="46">
        <f t="shared" si="40"/>
        <v>0</v>
      </c>
      <c r="K249" s="71"/>
      <c r="L249" s="20"/>
      <c r="M249" s="64">
        <f t="shared" si="33"/>
        <v>0</v>
      </c>
      <c r="N249" s="17" t="s">
        <v>16</v>
      </c>
      <c r="O249" s="18"/>
      <c r="P249" s="23">
        <f t="shared" si="34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+'26'!J250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4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si="40"/>
        <v>0</v>
      </c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4"/>
        <v>0</v>
      </c>
      <c r="Q251" s="89"/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ref="G252" si="47">E252+F252</f>
        <v>0</v>
      </c>
      <c r="H252" s="77">
        <v>0</v>
      </c>
      <c r="I252" s="75">
        <v>0</v>
      </c>
      <c r="J252" s="46">
        <f t="shared" ref="J252" si="48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4"/>
        <v>0</v>
      </c>
      <c r="Q252" s="89"/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9">E253+F253</f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89"/>
      <c r="R253" s="43">
        <f t="shared" ref="R253" si="53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1185.6600000000001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2715</v>
      </c>
    </row>
    <row r="257" spans="1:2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1545</v>
      </c>
      <c r="O258" s="2">
        <v>180</v>
      </c>
      <c r="P258" s="2">
        <v>335</v>
      </c>
      <c r="Q258" s="2">
        <v>100</v>
      </c>
      <c r="R258" s="2">
        <v>120</v>
      </c>
      <c r="S258" s="2">
        <v>120</v>
      </c>
      <c r="T258" s="2">
        <v>50</v>
      </c>
      <c r="U258" s="2">
        <v>60</v>
      </c>
      <c r="V258" s="2">
        <v>100</v>
      </c>
      <c r="W258" s="2">
        <v>50</v>
      </c>
      <c r="X258" s="2">
        <v>130</v>
      </c>
      <c r="Y258" s="2">
        <v>50</v>
      </c>
      <c r="Z258" s="2">
        <v>250</v>
      </c>
    </row>
    <row r="259" spans="1:2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1105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1105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6" x14ac:dyDescent="0.5">
      <c r="J266" s="2"/>
      <c r="L266" s="2"/>
    </row>
    <row r="267" spans="1:26" ht="25.5" x14ac:dyDescent="0.55000000000000004">
      <c r="J267" s="2"/>
      <c r="L267" s="72" t="s">
        <v>271</v>
      </c>
      <c r="M267" s="2" t="s">
        <v>306</v>
      </c>
    </row>
    <row r="268" spans="1:26" x14ac:dyDescent="0.5">
      <c r="J268" s="2"/>
      <c r="L268" s="2"/>
    </row>
    <row r="269" spans="1:26" x14ac:dyDescent="0.5">
      <c r="J269" s="2"/>
      <c r="L269" s="2"/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D340"/>
  <sheetViews>
    <sheetView zoomScale="80" zoomScaleNormal="80" workbookViewId="0">
      <pane xSplit="10" ySplit="4" topLeftCell="K185" activePane="bottomRight" state="frozen"/>
      <selection activeCell="Q251" sqref="Q251:Q253"/>
      <selection pane="topRight" activeCell="Q251" sqref="Q251:Q253"/>
      <selection pane="bottomLeft" activeCell="Q251" sqref="Q251:Q253"/>
      <selection pane="bottomRight" activeCell="L197" sqref="L19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9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01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13</v>
      </c>
      <c r="F6" s="70"/>
      <c r="G6" s="46">
        <f t="shared" si="0"/>
        <v>13</v>
      </c>
      <c r="H6" s="77">
        <v>0</v>
      </c>
      <c r="I6" s="75">
        <v>0</v>
      </c>
      <c r="J6" s="46">
        <f t="shared" si="1"/>
        <v>9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01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4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/>
      <c r="P11" s="101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6</v>
      </c>
      <c r="K18" s="71">
        <v>9</v>
      </c>
      <c r="L18" s="15">
        <v>50</v>
      </c>
      <c r="M18" s="64">
        <f t="shared" si="2"/>
        <v>450</v>
      </c>
      <c r="N18" s="17" t="s">
        <v>16</v>
      </c>
      <c r="O18" s="18"/>
      <c r="P18" s="101">
        <f t="shared" si="3"/>
        <v>450</v>
      </c>
      <c r="Q18" s="121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0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9</v>
      </c>
      <c r="K22" s="71">
        <v>8</v>
      </c>
      <c r="L22" s="20">
        <v>100</v>
      </c>
      <c r="M22" s="64">
        <f t="shared" si="2"/>
        <v>800</v>
      </c>
      <c r="N22" s="17" t="s">
        <v>16</v>
      </c>
      <c r="O22" s="18"/>
      <c r="P22" s="101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14</v>
      </c>
      <c r="F28" s="70"/>
      <c r="G28" s="46">
        <f t="shared" si="5"/>
        <v>14</v>
      </c>
      <c r="H28" s="77">
        <v>0</v>
      </c>
      <c r="I28" s="75">
        <v>0</v>
      </c>
      <c r="J28" s="46">
        <f t="shared" si="6"/>
        <v>0</v>
      </c>
      <c r="K28" s="71">
        <v>14</v>
      </c>
      <c r="L28" s="15">
        <v>100</v>
      </c>
      <c r="M28" s="64">
        <f t="shared" si="2"/>
        <v>1400</v>
      </c>
      <c r="N28" s="17" t="s">
        <v>16</v>
      </c>
      <c r="O28" s="18"/>
      <c r="P28" s="101">
        <f t="shared" si="3"/>
        <v>1400</v>
      </c>
      <c r="Q28" s="121">
        <v>30.86</v>
      </c>
      <c r="R28" s="43">
        <f t="shared" si="4"/>
        <v>432.03999999999996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01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0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01">
        <f t="shared" si="3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0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5</v>
      </c>
      <c r="F46" s="70">
        <v>1</v>
      </c>
      <c r="G46" s="46">
        <f t="shared" si="5"/>
        <v>6</v>
      </c>
      <c r="H46" s="77">
        <v>0</v>
      </c>
      <c r="I46" s="75">
        <v>0</v>
      </c>
      <c r="J46" s="46">
        <f t="shared" si="6"/>
        <v>0</v>
      </c>
      <c r="K46" s="71">
        <v>6</v>
      </c>
      <c r="L46" s="15">
        <v>50</v>
      </c>
      <c r="M46" s="64">
        <f t="shared" si="2"/>
        <v>300</v>
      </c>
      <c r="N46" s="17" t="s">
        <v>16</v>
      </c>
      <c r="O46" s="18"/>
      <c r="P46" s="101">
        <f t="shared" si="3"/>
        <v>300</v>
      </c>
      <c r="Q46" s="121">
        <v>17.78</v>
      </c>
      <c r="R46" s="43">
        <f t="shared" si="4"/>
        <v>106.68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1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/>
      <c r="P48" s="101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1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01">
        <f t="shared" si="3"/>
        <v>200</v>
      </c>
      <c r="Q49" s="121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1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01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2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01">
        <f t="shared" si="3"/>
        <v>250</v>
      </c>
      <c r="Q53" s="121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0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>SUM(M106-O106)</f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6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6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6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6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5</v>
      </c>
      <c r="F112" s="70"/>
      <c r="G112" s="46">
        <f t="shared" si="20"/>
        <v>5</v>
      </c>
      <c r="H112" s="77">
        <v>0</v>
      </c>
      <c r="I112" s="75">
        <v>0</v>
      </c>
      <c r="J112" s="46">
        <f t="shared" si="21"/>
        <v>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01">
        <f t="shared" si="26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8</v>
      </c>
      <c r="F113" s="70"/>
      <c r="G113" s="46">
        <f t="shared" si="20"/>
        <v>8</v>
      </c>
      <c r="H113" s="77">
        <v>0</v>
      </c>
      <c r="I113" s="75">
        <v>0</v>
      </c>
      <c r="J113" s="46">
        <f t="shared" si="21"/>
        <v>2</v>
      </c>
      <c r="K113" s="71">
        <v>6</v>
      </c>
      <c r="L113" s="20">
        <v>55</v>
      </c>
      <c r="M113" s="64">
        <f t="shared" si="8"/>
        <v>330</v>
      </c>
      <c r="N113" s="17" t="s">
        <v>16</v>
      </c>
      <c r="O113" s="18"/>
      <c r="P113" s="101">
        <f t="shared" si="26"/>
        <v>330</v>
      </c>
      <c r="Q113" s="121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6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8</v>
      </c>
      <c r="F115" s="70"/>
      <c r="G115" s="46">
        <f t="shared" si="20"/>
        <v>8</v>
      </c>
      <c r="H115" s="77">
        <v>0</v>
      </c>
      <c r="I115" s="75">
        <v>0</v>
      </c>
      <c r="J115" s="46">
        <f t="shared" si="21"/>
        <v>6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01">
        <f t="shared" si="26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7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26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6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6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6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6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1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ref="P182:P252" si="36">SUM(M182-O182)</f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+'27'!J188</f>
        <v>117</v>
      </c>
      <c r="F188" s="70"/>
      <c r="G188" s="46">
        <f>E188+F188</f>
        <v>117</v>
      </c>
      <c r="H188" s="77">
        <v>0</v>
      </c>
      <c r="I188" s="75">
        <v>0</v>
      </c>
      <c r="J188" s="46">
        <f>+G188-H188-K188-I188</f>
        <v>113</v>
      </c>
      <c r="K188" s="71">
        <v>4</v>
      </c>
      <c r="L188" s="20">
        <v>10</v>
      </c>
      <c r="M188" s="64">
        <f>+L188*K188</f>
        <v>40</v>
      </c>
      <c r="N188" s="17" t="s">
        <v>16</v>
      </c>
      <c r="O188" s="18"/>
      <c r="P188" s="101">
        <f>SUM(M188-O188)</f>
        <v>40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12</v>
      </c>
      <c r="F193" s="70"/>
      <c r="G193" s="46">
        <f t="shared" si="29"/>
        <v>12</v>
      </c>
      <c r="H193" s="77">
        <v>0</v>
      </c>
      <c r="I193" s="75">
        <v>0</v>
      </c>
      <c r="J193" s="46">
        <f t="shared" si="30"/>
        <v>10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01">
        <f t="shared" si="36"/>
        <v>120</v>
      </c>
      <c r="Q193" s="89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1</v>
      </c>
      <c r="F194" s="70">
        <v>5</v>
      </c>
      <c r="G194" s="46">
        <f t="shared" si="29"/>
        <v>6</v>
      </c>
      <c r="H194" s="77">
        <v>0</v>
      </c>
      <c r="I194" s="75">
        <v>0</v>
      </c>
      <c r="J194" s="46">
        <f t="shared" si="30"/>
        <v>4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01">
        <f t="shared" si="36"/>
        <v>240</v>
      </c>
      <c r="Q194" s="89">
        <v>73</v>
      </c>
      <c r="R194" s="43">
        <f t="shared" si="35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52</v>
      </c>
      <c r="F205" s="70"/>
      <c r="G205" s="46">
        <f t="shared" si="29"/>
        <v>52</v>
      </c>
      <c r="H205" s="77">
        <v>0</v>
      </c>
      <c r="I205" s="75">
        <v>0</v>
      </c>
      <c r="J205" s="46">
        <f t="shared" si="30"/>
        <v>49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01">
        <f t="shared" si="36"/>
        <v>165</v>
      </c>
      <c r="Q205" s="89">
        <v>40</v>
      </c>
      <c r="R205" s="43">
        <f t="shared" si="35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2</v>
      </c>
      <c r="F209" s="70"/>
      <c r="G209" s="46">
        <f t="shared" si="29"/>
        <v>2</v>
      </c>
      <c r="H209" s="77">
        <v>0</v>
      </c>
      <c r="I209" s="75">
        <v>0</v>
      </c>
      <c r="J209" s="46">
        <f t="shared" si="30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>
        <f>+'27'!J246</f>
        <v>3</v>
      </c>
      <c r="F246" s="70"/>
      <c r="G246" s="46">
        <f t="shared" si="40"/>
        <v>3</v>
      </c>
      <c r="H246" s="77">
        <v>0</v>
      </c>
      <c r="I246" s="75">
        <v>0</v>
      </c>
      <c r="J246" s="46">
        <f t="shared" si="41"/>
        <v>3</v>
      </c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>
        <f>+'27'!J247</f>
        <v>3</v>
      </c>
      <c r="F247" s="70"/>
      <c r="G247" s="46">
        <f t="shared" si="40"/>
        <v>3</v>
      </c>
      <c r="H247" s="77">
        <v>0</v>
      </c>
      <c r="I247" s="75">
        <v>0</v>
      </c>
      <c r="J247" s="46">
        <f t="shared" si="41"/>
        <v>3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>
        <f>+'27'!J248</f>
        <v>3</v>
      </c>
      <c r="F248" s="70"/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29</v>
      </c>
      <c r="M248" s="64">
        <f t="shared" si="34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" si="48">E252+F252</f>
        <v>0</v>
      </c>
      <c r="H252" s="77">
        <v>0</v>
      </c>
      <c r="I252" s="75">
        <v>0</v>
      </c>
      <c r="J252" s="46">
        <f t="shared" ref="J252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2586.25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7160</v>
      </c>
    </row>
    <row r="257" spans="1:3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3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3410</v>
      </c>
      <c r="O258" s="2">
        <v>200</v>
      </c>
      <c r="P258" s="2">
        <v>200</v>
      </c>
      <c r="Q258" s="2">
        <v>110</v>
      </c>
      <c r="R258" s="2">
        <v>255</v>
      </c>
      <c r="S258" s="2">
        <v>250</v>
      </c>
      <c r="T258" s="2">
        <v>225</v>
      </c>
      <c r="U258" s="2">
        <v>200</v>
      </c>
      <c r="V258" s="2">
        <v>200</v>
      </c>
      <c r="W258" s="2">
        <v>205</v>
      </c>
      <c r="X258" s="2">
        <v>100</v>
      </c>
      <c r="Y258" s="2">
        <v>450</v>
      </c>
      <c r="Z258" s="2">
        <v>325</v>
      </c>
      <c r="AA258" s="2">
        <v>150</v>
      </c>
      <c r="AB258" s="2">
        <v>100</v>
      </c>
      <c r="AC258" s="2">
        <v>160</v>
      </c>
      <c r="AD258" s="2">
        <v>280</v>
      </c>
    </row>
    <row r="259" spans="1:3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3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>
        <v>2270</v>
      </c>
      <c r="O260" s="2" t="s">
        <v>1449</v>
      </c>
    </row>
    <row r="261" spans="1:3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/>
    </row>
    <row r="262" spans="1:3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1465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1465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3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30" x14ac:dyDescent="0.5">
      <c r="J266" s="2"/>
      <c r="L266" s="2"/>
    </row>
    <row r="267" spans="1:30" ht="25.5" x14ac:dyDescent="0.55000000000000004">
      <c r="J267" s="2"/>
      <c r="L267" s="72" t="s">
        <v>271</v>
      </c>
      <c r="M267" s="2" t="s">
        <v>306</v>
      </c>
    </row>
    <row r="268" spans="1:30" x14ac:dyDescent="0.5">
      <c r="J268" s="2"/>
      <c r="L268" s="2"/>
    </row>
    <row r="269" spans="1:30" x14ac:dyDescent="0.5">
      <c r="J269" s="2"/>
      <c r="L269" s="2"/>
    </row>
    <row r="270" spans="1:30" x14ac:dyDescent="0.5">
      <c r="J270" s="2"/>
      <c r="L270" s="2"/>
    </row>
    <row r="271" spans="1:30" x14ac:dyDescent="0.5">
      <c r="J271" s="2"/>
      <c r="L271" s="2"/>
    </row>
    <row r="272" spans="1:3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Q251" sqref="Q251:Q253"/>
      <selection pane="topRight" activeCell="Q251" sqref="Q251:Q253"/>
      <selection pane="bottomLeft" activeCell="Q251" sqref="Q251:Q253"/>
      <selection pane="bottomRight" activeCell="P263" sqref="P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9</v>
      </c>
      <c r="F5" s="70">
        <v>5</v>
      </c>
      <c r="G5" s="46">
        <f t="shared" ref="G5:G26" si="0">E5+F5</f>
        <v>14</v>
      </c>
      <c r="H5" s="77">
        <v>0</v>
      </c>
      <c r="I5" s="75">
        <v>0</v>
      </c>
      <c r="J5" s="46">
        <f t="shared" ref="J5:J26" si="1">+G5-H5-K5-I5</f>
        <v>12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01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9</v>
      </c>
      <c r="F6" s="70">
        <v>10</v>
      </c>
      <c r="G6" s="46">
        <f t="shared" si="0"/>
        <v>19</v>
      </c>
      <c r="H6" s="77">
        <v>0</v>
      </c>
      <c r="I6" s="75">
        <v>0</v>
      </c>
      <c r="J6" s="46">
        <f t="shared" si="1"/>
        <v>16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5</v>
      </c>
      <c r="K11" s="71">
        <v>4</v>
      </c>
      <c r="L11" s="15">
        <v>50</v>
      </c>
      <c r="M11" s="64">
        <f t="shared" si="2"/>
        <v>200</v>
      </c>
      <c r="N11" s="17" t="s">
        <v>16</v>
      </c>
      <c r="O11" s="18"/>
      <c r="P11" s="101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6</v>
      </c>
      <c r="F18" s="70">
        <v>5</v>
      </c>
      <c r="G18" s="46">
        <f t="shared" si="0"/>
        <v>11</v>
      </c>
      <c r="H18" s="77">
        <v>0</v>
      </c>
      <c r="I18" s="75">
        <v>0</v>
      </c>
      <c r="J18" s="46">
        <f t="shared" si="1"/>
        <v>8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01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01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0</v>
      </c>
      <c r="F28" s="70">
        <v>12</v>
      </c>
      <c r="G28" s="46">
        <f t="shared" si="5"/>
        <v>12</v>
      </c>
      <c r="H28" s="77">
        <v>0</v>
      </c>
      <c r="I28" s="75">
        <v>0</v>
      </c>
      <c r="J28" s="46">
        <f t="shared" si="6"/>
        <v>9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01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22</v>
      </c>
      <c r="F31" s="70">
        <v>5</v>
      </c>
      <c r="G31" s="46">
        <f t="shared" si="5"/>
        <v>27</v>
      </c>
      <c r="H31" s="77">
        <v>0</v>
      </c>
      <c r="I31" s="75">
        <v>0</v>
      </c>
      <c r="J31" s="46">
        <f t="shared" si="6"/>
        <v>27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>
        <v>2</v>
      </c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0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0</v>
      </c>
      <c r="F46" s="70">
        <v>5</v>
      </c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1</v>
      </c>
      <c r="F48" s="70">
        <v>10</v>
      </c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01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2</v>
      </c>
      <c r="F53" s="70">
        <v>10</v>
      </c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0</v>
      </c>
      <c r="K67" s="71">
        <v>2</v>
      </c>
      <c r="L67" s="15">
        <v>70</v>
      </c>
      <c r="M67" s="64">
        <f t="shared" si="2"/>
        <v>140</v>
      </c>
      <c r="N67" s="17" t="s">
        <v>16</v>
      </c>
      <c r="O67" s="18"/>
      <c r="P67" s="101">
        <f t="shared" si="3"/>
        <v>140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3</v>
      </c>
      <c r="F112" s="70">
        <v>2</v>
      </c>
      <c r="G112" s="46">
        <f t="shared" si="20"/>
        <v>5</v>
      </c>
      <c r="H112" s="77">
        <v>0</v>
      </c>
      <c r="I112" s="75">
        <v>0</v>
      </c>
      <c r="J112" s="46">
        <f t="shared" si="21"/>
        <v>1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01">
        <f t="shared" si="7"/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2</v>
      </c>
      <c r="K115" s="71">
        <v>4</v>
      </c>
      <c r="L115" s="22">
        <v>60</v>
      </c>
      <c r="M115" s="64">
        <f t="shared" si="8"/>
        <v>240</v>
      </c>
      <c r="N115" s="17" t="s">
        <v>16</v>
      </c>
      <c r="O115" s="18"/>
      <c r="P115" s="101">
        <f t="shared" si="7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7</v>
      </c>
      <c r="F116" s="70"/>
      <c r="G116" s="46">
        <f t="shared" si="20"/>
        <v>7</v>
      </c>
      <c r="H116" s="77">
        <v>0</v>
      </c>
      <c r="I116" s="75">
        <v>0</v>
      </c>
      <c r="J116" s="46">
        <f t="shared" si="21"/>
        <v>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+'28'!J188</f>
        <v>113</v>
      </c>
      <c r="F188" s="70"/>
      <c r="G188" s="46">
        <f>E188+F188</f>
        <v>113</v>
      </c>
      <c r="H188" s="77">
        <v>0</v>
      </c>
      <c r="I188" s="75">
        <v>0</v>
      </c>
      <c r="J188" s="46">
        <f>+G188-H188-K188-I188</f>
        <v>111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01">
        <f t="shared" si="26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10</v>
      </c>
      <c r="F193" s="70"/>
      <c r="G193" s="46">
        <f t="shared" si="27"/>
        <v>10</v>
      </c>
      <c r="H193" s="77">
        <v>0</v>
      </c>
      <c r="I193" s="75">
        <v>0</v>
      </c>
      <c r="J193" s="46">
        <f t="shared" si="28"/>
        <v>9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01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4</v>
      </c>
      <c r="F194" s="70"/>
      <c r="G194" s="46">
        <f t="shared" si="27"/>
        <v>4</v>
      </c>
      <c r="H194" s="77">
        <v>0</v>
      </c>
      <c r="I194" s="75">
        <v>0</v>
      </c>
      <c r="J194" s="46">
        <f t="shared" si="28"/>
        <v>0</v>
      </c>
      <c r="K194" s="71">
        <v>4</v>
      </c>
      <c r="L194" s="20">
        <v>120</v>
      </c>
      <c r="M194" s="64">
        <f t="shared" si="31"/>
        <v>480</v>
      </c>
      <c r="N194" s="17" t="s">
        <v>16</v>
      </c>
      <c r="O194" s="18"/>
      <c r="P194" s="101">
        <f t="shared" si="26"/>
        <v>480</v>
      </c>
      <c r="Q194" s="89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>SUM(M200-O200)</f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ref="P201:P253" si="36">SUM(M201-O201)</f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49</v>
      </c>
      <c r="F205" s="70"/>
      <c r="G205" s="46">
        <f t="shared" si="27"/>
        <v>49</v>
      </c>
      <c r="H205" s="77">
        <v>0</v>
      </c>
      <c r="I205" s="75">
        <v>0</v>
      </c>
      <c r="J205" s="46">
        <f t="shared" si="28"/>
        <v>49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35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ref="J237:J251" si="42">+G237-H237-K237-I237</f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42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42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4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4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>
        <f>+'28'!J246</f>
        <v>3</v>
      </c>
      <c r="F246" s="70"/>
      <c r="G246" s="46">
        <f t="shared" si="38"/>
        <v>3</v>
      </c>
      <c r="H246" s="77">
        <v>0</v>
      </c>
      <c r="I246" s="75">
        <v>0</v>
      </c>
      <c r="J246" s="46">
        <f t="shared" si="42"/>
        <v>3</v>
      </c>
      <c r="K246" s="71"/>
      <c r="L246" s="20">
        <v>35</v>
      </c>
      <c r="M246" s="64">
        <f t="shared" si="43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>
        <f>+'28'!J247</f>
        <v>3</v>
      </c>
      <c r="F247" s="70"/>
      <c r="G247" s="46">
        <f t="shared" si="38"/>
        <v>3</v>
      </c>
      <c r="H247" s="77">
        <v>0</v>
      </c>
      <c r="I247" s="75">
        <v>0</v>
      </c>
      <c r="J247" s="46">
        <f t="shared" si="42"/>
        <v>3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>
        <f>+'28'!J248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42"/>
        <v>3</v>
      </c>
      <c r="K248" s="71"/>
      <c r="L248" s="20">
        <v>29</v>
      </c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42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+'28'!J250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42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1073.1599999999999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2870</v>
      </c>
    </row>
    <row r="257" spans="1:16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300</v>
      </c>
      <c r="O258" s="2">
        <v>120</v>
      </c>
      <c r="P258" s="2">
        <v>180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2555</v>
      </c>
    </row>
    <row r="263" spans="1:16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2555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6" x14ac:dyDescent="0.5"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N5" activePane="bottomRight" state="frozen"/>
      <selection activeCell="Q251" sqref="Q251:Q253"/>
      <selection pane="topRight" activeCell="Q251" sqref="Q251:Q253"/>
      <selection pane="bottomLeft" activeCell="Q251" sqref="Q251:Q253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01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16</v>
      </c>
      <c r="F6" s="70"/>
      <c r="G6" s="46">
        <f t="shared" si="0"/>
        <v>16</v>
      </c>
      <c r="H6" s="77">
        <v>0</v>
      </c>
      <c r="I6" s="75">
        <v>0</v>
      </c>
      <c r="J6" s="46">
        <f t="shared" si="1"/>
        <v>13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01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01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01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01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7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01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24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01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0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01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3</v>
      </c>
      <c r="F68" s="70"/>
      <c r="G68" s="46">
        <f t="shared" si="5"/>
        <v>3</v>
      </c>
      <c r="H68" s="77">
        <v>0</v>
      </c>
      <c r="I68" s="75">
        <v>0</v>
      </c>
      <c r="J68" s="46">
        <f t="shared" si="6"/>
        <v>3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</v>
      </c>
      <c r="F112" s="70"/>
      <c r="G112" s="46">
        <f t="shared" si="20"/>
        <v>1</v>
      </c>
      <c r="H112" s="77">
        <v>0</v>
      </c>
      <c r="I112" s="75">
        <v>0</v>
      </c>
      <c r="J112" s="46">
        <f t="shared" si="21"/>
        <v>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2</v>
      </c>
      <c r="F115" s="70"/>
      <c r="G115" s="46">
        <f t="shared" si="20"/>
        <v>2</v>
      </c>
      <c r="H115" s="77">
        <v>0</v>
      </c>
      <c r="I115" s="75">
        <v>0</v>
      </c>
      <c r="J115" s="46">
        <f t="shared" si="21"/>
        <v>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6</v>
      </c>
      <c r="F116" s="70"/>
      <c r="G116" s="46">
        <f t="shared" si="20"/>
        <v>6</v>
      </c>
      <c r="H116" s="77">
        <v>0</v>
      </c>
      <c r="I116" s="75">
        <v>0</v>
      </c>
      <c r="J116" s="46">
        <f t="shared" si="21"/>
        <v>5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01">
        <f t="shared" ref="P116:P176" si="26">SUM(M116-O116)</f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6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6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6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6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6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6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6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6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6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6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6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6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6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6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0</v>
      </c>
      <c r="F175" s="70"/>
      <c r="G175" s="46">
        <f t="shared" si="27"/>
        <v>0</v>
      </c>
      <c r="H175" s="77">
        <v>0</v>
      </c>
      <c r="I175" s="75">
        <v>0</v>
      </c>
      <c r="J175" s="46">
        <f t="shared" si="28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2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2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>
        <f>+'29'!J188</f>
        <v>111</v>
      </c>
      <c r="F188" s="70"/>
      <c r="G188" s="46">
        <f>E188+F188</f>
        <v>111</v>
      </c>
      <c r="H188" s="77">
        <v>0</v>
      </c>
      <c r="I188" s="75">
        <v>0</v>
      </c>
      <c r="J188" s="46">
        <f>+G188-H188-K188-I188</f>
        <v>111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9</v>
      </c>
      <c r="F193" s="70"/>
      <c r="G193" s="46">
        <f t="shared" si="27"/>
        <v>9</v>
      </c>
      <c r="H193" s="77">
        <v>0</v>
      </c>
      <c r="I193" s="75">
        <v>0</v>
      </c>
      <c r="J193" s="46">
        <f t="shared" si="28"/>
        <v>9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32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0</v>
      </c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32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2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49</v>
      </c>
      <c r="F205" s="70"/>
      <c r="G205" s="46">
        <f t="shared" si="27"/>
        <v>49</v>
      </c>
      <c r="H205" s="77">
        <v>0</v>
      </c>
      <c r="I205" s="75">
        <v>0</v>
      </c>
      <c r="J205" s="46">
        <f t="shared" si="28"/>
        <v>48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01">
        <f t="shared" si="32"/>
        <v>55</v>
      </c>
      <c r="Q205" s="89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28"/>
        <v>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2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3" si="37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0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>
        <f>+'29'!J240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>
        <f>+'29'!J241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>
        <f>+'29'!J242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>
        <f>+'29'!J243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>
        <f>+'29'!J244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>
        <f>+'29'!J245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>
        <f>+'29'!J246</f>
        <v>3</v>
      </c>
      <c r="F246" s="70"/>
      <c r="G246" s="46">
        <f t="shared" si="38"/>
        <v>3</v>
      </c>
      <c r="H246" s="77">
        <v>0</v>
      </c>
      <c r="I246" s="75">
        <v>0</v>
      </c>
      <c r="J246" s="46">
        <f t="shared" si="39"/>
        <v>3</v>
      </c>
      <c r="K246" s="71"/>
      <c r="L246" s="20">
        <v>35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>
        <f>+'29'!J247</f>
        <v>3</v>
      </c>
      <c r="F247" s="70"/>
      <c r="G247" s="46">
        <f t="shared" si="38"/>
        <v>3</v>
      </c>
      <c r="H247" s="77">
        <v>0</v>
      </c>
      <c r="I247" s="75">
        <v>0</v>
      </c>
      <c r="J247" s="46">
        <f t="shared" si="39"/>
        <v>3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>
        <f>+'29'!J248</f>
        <v>3</v>
      </c>
      <c r="F248" s="70"/>
      <c r="G248" s="46">
        <f t="shared" si="38"/>
        <v>3</v>
      </c>
      <c r="H248" s="77">
        <v>0</v>
      </c>
      <c r="I248" s="75">
        <v>0</v>
      </c>
      <c r="J248" s="46">
        <f t="shared" si="39"/>
        <v>3</v>
      </c>
      <c r="K248" s="71"/>
      <c r="L248" s="20">
        <v>29</v>
      </c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+'29'!J249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+'29'!J250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555.14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1635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850</v>
      </c>
      <c r="O258" s="2">
        <v>300</v>
      </c>
      <c r="P258" s="2">
        <v>100</v>
      </c>
      <c r="Q258" s="2">
        <v>350</v>
      </c>
      <c r="R258" s="2">
        <v>100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/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770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770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90" zoomScaleNormal="90" workbookViewId="0">
      <pane xSplit="10" ySplit="4" topLeftCell="K5" activePane="bottomRight" state="frozen"/>
      <selection activeCell="Q251" sqref="Q251:Q253"/>
      <selection pane="topRight" activeCell="Q251" sqref="Q251:Q253"/>
      <selection pane="bottomLeft" activeCell="Q251" sqref="Q251:Q253"/>
      <selection pane="bottomRight" activeCell="Q251" sqref="Q251:Q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8" t="s">
        <v>1430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Q2" s="91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6" t="s">
        <v>6</v>
      </c>
      <c r="I3" s="104" t="s">
        <v>272</v>
      </c>
      <c r="J3" s="115" t="s">
        <v>7</v>
      </c>
      <c r="K3" s="68" t="s">
        <v>8</v>
      </c>
      <c r="L3" s="68"/>
      <c r="M3" s="68"/>
      <c r="N3" s="115" t="s">
        <v>9</v>
      </c>
      <c r="O3" s="112" t="s">
        <v>10</v>
      </c>
      <c r="Q3" s="102" t="s">
        <v>273</v>
      </c>
      <c r="R3" s="110" t="s">
        <v>274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6" t="s">
        <v>11</v>
      </c>
      <c r="I4" s="105"/>
      <c r="J4" s="115"/>
      <c r="K4" s="68" t="s">
        <v>12</v>
      </c>
      <c r="L4" s="69" t="s">
        <v>13</v>
      </c>
      <c r="M4" s="68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3"/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3"/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3"/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3"/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3"/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3"/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/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1440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1441</v>
      </c>
      <c r="D157" s="10" t="s">
        <v>433</v>
      </c>
      <c r="E157" s="63"/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1440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3"/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30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3"/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3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2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ref="P182:P252" si="35">SUM(M182-O182)</f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3"/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37" si="39">E231+F231</f>
        <v>0</v>
      </c>
      <c r="H231" s="77">
        <v>0</v>
      </c>
      <c r="I231" s="75">
        <v>0</v>
      </c>
      <c r="J231" s="46">
        <f t="shared" ref="J231:J235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9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9"/>
        <v>0</v>
      </c>
      <c r="H237" s="77">
        <v>0</v>
      </c>
      <c r="I237" s="75">
        <v>0</v>
      </c>
      <c r="J237" s="46">
        <f t="shared" ref="J237" si="44">+G237-H237-K237-I237</f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/>
      <c r="H238" s="77"/>
      <c r="I238" s="75"/>
      <c r="J238" s="46"/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/>
      <c r="H239" s="77"/>
      <c r="I239" s="75"/>
      <c r="J239" s="46"/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1432</v>
      </c>
      <c r="D240" s="10" t="s">
        <v>433</v>
      </c>
      <c r="E240" s="63"/>
      <c r="F240" s="70"/>
      <c r="G240" s="46"/>
      <c r="H240" s="77"/>
      <c r="I240" s="75"/>
      <c r="J240" s="46"/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1433</v>
      </c>
      <c r="D241" s="10" t="s">
        <v>433</v>
      </c>
      <c r="E241" s="63"/>
      <c r="F241" s="70"/>
      <c r="G241" s="46"/>
      <c r="H241" s="77"/>
      <c r="I241" s="75"/>
      <c r="J241" s="46"/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1434</v>
      </c>
      <c r="D242" s="10" t="s">
        <v>433</v>
      </c>
      <c r="E242" s="63"/>
      <c r="F242" s="70"/>
      <c r="G242" s="46"/>
      <c r="H242" s="77"/>
      <c r="I242" s="75"/>
      <c r="J242" s="46"/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1435</v>
      </c>
      <c r="D243" s="10" t="s">
        <v>433</v>
      </c>
      <c r="E243" s="63"/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1113229</v>
      </c>
      <c r="C244" s="19" t="s">
        <v>1436</v>
      </c>
      <c r="D244" s="10" t="s">
        <v>433</v>
      </c>
      <c r="E244" s="63"/>
      <c r="F244" s="70"/>
      <c r="G244" s="46"/>
      <c r="H244" s="77"/>
      <c r="I244" s="75"/>
      <c r="J244" s="46"/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20058428</v>
      </c>
      <c r="C245" s="19" t="s">
        <v>1438</v>
      </c>
      <c r="D245" s="10" t="s">
        <v>433</v>
      </c>
      <c r="E245" s="63"/>
      <c r="F245" s="70"/>
      <c r="G245" s="46"/>
      <c r="H245" s="77"/>
      <c r="I245" s="75"/>
      <c r="J245" s="46"/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20060434</v>
      </c>
      <c r="C246" s="19" t="s">
        <v>1446</v>
      </c>
      <c r="D246" s="10" t="s">
        <v>433</v>
      </c>
      <c r="E246" s="63"/>
      <c r="F246" s="70"/>
      <c r="G246" s="46"/>
      <c r="H246" s="77"/>
      <c r="I246" s="75"/>
      <c r="J246" s="46"/>
      <c r="K246" s="71"/>
      <c r="L246" s="20">
        <v>35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2006065</v>
      </c>
      <c r="C247" s="19" t="s">
        <v>1447</v>
      </c>
      <c r="D247" s="10" t="s">
        <v>433</v>
      </c>
      <c r="E247" s="63"/>
      <c r="F247" s="70"/>
      <c r="G247" s="46"/>
      <c r="H247" s="77"/>
      <c r="I247" s="75"/>
      <c r="J247" s="46"/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>
        <v>20060976</v>
      </c>
      <c r="C248" s="19" t="s">
        <v>1448</v>
      </c>
      <c r="D248" s="10" t="s">
        <v>433</v>
      </c>
      <c r="E248" s="63"/>
      <c r="F248" s="70"/>
      <c r="G248" s="46"/>
      <c r="H248" s="77"/>
      <c r="I248" s="75"/>
      <c r="J248" s="46"/>
      <c r="K248" s="71"/>
      <c r="L248" s="20">
        <v>29</v>
      </c>
      <c r="M248" s="64">
        <f t="shared" si="33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/>
      <c r="H249" s="77"/>
      <c r="I249" s="75"/>
      <c r="J249" s="46"/>
      <c r="K249" s="71"/>
      <c r="L249" s="20"/>
      <c r="M249" s="64">
        <f t="shared" si="33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ref="G251:G252" si="48">E251+F251</f>
        <v>0</v>
      </c>
      <c r="H251" s="77">
        <v>0</v>
      </c>
      <c r="I251" s="75">
        <v>0</v>
      </c>
      <c r="J251" s="46">
        <f t="shared" ref="J251:J252" si="49">+G251-H251-K251-I251</f>
        <v>0</v>
      </c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4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6" t="s">
        <v>212</v>
      </c>
      <c r="L255" s="107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7" t="s">
        <v>242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O2" s="188" t="s">
        <v>0</v>
      </c>
      <c r="P2" s="188"/>
      <c r="Q2" s="188"/>
      <c r="R2" s="188"/>
      <c r="S2" s="188"/>
      <c r="T2" s="188"/>
      <c r="U2" s="188"/>
      <c r="V2" s="188"/>
      <c r="W2" s="188"/>
      <c r="X2" s="188"/>
      <c r="Y2" s="188"/>
    </row>
    <row r="3" spans="1:26" s="5" customFormat="1" ht="26.25" x14ac:dyDescent="0.55000000000000004">
      <c r="A3" s="189" t="s">
        <v>1</v>
      </c>
      <c r="B3" s="189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2" t="s">
        <v>7</v>
      </c>
      <c r="H3" s="194" t="s">
        <v>8</v>
      </c>
      <c r="I3" s="195"/>
      <c r="J3" s="196"/>
      <c r="K3" s="197" t="s">
        <v>9</v>
      </c>
      <c r="L3" s="184" t="s">
        <v>10</v>
      </c>
      <c r="O3" s="189" t="s">
        <v>1</v>
      </c>
      <c r="P3" s="189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2" t="s">
        <v>7</v>
      </c>
      <c r="V3" s="194" t="s">
        <v>8</v>
      </c>
      <c r="W3" s="195"/>
      <c r="X3" s="196"/>
      <c r="Y3" s="197" t="s">
        <v>9</v>
      </c>
      <c r="Z3" s="184" t="s">
        <v>10</v>
      </c>
    </row>
    <row r="4" spans="1:26" s="5" customFormat="1" ht="27" thickBot="1" x14ac:dyDescent="0.6">
      <c r="A4" s="189"/>
      <c r="B4" s="189"/>
      <c r="C4" s="191"/>
      <c r="D4" s="191"/>
      <c r="E4" s="191"/>
      <c r="F4" s="6" t="s">
        <v>11</v>
      </c>
      <c r="G4" s="193"/>
      <c r="H4" s="7" t="s">
        <v>12</v>
      </c>
      <c r="I4" s="8" t="s">
        <v>13</v>
      </c>
      <c r="J4" s="9" t="s">
        <v>14</v>
      </c>
      <c r="K4" s="198"/>
      <c r="L4" s="184"/>
      <c r="O4" s="189"/>
      <c r="P4" s="189"/>
      <c r="Q4" s="191"/>
      <c r="R4" s="191"/>
      <c r="S4" s="191"/>
      <c r="T4" s="6" t="s">
        <v>11</v>
      </c>
      <c r="U4" s="193"/>
      <c r="V4" s="7" t="s">
        <v>12</v>
      </c>
      <c r="W4" s="8" t="s">
        <v>13</v>
      </c>
      <c r="X4" s="9" t="s">
        <v>14</v>
      </c>
      <c r="Y4" s="198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9" t="s">
        <v>119</v>
      </c>
      <c r="Q107" s="200"/>
      <c r="R107" s="200"/>
      <c r="S107" s="200"/>
      <c r="T107" s="200"/>
      <c r="U107" s="200"/>
      <c r="V107" s="200"/>
      <c r="W107" s="20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4" t="s">
        <v>213</v>
      </c>
      <c r="N205" s="20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5" t="s">
        <v>202</v>
      </c>
      <c r="J207" s="20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2" t="s">
        <v>203</v>
      </c>
      <c r="J208" s="20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2" t="s">
        <v>205</v>
      </c>
      <c r="J210" s="203"/>
      <c r="K210" s="36">
        <v>0</v>
      </c>
    </row>
    <row r="211" spans="1:11" ht="25.5" x14ac:dyDescent="0.55000000000000004">
      <c r="A211" s="1"/>
      <c r="C211" s="31"/>
      <c r="E211" s="31"/>
      <c r="G211" s="31"/>
      <c r="I211" s="202" t="s">
        <v>206</v>
      </c>
      <c r="J211" s="203"/>
      <c r="K211" s="36">
        <v>0</v>
      </c>
    </row>
    <row r="212" spans="1:11" ht="25.5" x14ac:dyDescent="0.55000000000000004">
      <c r="A212" s="1"/>
      <c r="C212" s="31"/>
      <c r="E212" s="31"/>
      <c r="G212" s="31"/>
      <c r="I212" s="202" t="s">
        <v>207</v>
      </c>
      <c r="J212" s="20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2" t="s">
        <v>208</v>
      </c>
      <c r="J213" s="20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2" t="s">
        <v>209</v>
      </c>
      <c r="J214" s="203"/>
      <c r="K214" s="37">
        <v>0</v>
      </c>
    </row>
    <row r="215" spans="1:11" ht="25.5" x14ac:dyDescent="0.55000000000000004">
      <c r="A215" s="1"/>
      <c r="C215" s="31"/>
      <c r="E215" s="31"/>
      <c r="G215" s="31"/>
      <c r="I215" s="202" t="s">
        <v>210</v>
      </c>
      <c r="J215" s="203"/>
      <c r="K215" s="33">
        <f>+K214-K213</f>
        <v>0</v>
      </c>
    </row>
    <row r="216" spans="1:11" ht="25.5" x14ac:dyDescent="0.55000000000000004">
      <c r="G216" s="2"/>
      <c r="I216" s="202" t="s">
        <v>211</v>
      </c>
      <c r="J216" s="20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2025-10-06T01:08:27Z</cp:lastPrinted>
  <dcterms:created xsi:type="dcterms:W3CDTF">2023-12-01T06:41:03Z</dcterms:created>
  <dcterms:modified xsi:type="dcterms:W3CDTF">2025-10-07T07:38:53Z</dcterms:modified>
</cp:coreProperties>
</file>