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FBAF9455-76AC-4988-B6DB-8D468191232D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'10'!$A$1:$S$261</definedName>
    <definedName name="_xlnm._FilterDatabase" localSheetId="14" hidden="1">'11'!$A$1:$S$261</definedName>
    <definedName name="_xlnm._FilterDatabase" localSheetId="15" hidden="1">'12'!$A$1:$S$261</definedName>
    <definedName name="_xlnm._FilterDatabase" localSheetId="16" hidden="1">'13'!$A$1:$S$261</definedName>
    <definedName name="_xlnm._FilterDatabase" localSheetId="17" hidden="1">'14'!$A$1:$S$261</definedName>
    <definedName name="_xlnm._FilterDatabase" localSheetId="18" hidden="1">'15'!$A$1:$S$261</definedName>
    <definedName name="_xlnm._FilterDatabase" localSheetId="19" hidden="1">'16'!$A$1:$S$261</definedName>
    <definedName name="_xlnm._FilterDatabase" localSheetId="20" hidden="1">'17'!$A$1:$S$261</definedName>
    <definedName name="_xlnm._FilterDatabase" localSheetId="21" hidden="1">'18'!$A$1:$S$261</definedName>
    <definedName name="_xlnm._FilterDatabase" localSheetId="22" hidden="1">'19'!$A$1:$S$261</definedName>
    <definedName name="_xlnm._FilterDatabase" localSheetId="5" hidden="1">'2'!$A$1:$S$261</definedName>
    <definedName name="_xlnm._FilterDatabase" localSheetId="23" hidden="1">'20'!$A$1:$S$261</definedName>
    <definedName name="_xlnm._FilterDatabase" localSheetId="24" hidden="1">'21'!$A$1:$S$261</definedName>
    <definedName name="_xlnm._FilterDatabase" localSheetId="25" hidden="1">'22'!$A$1:$S$261</definedName>
    <definedName name="_xlnm._FilterDatabase" localSheetId="26" hidden="1">'23'!$A$1:$S$261</definedName>
    <definedName name="_xlnm._FilterDatabase" localSheetId="27" hidden="1">'24'!$A$1:$S$261</definedName>
    <definedName name="_xlnm._FilterDatabase" localSheetId="28" hidden="1">'25'!$A$1:$S$261</definedName>
    <definedName name="_xlnm._FilterDatabase" localSheetId="29" hidden="1">'26'!$A$1:$S$261</definedName>
    <definedName name="_xlnm._FilterDatabase" localSheetId="30" hidden="1">'27'!$A$1:$S$261</definedName>
    <definedName name="_xlnm._FilterDatabase" localSheetId="31" hidden="1">'28'!$A$1:$S$261</definedName>
    <definedName name="_xlnm._FilterDatabase" localSheetId="32" hidden="1">'29'!$A$1:$S$261</definedName>
    <definedName name="_xlnm._FilterDatabase" localSheetId="6" hidden="1">'3'!$A$1:$S$261</definedName>
    <definedName name="_xlnm._FilterDatabase" localSheetId="33" hidden="1">'30'!$A$1:$S$261</definedName>
    <definedName name="_xlnm._FilterDatabase" localSheetId="35" hidden="1">'31'!$A$1:$Y$216</definedName>
    <definedName name="_xlnm._FilterDatabase" localSheetId="34" hidden="1">'31.'!$A$1:$S$261</definedName>
    <definedName name="_xlnm._FilterDatabase" localSheetId="7" hidden="1">'4'!$A$1:$S$261</definedName>
    <definedName name="_xlnm._FilterDatabase" localSheetId="8" hidden="1">'5'!$A$1:$S$261</definedName>
    <definedName name="_xlnm._FilterDatabase" localSheetId="9" hidden="1">'6'!$A$1:$S$261</definedName>
    <definedName name="_xlnm._FilterDatabase" localSheetId="10" hidden="1">'7'!$A$1:$S$261</definedName>
    <definedName name="_xlnm._FilterDatabase" localSheetId="11" hidden="1">'8'!$A$1:$S$261</definedName>
    <definedName name="_xlnm._FilterDatabase" localSheetId="12" hidden="1">'9'!$A$1:$S$261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สรุป!$A$4:$AC$263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3" i="8" l="1"/>
  <c r="H253" i="8"/>
  <c r="F253" i="8"/>
  <c r="G253" i="8"/>
  <c r="J253" i="8"/>
  <c r="K253" i="8"/>
  <c r="P253" i="8"/>
  <c r="Y34" i="8"/>
  <c r="W34" i="8"/>
  <c r="S34" i="8"/>
  <c r="R34" i="8"/>
  <c r="Y33" i="8"/>
  <c r="W33" i="8"/>
  <c r="S33" i="8"/>
  <c r="R33" i="8"/>
  <c r="Y32" i="8"/>
  <c r="W32" i="8"/>
  <c r="S32" i="8"/>
  <c r="R32" i="8"/>
  <c r="Y31" i="8"/>
  <c r="W31" i="8"/>
  <c r="S31" i="8"/>
  <c r="R31" i="8"/>
  <c r="Y30" i="8"/>
  <c r="W30" i="8"/>
  <c r="S30" i="8"/>
  <c r="R30" i="8"/>
  <c r="Y29" i="8"/>
  <c r="W29" i="8"/>
  <c r="S29" i="8"/>
  <c r="R29" i="8"/>
  <c r="Y28" i="8"/>
  <c r="W28" i="8"/>
  <c r="S28" i="8"/>
  <c r="R28" i="8"/>
  <c r="Y27" i="8"/>
  <c r="W27" i="8"/>
  <c r="S27" i="8"/>
  <c r="R27" i="8"/>
  <c r="Y26" i="8"/>
  <c r="W26" i="8"/>
  <c r="S26" i="8"/>
  <c r="R26" i="8"/>
  <c r="W25" i="8"/>
  <c r="Y25" i="8"/>
  <c r="S25" i="8"/>
  <c r="R25" i="8"/>
  <c r="Y24" i="8"/>
  <c r="W24" i="8"/>
  <c r="S24" i="8"/>
  <c r="R24" i="8"/>
  <c r="Y23" i="8"/>
  <c r="W23" i="8"/>
  <c r="V23" i="8"/>
  <c r="S23" i="8"/>
  <c r="R23" i="8"/>
  <c r="Y22" i="8"/>
  <c r="W22" i="8"/>
  <c r="V22" i="8"/>
  <c r="S22" i="8"/>
  <c r="R22" i="8"/>
  <c r="Y21" i="8"/>
  <c r="W21" i="8"/>
  <c r="V21" i="8"/>
  <c r="S21" i="8"/>
  <c r="R21" i="8"/>
  <c r="W20" i="8"/>
  <c r="Y20" i="8"/>
  <c r="V20" i="8"/>
  <c r="U20" i="8"/>
  <c r="T20" i="8"/>
  <c r="S20" i="8"/>
  <c r="R20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R264" i="106"/>
  <c r="P94" i="106"/>
  <c r="J241" i="106"/>
  <c r="J249" i="106"/>
  <c r="J250" i="106"/>
  <c r="G241" i="106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7" i="106"/>
  <c r="J247" i="106" s="1"/>
  <c r="G248" i="106"/>
  <c r="J248" i="106" s="1"/>
  <c r="G249" i="106"/>
  <c r="G250" i="106"/>
  <c r="G251" i="106"/>
  <c r="J251" i="106" s="1"/>
  <c r="G252" i="106"/>
  <c r="J252" i="106" s="1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5" i="106"/>
  <c r="P94" i="105"/>
  <c r="J252" i="105"/>
  <c r="G242" i="105"/>
  <c r="J242" i="105" s="1"/>
  <c r="G243" i="105"/>
  <c r="J243" i="105" s="1"/>
  <c r="G244" i="105"/>
  <c r="J244" i="105" s="1"/>
  <c r="G245" i="105"/>
  <c r="J245" i="105" s="1"/>
  <c r="G246" i="105"/>
  <c r="J246" i="105" s="1"/>
  <c r="G247" i="105"/>
  <c r="J247" i="105" s="1"/>
  <c r="G248" i="105"/>
  <c r="J248" i="105" s="1"/>
  <c r="G249" i="105"/>
  <c r="J249" i="105" s="1"/>
  <c r="G250" i="105"/>
  <c r="J250" i="105" s="1"/>
  <c r="G251" i="105"/>
  <c r="J251" i="105" s="1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5" i="105"/>
  <c r="P94" i="104"/>
  <c r="J243" i="104"/>
  <c r="J250" i="104"/>
  <c r="J251" i="104"/>
  <c r="J252" i="104"/>
  <c r="G241" i="104"/>
  <c r="J241" i="104" s="1"/>
  <c r="G242" i="104"/>
  <c r="J242" i="104" s="1"/>
  <c r="G243" i="104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49" i="104"/>
  <c r="J249" i="104" s="1"/>
  <c r="G250" i="104"/>
  <c r="G251" i="104"/>
  <c r="G252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5" i="104"/>
  <c r="G241" i="103"/>
  <c r="J241" i="103" s="1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49" i="103"/>
  <c r="J249" i="103" s="1"/>
  <c r="G250" i="103"/>
  <c r="J250" i="103" s="1"/>
  <c r="G251" i="103"/>
  <c r="J251" i="103" s="1"/>
  <c r="G252" i="103"/>
  <c r="J252" i="103" s="1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5" i="103"/>
  <c r="P94" i="102"/>
  <c r="J242" i="102"/>
  <c r="J244" i="102"/>
  <c r="G241" i="102"/>
  <c r="G242" i="102"/>
  <c r="G243" i="102"/>
  <c r="J243" i="102" s="1"/>
  <c r="G244" i="102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50" i="102"/>
  <c r="J250" i="102" s="1"/>
  <c r="G251" i="102"/>
  <c r="J251" i="102" s="1"/>
  <c r="G252" i="102"/>
  <c r="G25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G37" i="102" s="1"/>
  <c r="J37" i="102" s="1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6" i="102"/>
  <c r="E7" i="102"/>
  <c r="E8" i="102"/>
  <c r="E9" i="102"/>
  <c r="E10" i="102"/>
  <c r="E11" i="102"/>
  <c r="E12" i="102"/>
  <c r="E13" i="102"/>
  <c r="E5" i="102"/>
  <c r="R264" i="101"/>
  <c r="P94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G247" i="101" s="1"/>
  <c r="J247" i="101" s="1"/>
  <c r="E248" i="101"/>
  <c r="E249" i="101"/>
  <c r="E250" i="101"/>
  <c r="E251" i="101"/>
  <c r="E252" i="101"/>
  <c r="E253" i="101"/>
  <c r="E6" i="101"/>
  <c r="E7" i="101"/>
  <c r="E8" i="101"/>
  <c r="E9" i="101"/>
  <c r="E10" i="101"/>
  <c r="E11" i="101"/>
  <c r="E12" i="101"/>
  <c r="E13" i="101"/>
  <c r="E14" i="101"/>
  <c r="E15" i="101"/>
  <c r="E5" i="101"/>
  <c r="R264" i="100"/>
  <c r="P94" i="100"/>
  <c r="G241" i="100"/>
  <c r="J241" i="100" s="1"/>
  <c r="G242" i="100"/>
  <c r="J242" i="100" s="1"/>
  <c r="G243" i="100"/>
  <c r="J243" i="100" s="1"/>
  <c r="G244" i="100"/>
  <c r="J244" i="100" s="1"/>
  <c r="G245" i="100"/>
  <c r="J245" i="100" s="1"/>
  <c r="G246" i="100"/>
  <c r="J246" i="100" s="1"/>
  <c r="G247" i="100"/>
  <c r="J247" i="100" s="1"/>
  <c r="G248" i="100"/>
  <c r="J248" i="100" s="1"/>
  <c r="G249" i="100"/>
  <c r="J249" i="100" s="1"/>
  <c r="G250" i="100"/>
  <c r="J250" i="100" s="1"/>
  <c r="G251" i="100"/>
  <c r="J251" i="100" s="1"/>
  <c r="G252" i="100"/>
  <c r="J252" i="100" s="1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6" i="100"/>
  <c r="E7" i="100"/>
  <c r="E8" i="100"/>
  <c r="E9" i="100"/>
  <c r="E10" i="100"/>
  <c r="E11" i="100"/>
  <c r="E12" i="100"/>
  <c r="E13" i="100"/>
  <c r="E14" i="100"/>
  <c r="E15" i="100"/>
  <c r="E16" i="100"/>
  <c r="E5" i="100"/>
  <c r="P94" i="99"/>
  <c r="G237" i="99"/>
  <c r="G238" i="99"/>
  <c r="G239" i="99"/>
  <c r="G240" i="99"/>
  <c r="G241" i="99"/>
  <c r="J241" i="99" s="1"/>
  <c r="G242" i="99"/>
  <c r="J242" i="99" s="1"/>
  <c r="G243" i="99"/>
  <c r="J243" i="99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1" i="99"/>
  <c r="J251" i="99" s="1"/>
  <c r="G252" i="99"/>
  <c r="J252" i="99" s="1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6" i="99"/>
  <c r="E7" i="99"/>
  <c r="E8" i="99"/>
  <c r="E9" i="99"/>
  <c r="E10" i="99"/>
  <c r="E11" i="99"/>
  <c r="E12" i="99"/>
  <c r="E13" i="99"/>
  <c r="E14" i="99"/>
  <c r="E15" i="99"/>
  <c r="E16" i="99"/>
  <c r="E5" i="99"/>
  <c r="R264" i="98"/>
  <c r="P94" i="98"/>
  <c r="G237" i="98"/>
  <c r="G238" i="98"/>
  <c r="G239" i="98"/>
  <c r="G240" i="98"/>
  <c r="G241" i="98"/>
  <c r="J241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49" i="98"/>
  <c r="J249" i="98" s="1"/>
  <c r="G250" i="98"/>
  <c r="J250" i="98" s="1"/>
  <c r="G251" i="98"/>
  <c r="J251" i="98" s="1"/>
  <c r="G252" i="98"/>
  <c r="J252" i="98" s="1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P94" i="97"/>
  <c r="G239" i="97"/>
  <c r="G240" i="97"/>
  <c r="G241" i="97"/>
  <c r="J241" i="97" s="1"/>
  <c r="G242" i="97"/>
  <c r="J242" i="97" s="1"/>
  <c r="G243" i="97"/>
  <c r="J243" i="97" s="1"/>
  <c r="G244" i="97"/>
  <c r="J244" i="97" s="1"/>
  <c r="G245" i="97"/>
  <c r="J245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51" i="97"/>
  <c r="J251" i="97" s="1"/>
  <c r="G252" i="97"/>
  <c r="J252" i="97" s="1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G37" i="97" s="1"/>
  <c r="J37" i="97" s="1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5" i="97"/>
  <c r="P94" i="96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5" i="95"/>
  <c r="E247" i="96"/>
  <c r="E252" i="96"/>
  <c r="P94" i="94"/>
  <c r="G251" i="94"/>
  <c r="J251" i="94" s="1"/>
  <c r="G251" i="95" s="1"/>
  <c r="J251" i="95" s="1"/>
  <c r="E251" i="96" s="1"/>
  <c r="G252" i="94"/>
  <c r="J252" i="94" s="1"/>
  <c r="G241" i="94"/>
  <c r="J241" i="94" s="1"/>
  <c r="G241" i="95" s="1"/>
  <c r="J241" i="95" s="1"/>
  <c r="E241" i="96" s="1"/>
  <c r="G242" i="94"/>
  <c r="J242" i="94" s="1"/>
  <c r="G243" i="94"/>
  <c r="J243" i="94" s="1"/>
  <c r="G243" i="95" s="1"/>
  <c r="J243" i="95" s="1"/>
  <c r="E243" i="96" s="1"/>
  <c r="G244" i="94"/>
  <c r="J244" i="94" s="1"/>
  <c r="G244" i="95" s="1"/>
  <c r="J244" i="95" s="1"/>
  <c r="E244" i="96" s="1"/>
  <c r="G245" i="94"/>
  <c r="J245" i="94" s="1"/>
  <c r="G245" i="95" s="1"/>
  <c r="J245" i="95" s="1"/>
  <c r="E245" i="96" s="1"/>
  <c r="G246" i="94"/>
  <c r="J246" i="94" s="1"/>
  <c r="G246" i="95" s="1"/>
  <c r="J246" i="95" s="1"/>
  <c r="E246" i="96" s="1"/>
  <c r="G247" i="94"/>
  <c r="J247" i="94" s="1"/>
  <c r="G247" i="95" s="1"/>
  <c r="J247" i="95" s="1"/>
  <c r="G248" i="94"/>
  <c r="J248" i="94" s="1"/>
  <c r="G248" i="95" s="1"/>
  <c r="J248" i="95" s="1"/>
  <c r="E248" i="96" s="1"/>
  <c r="G249" i="94"/>
  <c r="J249" i="94" s="1"/>
  <c r="G249" i="95" s="1"/>
  <c r="J249" i="95" s="1"/>
  <c r="E249" i="96" s="1"/>
  <c r="G250" i="94"/>
  <c r="J250" i="94" s="1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6" i="94"/>
  <c r="E7" i="94"/>
  <c r="E8" i="94"/>
  <c r="E9" i="94"/>
  <c r="E10" i="94"/>
  <c r="E11" i="94"/>
  <c r="E12" i="94"/>
  <c r="E13" i="94"/>
  <c r="E14" i="94"/>
  <c r="E5" i="94"/>
  <c r="P94" i="93"/>
  <c r="G242" i="93"/>
  <c r="J242" i="93" s="1"/>
  <c r="G243" i="93"/>
  <c r="J243" i="93" s="1"/>
  <c r="G244" i="93"/>
  <c r="J244" i="93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52" i="93"/>
  <c r="J252" i="93" s="1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G37" i="93" s="1"/>
  <c r="J37" i="93" s="1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6" i="93"/>
  <c r="E7" i="93"/>
  <c r="E8" i="93"/>
  <c r="E9" i="93"/>
  <c r="E10" i="93"/>
  <c r="E11" i="93"/>
  <c r="E12" i="93"/>
  <c r="E13" i="93"/>
  <c r="E5" i="93"/>
  <c r="G238" i="92"/>
  <c r="G239" i="92"/>
  <c r="G240" i="92"/>
  <c r="G241" i="92"/>
  <c r="J241" i="92" s="1"/>
  <c r="G242" i="92"/>
  <c r="J242" i="92" s="1"/>
  <c r="G243" i="92"/>
  <c r="J243" i="92" s="1"/>
  <c r="G244" i="92"/>
  <c r="J244" i="92" s="1"/>
  <c r="G245" i="92"/>
  <c r="J245" i="92" s="1"/>
  <c r="G246" i="92"/>
  <c r="J246" i="92" s="1"/>
  <c r="G247" i="92"/>
  <c r="J247" i="92" s="1"/>
  <c r="G248" i="92"/>
  <c r="J248" i="92" s="1"/>
  <c r="G249" i="92"/>
  <c r="J249" i="92" s="1"/>
  <c r="G250" i="92"/>
  <c r="J250" i="92" s="1"/>
  <c r="G251" i="92"/>
  <c r="J251" i="92" s="1"/>
  <c r="G252" i="92"/>
  <c r="J252" i="92" s="1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23" i="92"/>
  <c r="E224" i="92"/>
  <c r="E225" i="92"/>
  <c r="E226" i="92"/>
  <c r="E227" i="92"/>
  <c r="E228" i="92"/>
  <c r="E229" i="92"/>
  <c r="E230" i="92"/>
  <c r="E231" i="92"/>
  <c r="E232" i="92"/>
  <c r="E233" i="92"/>
  <c r="P94" i="92"/>
  <c r="G241" i="101"/>
  <c r="J241" i="101" s="1"/>
  <c r="G242" i="101"/>
  <c r="J242" i="101" s="1"/>
  <c r="G243" i="101"/>
  <c r="J243" i="101" s="1"/>
  <c r="G244" i="101"/>
  <c r="J244" i="101" s="1"/>
  <c r="G245" i="101"/>
  <c r="J245" i="101" s="1"/>
  <c r="G246" i="101"/>
  <c r="J246" i="101" s="1"/>
  <c r="G248" i="101"/>
  <c r="J248" i="101" s="1"/>
  <c r="G249" i="101"/>
  <c r="J249" i="101" s="1"/>
  <c r="G250" i="101"/>
  <c r="J250" i="101" s="1"/>
  <c r="G251" i="101"/>
  <c r="J251" i="101" s="1"/>
  <c r="J252" i="95"/>
  <c r="Y19" i="8"/>
  <c r="W19" i="8"/>
  <c r="V19" i="8"/>
  <c r="U19" i="8"/>
  <c r="T19" i="8"/>
  <c r="S19" i="8"/>
  <c r="R19" i="8"/>
  <c r="Y18" i="8"/>
  <c r="W18" i="8"/>
  <c r="V18" i="8"/>
  <c r="U18" i="8"/>
  <c r="T18" i="8"/>
  <c r="S18" i="8"/>
  <c r="R18" i="8"/>
  <c r="P94" i="91"/>
  <c r="G241" i="91"/>
  <c r="J241" i="91" s="1"/>
  <c r="G242" i="91"/>
  <c r="J242" i="91" s="1"/>
  <c r="G243" i="9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0" i="91"/>
  <c r="J250" i="91" s="1"/>
  <c r="G251" i="91"/>
  <c r="G252" i="91"/>
  <c r="J252" i="91" s="1"/>
  <c r="J243" i="91"/>
  <c r="J251" i="91"/>
  <c r="G237" i="91"/>
  <c r="G238" i="91"/>
  <c r="G239" i="91"/>
  <c r="G240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6" i="91"/>
  <c r="E7" i="91"/>
  <c r="E8" i="91"/>
  <c r="E9" i="91"/>
  <c r="E10" i="91"/>
  <c r="E11" i="91"/>
  <c r="E12" i="91"/>
  <c r="E13" i="91"/>
  <c r="E14" i="91"/>
  <c r="E15" i="91"/>
  <c r="R264" i="90"/>
  <c r="P94" i="90"/>
  <c r="G236" i="90"/>
  <c r="G237" i="90"/>
  <c r="G238" i="90"/>
  <c r="G239" i="90"/>
  <c r="G240" i="90"/>
  <c r="J240" i="90" s="1"/>
  <c r="G241" i="90"/>
  <c r="J241" i="90" s="1"/>
  <c r="G242" i="90"/>
  <c r="J242" i="90" s="1"/>
  <c r="G243" i="90"/>
  <c r="J243" i="90" s="1"/>
  <c r="G244" i="90"/>
  <c r="J244" i="90" s="1"/>
  <c r="G245" i="90"/>
  <c r="J245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1" i="90"/>
  <c r="J251" i="90" s="1"/>
  <c r="G252" i="90"/>
  <c r="J252" i="90" s="1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5" i="90"/>
  <c r="Y17" i="8"/>
  <c r="W17" i="8"/>
  <c r="V17" i="8"/>
  <c r="U17" i="8"/>
  <c r="T17" i="8"/>
  <c r="S17" i="8"/>
  <c r="R17" i="8"/>
  <c r="P94" i="89"/>
  <c r="J250" i="89"/>
  <c r="J251" i="89"/>
  <c r="J252" i="89"/>
  <c r="G240" i="89"/>
  <c r="J240" i="89" s="1"/>
  <c r="G241" i="89"/>
  <c r="J241" i="89" s="1"/>
  <c r="G242" i="89"/>
  <c r="J242" i="89" s="1"/>
  <c r="G243" i="89"/>
  <c r="J243" i="89" s="1"/>
  <c r="G244" i="89"/>
  <c r="J244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G251" i="89"/>
  <c r="G252" i="89"/>
  <c r="G253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6" i="89"/>
  <c r="E7" i="89"/>
  <c r="E8" i="89"/>
  <c r="E9" i="89"/>
  <c r="E10" i="89"/>
  <c r="E11" i="89"/>
  <c r="E12" i="89"/>
  <c r="E13" i="89"/>
  <c r="E14" i="89"/>
  <c r="E15" i="89"/>
  <c r="E5" i="89"/>
  <c r="M37" i="91"/>
  <c r="P37" i="91" s="1"/>
  <c r="G37" i="91"/>
  <c r="J37" i="91" s="1"/>
  <c r="M37" i="92"/>
  <c r="P37" i="92" s="1"/>
  <c r="E37" i="92"/>
  <c r="G37" i="92" s="1"/>
  <c r="J37" i="92" s="1"/>
  <c r="M37" i="93"/>
  <c r="P37" i="93" s="1"/>
  <c r="M37" i="94"/>
  <c r="P37" i="94" s="1"/>
  <c r="G37" i="94"/>
  <c r="J37" i="94" s="1"/>
  <c r="G37" i="95" s="1"/>
  <c r="J37" i="95" s="1"/>
  <c r="E37" i="96" s="1"/>
  <c r="G37" i="96" s="1"/>
  <c r="J37" i="96" s="1"/>
  <c r="M37" i="95"/>
  <c r="P37" i="95" s="1"/>
  <c r="M37" i="96"/>
  <c r="P37" i="96" s="1"/>
  <c r="M37" i="97"/>
  <c r="P37" i="97" s="1"/>
  <c r="M37" i="98"/>
  <c r="P37" i="98" s="1"/>
  <c r="G37" i="98"/>
  <c r="J37" i="98" s="1"/>
  <c r="M37" i="99"/>
  <c r="P37" i="99" s="1"/>
  <c r="G37" i="99"/>
  <c r="J37" i="99" s="1"/>
  <c r="M37" i="100"/>
  <c r="P37" i="100" s="1"/>
  <c r="G37" i="100"/>
  <c r="J37" i="100" s="1"/>
  <c r="M37" i="101"/>
  <c r="P37" i="101" s="1"/>
  <c r="G37" i="101"/>
  <c r="J37" i="101" s="1"/>
  <c r="M37" i="102"/>
  <c r="P37" i="102" s="1"/>
  <c r="M37" i="103"/>
  <c r="P37" i="103" s="1"/>
  <c r="G37" i="103"/>
  <c r="J37" i="103" s="1"/>
  <c r="M37" i="104"/>
  <c r="P37" i="104" s="1"/>
  <c r="G37" i="104"/>
  <c r="J37" i="104" s="1"/>
  <c r="M37" i="105"/>
  <c r="P37" i="105" s="1"/>
  <c r="G37" i="105"/>
  <c r="J37" i="105" s="1"/>
  <c r="M37" i="106"/>
  <c r="P37" i="106" s="1"/>
  <c r="G37" i="106"/>
  <c r="J37" i="106" s="1"/>
  <c r="M37" i="107"/>
  <c r="E37" i="107"/>
  <c r="G37" i="107" s="1"/>
  <c r="J37" i="107" s="1"/>
  <c r="M37" i="90"/>
  <c r="P37" i="90" s="1"/>
  <c r="G37" i="90"/>
  <c r="J37" i="90" s="1"/>
  <c r="Y16" i="8"/>
  <c r="W16" i="8"/>
  <c r="V16" i="8"/>
  <c r="U16" i="8"/>
  <c r="T16" i="8"/>
  <c r="S16" i="8"/>
  <c r="R16" i="8"/>
  <c r="Y15" i="8"/>
  <c r="W15" i="8"/>
  <c r="V15" i="8"/>
  <c r="U15" i="8"/>
  <c r="T15" i="8"/>
  <c r="S15" i="8"/>
  <c r="R15" i="8"/>
  <c r="Y14" i="8"/>
  <c r="W14" i="8"/>
  <c r="V14" i="8"/>
  <c r="U14" i="8"/>
  <c r="T14" i="8"/>
  <c r="S14" i="8"/>
  <c r="R14" i="8"/>
  <c r="Y13" i="8"/>
  <c r="W13" i="8"/>
  <c r="V13" i="8"/>
  <c r="U13" i="8"/>
  <c r="T13" i="8"/>
  <c r="S13" i="8"/>
  <c r="R13" i="8"/>
  <c r="Y12" i="8"/>
  <c r="W12" i="8"/>
  <c r="V12" i="8"/>
  <c r="U12" i="8"/>
  <c r="T12" i="8"/>
  <c r="S12" i="8"/>
  <c r="R12" i="8"/>
  <c r="Y11" i="8"/>
  <c r="W11" i="8"/>
  <c r="V11" i="8"/>
  <c r="U11" i="8"/>
  <c r="T11" i="8"/>
  <c r="S11" i="8"/>
  <c r="R11" i="8"/>
  <c r="Y10" i="8"/>
  <c r="W10" i="8"/>
  <c r="V10" i="8"/>
  <c r="U10" i="8"/>
  <c r="T10" i="8"/>
  <c r="S10" i="8"/>
  <c r="R10" i="8"/>
  <c r="Y9" i="8"/>
  <c r="W9" i="8"/>
  <c r="V9" i="8"/>
  <c r="U9" i="8"/>
  <c r="T9" i="8"/>
  <c r="S9" i="8"/>
  <c r="R9" i="8"/>
  <c r="S7" i="8"/>
  <c r="R7" i="8"/>
  <c r="Y8" i="8"/>
  <c r="W8" i="8"/>
  <c r="V8" i="8"/>
  <c r="U8" i="8"/>
  <c r="T8" i="8"/>
  <c r="S8" i="8"/>
  <c r="R8" i="8"/>
  <c r="Y7" i="8"/>
  <c r="W7" i="8"/>
  <c r="V7" i="8"/>
  <c r="U7" i="8"/>
  <c r="T7" i="8"/>
  <c r="Y6" i="8"/>
  <c r="W6" i="8"/>
  <c r="V6" i="8"/>
  <c r="U6" i="8"/>
  <c r="T6" i="8"/>
  <c r="S6" i="8"/>
  <c r="R6" i="8"/>
  <c r="P94" i="88"/>
  <c r="G239" i="88"/>
  <c r="G240" i="88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1" i="88"/>
  <c r="J251" i="88" s="1"/>
  <c r="G252" i="88"/>
  <c r="J252" i="88" s="1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5" i="88"/>
  <c r="R264" i="87"/>
  <c r="P94" i="87"/>
  <c r="J249" i="87"/>
  <c r="G248" i="87"/>
  <c r="J248" i="87" s="1"/>
  <c r="G249" i="87"/>
  <c r="G250" i="87"/>
  <c r="J250" i="87" s="1"/>
  <c r="G251" i="87"/>
  <c r="J251" i="87" s="1"/>
  <c r="G252" i="87"/>
  <c r="J252" i="87" s="1"/>
  <c r="G239" i="87"/>
  <c r="G240" i="87"/>
  <c r="G241" i="87"/>
  <c r="G242" i="87"/>
  <c r="J242" i="87" s="1"/>
  <c r="G243" i="87"/>
  <c r="J243" i="87" s="1"/>
  <c r="G244" i="87"/>
  <c r="J244" i="87" s="1"/>
  <c r="G245" i="87"/>
  <c r="J245" i="87" s="1"/>
  <c r="G246" i="87"/>
  <c r="J246" i="87" s="1"/>
  <c r="G247" i="87"/>
  <c r="J247" i="87" s="1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6" i="87"/>
  <c r="E7" i="87"/>
  <c r="E8" i="87"/>
  <c r="E9" i="87"/>
  <c r="E10" i="87"/>
  <c r="E11" i="87"/>
  <c r="E12" i="87"/>
  <c r="E13" i="87"/>
  <c r="E14" i="87"/>
  <c r="E15" i="87"/>
  <c r="E16" i="87"/>
  <c r="E5" i="87"/>
  <c r="P94" i="86"/>
  <c r="G240" i="86"/>
  <c r="J240" i="86" s="1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G251" i="86"/>
  <c r="G252" i="86"/>
  <c r="G253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6" i="86"/>
  <c r="E7" i="86"/>
  <c r="E8" i="86"/>
  <c r="E9" i="86"/>
  <c r="E10" i="86"/>
  <c r="E11" i="86"/>
  <c r="E12" i="86"/>
  <c r="E13" i="86"/>
  <c r="E14" i="86"/>
  <c r="E15" i="86"/>
  <c r="E5" i="86"/>
  <c r="R264" i="85"/>
  <c r="P94" i="85"/>
  <c r="G241" i="85"/>
  <c r="J241" i="85" s="1"/>
  <c r="G242" i="85"/>
  <c r="J242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G252" i="85"/>
  <c r="J252" i="85" s="1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6" i="85"/>
  <c r="E7" i="85"/>
  <c r="E8" i="85"/>
  <c r="E9" i="85"/>
  <c r="E10" i="85"/>
  <c r="E11" i="85"/>
  <c r="E12" i="85"/>
  <c r="E13" i="85"/>
  <c r="E14" i="85"/>
  <c r="E15" i="85"/>
  <c r="E5" i="85"/>
  <c r="G250" i="95" l="1"/>
  <c r="J250" i="95" s="1"/>
  <c r="E250" i="96" s="1"/>
  <c r="G242" i="95"/>
  <c r="J242" i="95" s="1"/>
  <c r="E242" i="96" s="1"/>
  <c r="R264" i="84"/>
  <c r="P5" i="107"/>
  <c r="P94" i="84"/>
  <c r="G241" i="84"/>
  <c r="J241" i="84" s="1"/>
  <c r="G242" i="84"/>
  <c r="J242" i="84" s="1"/>
  <c r="G243" i="84"/>
  <c r="J243" i="84" s="1"/>
  <c r="G244" i="84"/>
  <c r="J244" i="84" s="1"/>
  <c r="G245" i="84"/>
  <c r="J245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2" i="84"/>
  <c r="J252" i="84" s="1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G231" i="84" s="1"/>
  <c r="J231" i="84" s="1"/>
  <c r="E232" i="84"/>
  <c r="E233" i="84"/>
  <c r="E234" i="84"/>
  <c r="E235" i="84"/>
  <c r="E236" i="84"/>
  <c r="E237" i="84"/>
  <c r="E238" i="84"/>
  <c r="E239" i="84"/>
  <c r="G239" i="84" s="1"/>
  <c r="J239" i="84" s="1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5" i="84"/>
  <c r="G248" i="96"/>
  <c r="J248" i="96" s="1"/>
  <c r="E248" i="107"/>
  <c r="G248" i="107" s="1"/>
  <c r="J248" i="107" s="1"/>
  <c r="J249" i="83"/>
  <c r="J250" i="83"/>
  <c r="J245" i="83"/>
  <c r="G248" i="83"/>
  <c r="J248" i="83" s="1"/>
  <c r="G249" i="83"/>
  <c r="G250" i="83"/>
  <c r="G251" i="83"/>
  <c r="J251" i="83" s="1"/>
  <c r="G252" i="83"/>
  <c r="J252" i="83" s="1"/>
  <c r="G240" i="83"/>
  <c r="G241" i="83"/>
  <c r="J241" i="83" s="1"/>
  <c r="G242" i="83"/>
  <c r="J242" i="83" s="1"/>
  <c r="G243" i="83"/>
  <c r="J243" i="83" s="1"/>
  <c r="G244" i="83"/>
  <c r="J244" i="83" s="1"/>
  <c r="G245" i="83"/>
  <c r="G246" i="83"/>
  <c r="J246" i="83" s="1"/>
  <c r="G247" i="83"/>
  <c r="J247" i="83" s="1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6" i="83"/>
  <c r="E7" i="83"/>
  <c r="E8" i="83"/>
  <c r="E9" i="83"/>
  <c r="E10" i="83"/>
  <c r="E11" i="83"/>
  <c r="E12" i="83"/>
  <c r="E13" i="83"/>
  <c r="E5" i="83"/>
  <c r="G249" i="82"/>
  <c r="J249" i="82" s="1"/>
  <c r="G250" i="82"/>
  <c r="J250" i="82" s="1"/>
  <c r="G251" i="82"/>
  <c r="J251" i="82" s="1"/>
  <c r="G252" i="82"/>
  <c r="J252" i="82" s="1"/>
  <c r="G240" i="82"/>
  <c r="J240" i="82" s="1"/>
  <c r="G241" i="82"/>
  <c r="J241" i="82" s="1"/>
  <c r="G242" i="82"/>
  <c r="J242" i="82" s="1"/>
  <c r="G243" i="82"/>
  <c r="J243" i="82" s="1"/>
  <c r="G244" i="82"/>
  <c r="J244" i="82" s="1"/>
  <c r="G245" i="82"/>
  <c r="J245" i="82" s="1"/>
  <c r="G246" i="82"/>
  <c r="J246" i="82" s="1"/>
  <c r="G247" i="82"/>
  <c r="J247" i="82" s="1"/>
  <c r="G248" i="82"/>
  <c r="J248" i="82" s="1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6" i="82"/>
  <c r="E7" i="82"/>
  <c r="E8" i="82"/>
  <c r="E9" i="82"/>
  <c r="E10" i="82"/>
  <c r="E11" i="82"/>
  <c r="E12" i="82"/>
  <c r="E13" i="82"/>
  <c r="E14" i="82"/>
  <c r="E15" i="82"/>
  <c r="E5" i="82"/>
  <c r="G241" i="81"/>
  <c r="J241" i="81" s="1"/>
  <c r="G242" i="81"/>
  <c r="J242" i="81" s="1"/>
  <c r="G243" i="81"/>
  <c r="J243" i="81" s="1"/>
  <c r="G244" i="81"/>
  <c r="J244" i="81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50" i="81"/>
  <c r="J250" i="81" s="1"/>
  <c r="G251" i="81"/>
  <c r="J251" i="81" s="1"/>
  <c r="G252" i="81"/>
  <c r="J252" i="81" s="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G233" i="81" s="1"/>
  <c r="J233" i="81" s="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17" i="81"/>
  <c r="E18" i="81"/>
  <c r="E19" i="81"/>
  <c r="E20" i="81"/>
  <c r="E21" i="81"/>
  <c r="E22" i="81"/>
  <c r="E23" i="81"/>
  <c r="E24" i="81"/>
  <c r="E25" i="81"/>
  <c r="E6" i="81"/>
  <c r="E7" i="81"/>
  <c r="E8" i="81"/>
  <c r="E9" i="81"/>
  <c r="E10" i="81"/>
  <c r="E11" i="81"/>
  <c r="E12" i="81"/>
  <c r="E13" i="81"/>
  <c r="E14" i="81"/>
  <c r="E15" i="81"/>
  <c r="E16" i="81"/>
  <c r="E5" i="8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G252" i="80"/>
  <c r="J252" i="80" s="1"/>
  <c r="G240" i="80"/>
  <c r="J240" i="80" s="1"/>
  <c r="G241" i="80"/>
  <c r="J241" i="80" s="1"/>
  <c r="G242" i="80"/>
  <c r="J242" i="80" s="1"/>
  <c r="G243" i="80"/>
  <c r="J243" i="80" s="1"/>
  <c r="G244" i="80"/>
  <c r="J244" i="80" s="1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G232" i="80" s="1"/>
  <c r="J232" i="80" s="1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6" i="80"/>
  <c r="E7" i="80"/>
  <c r="E8" i="80"/>
  <c r="E9" i="80"/>
  <c r="E10" i="80"/>
  <c r="E11" i="80"/>
  <c r="E12" i="80"/>
  <c r="E13" i="80"/>
  <c r="E14" i="80"/>
  <c r="E15" i="80"/>
  <c r="E16" i="80"/>
  <c r="E5" i="80"/>
  <c r="R264" i="79"/>
  <c r="G240" i="79"/>
  <c r="J240" i="79" s="1"/>
  <c r="G241" i="79"/>
  <c r="J241" i="79" s="1"/>
  <c r="G242" i="79"/>
  <c r="J242" i="79" s="1"/>
  <c r="G243" i="79"/>
  <c r="J243" i="79" s="1"/>
  <c r="G244" i="79"/>
  <c r="J244" i="79" s="1"/>
  <c r="G245" i="79"/>
  <c r="J245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G252" i="79"/>
  <c r="J252" i="79" s="1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G230" i="79" s="1"/>
  <c r="J230" i="79" s="1"/>
  <c r="E231" i="79"/>
  <c r="E232" i="79"/>
  <c r="E233" i="79"/>
  <c r="E234" i="79"/>
  <c r="E235" i="79"/>
  <c r="E236" i="79"/>
  <c r="E237" i="79"/>
  <c r="E238" i="79"/>
  <c r="G238" i="79" s="1"/>
  <c r="J238" i="79" s="1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6" i="79"/>
  <c r="E7" i="79"/>
  <c r="E8" i="79"/>
  <c r="E9" i="79"/>
  <c r="E10" i="79"/>
  <c r="E11" i="79"/>
  <c r="E12" i="79"/>
  <c r="E13" i="79"/>
  <c r="E14" i="79"/>
  <c r="E5" i="79"/>
  <c r="Q271" i="80"/>
  <c r="Q272" i="80" s="1"/>
  <c r="R270" i="80"/>
  <c r="Q270" i="80"/>
  <c r="Q273" i="80" s="1"/>
  <c r="P270" i="80"/>
  <c r="N261" i="80"/>
  <c r="N258" i="80"/>
  <c r="M255" i="80"/>
  <c r="Q271" i="81"/>
  <c r="Q272" i="81" s="1"/>
  <c r="Q273" i="81" s="1"/>
  <c r="R270" i="81"/>
  <c r="R271" i="81" s="1"/>
  <c r="R272" i="81" s="1"/>
  <c r="Q270" i="81"/>
  <c r="P270" i="81"/>
  <c r="N261" i="81"/>
  <c r="N258" i="81"/>
  <c r="M255" i="81"/>
  <c r="R271" i="82"/>
  <c r="R272" i="82" s="1"/>
  <c r="R273" i="82" s="1"/>
  <c r="Q271" i="82"/>
  <c r="Q272" i="82" s="1"/>
  <c r="R270" i="82"/>
  <c r="Q270" i="82"/>
  <c r="P270" i="82"/>
  <c r="N261" i="82"/>
  <c r="N258" i="82"/>
  <c r="M255" i="82"/>
  <c r="R271" i="83"/>
  <c r="R272" i="83" s="1"/>
  <c r="R270" i="83"/>
  <c r="Q270" i="83"/>
  <c r="Q271" i="83" s="1"/>
  <c r="Q272" i="83" s="1"/>
  <c r="P270" i="83"/>
  <c r="N261" i="83"/>
  <c r="N258" i="83"/>
  <c r="M255" i="83"/>
  <c r="Q271" i="84"/>
  <c r="Q272" i="84" s="1"/>
  <c r="R270" i="84"/>
  <c r="R271" i="84" s="1"/>
  <c r="R272" i="84" s="1"/>
  <c r="Q270" i="84"/>
  <c r="Q273" i="84" s="1"/>
  <c r="P270" i="84"/>
  <c r="N261" i="84"/>
  <c r="N258" i="84"/>
  <c r="M255" i="84"/>
  <c r="Q271" i="85"/>
  <c r="Q272" i="85" s="1"/>
  <c r="R270" i="85"/>
  <c r="Q270" i="85"/>
  <c r="P270" i="85"/>
  <c r="N261" i="85"/>
  <c r="N258" i="85"/>
  <c r="M255" i="85"/>
  <c r="Q271" i="86"/>
  <c r="Q272" i="86" s="1"/>
  <c r="R270" i="86"/>
  <c r="R271" i="86" s="1"/>
  <c r="R272" i="86" s="1"/>
  <c r="Q270" i="86"/>
  <c r="Q273" i="86" s="1"/>
  <c r="P270" i="86"/>
  <c r="N261" i="86"/>
  <c r="N258" i="86"/>
  <c r="M255" i="86"/>
  <c r="R270" i="87"/>
  <c r="R271" i="87" s="1"/>
  <c r="R272" i="87" s="1"/>
  <c r="Q270" i="87"/>
  <c r="P270" i="87"/>
  <c r="N261" i="87"/>
  <c r="N258" i="87"/>
  <c r="M255" i="87"/>
  <c r="Q271" i="88"/>
  <c r="Q272" i="88" s="1"/>
  <c r="R270" i="88"/>
  <c r="Q270" i="88"/>
  <c r="Q273" i="88" s="1"/>
  <c r="P270" i="88"/>
  <c r="N261" i="88"/>
  <c r="N258" i="88"/>
  <c r="M255" i="88"/>
  <c r="R271" i="89"/>
  <c r="R272" i="89" s="1"/>
  <c r="Q271" i="89"/>
  <c r="Q272" i="89" s="1"/>
  <c r="Q273" i="89" s="1"/>
  <c r="R270" i="89"/>
  <c r="Q270" i="89"/>
  <c r="P270" i="89"/>
  <c r="N261" i="89"/>
  <c r="N258" i="89"/>
  <c r="M255" i="89"/>
  <c r="Q271" i="90"/>
  <c r="Q272" i="90" s="1"/>
  <c r="R270" i="90"/>
  <c r="R271" i="90" s="1"/>
  <c r="R272" i="90" s="1"/>
  <c r="R273" i="90" s="1"/>
  <c r="Q270" i="90"/>
  <c r="Q273" i="90" s="1"/>
  <c r="P270" i="90"/>
  <c r="N261" i="90"/>
  <c r="N258" i="90"/>
  <c r="M255" i="90"/>
  <c r="R271" i="91"/>
  <c r="R272" i="91" s="1"/>
  <c r="R270" i="91"/>
  <c r="R273" i="91" s="1"/>
  <c r="Q270" i="91"/>
  <c r="Q271" i="91" s="1"/>
  <c r="Q272" i="91" s="1"/>
  <c r="P270" i="91"/>
  <c r="N261" i="91"/>
  <c r="N258" i="91"/>
  <c r="M255" i="91"/>
  <c r="Q271" i="92"/>
  <c r="Q272" i="92" s="1"/>
  <c r="R270" i="92"/>
  <c r="R271" i="92" s="1"/>
  <c r="R272" i="92" s="1"/>
  <c r="Q270" i="92"/>
  <c r="Q273" i="92" s="1"/>
  <c r="P270" i="92"/>
  <c r="N261" i="92"/>
  <c r="N258" i="92"/>
  <c r="M255" i="92"/>
  <c r="R271" i="93"/>
  <c r="R272" i="93" s="1"/>
  <c r="Q271" i="93"/>
  <c r="Q272" i="93" s="1"/>
  <c r="R270" i="93"/>
  <c r="R273" i="93" s="1"/>
  <c r="Q270" i="93"/>
  <c r="P270" i="93"/>
  <c r="N261" i="93"/>
  <c r="N258" i="93"/>
  <c r="M255" i="93"/>
  <c r="R271" i="94"/>
  <c r="R272" i="94" s="1"/>
  <c r="Q271" i="94"/>
  <c r="Q272" i="94" s="1"/>
  <c r="R270" i="94"/>
  <c r="Q270" i="94"/>
  <c r="Q273" i="94" s="1"/>
  <c r="P270" i="94"/>
  <c r="N261" i="94"/>
  <c r="N258" i="94"/>
  <c r="M255" i="94"/>
  <c r="R271" i="95"/>
  <c r="R272" i="95" s="1"/>
  <c r="R270" i="95"/>
  <c r="R273" i="95" s="1"/>
  <c r="Q270" i="95"/>
  <c r="P270" i="95"/>
  <c r="N261" i="95"/>
  <c r="N258" i="95"/>
  <c r="M255" i="95"/>
  <c r="Q271" i="96"/>
  <c r="Q272" i="96" s="1"/>
  <c r="R270" i="96"/>
  <c r="Q270" i="96"/>
  <c r="P270" i="96"/>
  <c r="N261" i="96"/>
  <c r="N258" i="96"/>
  <c r="M255" i="96"/>
  <c r="R271" i="97"/>
  <c r="R272" i="97" s="1"/>
  <c r="Q271" i="97"/>
  <c r="Q272" i="97" s="1"/>
  <c r="Q273" i="97" s="1"/>
  <c r="R270" i="97"/>
  <c r="Q270" i="97"/>
  <c r="P270" i="97"/>
  <c r="N261" i="97"/>
  <c r="N258" i="97"/>
  <c r="M255" i="97"/>
  <c r="Q271" i="98"/>
  <c r="Q272" i="98" s="1"/>
  <c r="R270" i="98"/>
  <c r="R271" i="98" s="1"/>
  <c r="R272" i="98" s="1"/>
  <c r="R273" i="98" s="1"/>
  <c r="Q270" i="98"/>
  <c r="Q273" i="98" s="1"/>
  <c r="P270" i="98"/>
  <c r="N261" i="98"/>
  <c r="N258" i="98"/>
  <c r="M255" i="98"/>
  <c r="R271" i="99"/>
  <c r="R272" i="99" s="1"/>
  <c r="R270" i="99"/>
  <c r="R273" i="99" s="1"/>
  <c r="Q270" i="99"/>
  <c r="Q271" i="99" s="1"/>
  <c r="Q272" i="99" s="1"/>
  <c r="P270" i="99"/>
  <c r="N261" i="99"/>
  <c r="N258" i="99"/>
  <c r="M255" i="99"/>
  <c r="Q271" i="100"/>
  <c r="Q272" i="100" s="1"/>
  <c r="R270" i="100"/>
  <c r="R271" i="100" s="1"/>
  <c r="R272" i="100" s="1"/>
  <c r="Q270" i="100"/>
  <c r="Q273" i="100" s="1"/>
  <c r="P270" i="100"/>
  <c r="N261" i="100"/>
  <c r="N258" i="100"/>
  <c r="M255" i="100"/>
  <c r="Q271" i="101"/>
  <c r="Q272" i="101" s="1"/>
  <c r="R270" i="101"/>
  <c r="R271" i="101" s="1"/>
  <c r="R272" i="101" s="1"/>
  <c r="Q270" i="101"/>
  <c r="Q273" i="101" s="1"/>
  <c r="P270" i="101"/>
  <c r="N261" i="101"/>
  <c r="N258" i="101"/>
  <c r="M255" i="101"/>
  <c r="Q271" i="102"/>
  <c r="Q272" i="102" s="1"/>
  <c r="R270" i="102"/>
  <c r="Q270" i="102"/>
  <c r="Q273" i="102" s="1"/>
  <c r="P270" i="102"/>
  <c r="N261" i="102"/>
  <c r="N258" i="102"/>
  <c r="M255" i="102"/>
  <c r="Q272" i="103"/>
  <c r="Q271" i="103"/>
  <c r="R270" i="103"/>
  <c r="R271" i="103" s="1"/>
  <c r="R272" i="103" s="1"/>
  <c r="Q270" i="103"/>
  <c r="Q273" i="103" s="1"/>
  <c r="P270" i="103"/>
  <c r="N261" i="103"/>
  <c r="N258" i="103"/>
  <c r="M255" i="103"/>
  <c r="Q271" i="104"/>
  <c r="Q272" i="104" s="1"/>
  <c r="R270" i="104"/>
  <c r="Q270" i="104"/>
  <c r="Q273" i="104" s="1"/>
  <c r="P270" i="104"/>
  <c r="N261" i="104"/>
  <c r="N258" i="104"/>
  <c r="M255" i="104"/>
  <c r="Q271" i="105"/>
  <c r="Q272" i="105" s="1"/>
  <c r="Q273" i="105" s="1"/>
  <c r="R270" i="105"/>
  <c r="R271" i="105" s="1"/>
  <c r="R272" i="105" s="1"/>
  <c r="Q270" i="105"/>
  <c r="P270" i="105"/>
  <c r="N261" i="105"/>
  <c r="N258" i="105"/>
  <c r="M255" i="105"/>
  <c r="Q271" i="106"/>
  <c r="Q272" i="106" s="1"/>
  <c r="R270" i="106"/>
  <c r="R271" i="106" s="1"/>
  <c r="R272" i="106" s="1"/>
  <c r="R273" i="106" s="1"/>
  <c r="Q270" i="106"/>
  <c r="Q273" i="106" s="1"/>
  <c r="P270" i="106"/>
  <c r="N261" i="106"/>
  <c r="N258" i="106"/>
  <c r="M255" i="106"/>
  <c r="R271" i="107"/>
  <c r="R272" i="107" s="1"/>
  <c r="R270" i="107"/>
  <c r="Q270" i="107"/>
  <c r="Q271" i="107" s="1"/>
  <c r="Q272" i="107" s="1"/>
  <c r="P270" i="107"/>
  <c r="N261" i="107"/>
  <c r="N258" i="107"/>
  <c r="M255" i="107"/>
  <c r="Q271" i="79"/>
  <c r="Q272" i="79" s="1"/>
  <c r="R270" i="79"/>
  <c r="R271" i="79" s="1"/>
  <c r="R272" i="79" s="1"/>
  <c r="Q270" i="79"/>
  <c r="P270" i="79"/>
  <c r="N261" i="79"/>
  <c r="N258" i="79"/>
  <c r="M255" i="79"/>
  <c r="R270" i="78"/>
  <c r="Q270" i="78"/>
  <c r="P270" i="78"/>
  <c r="N261" i="78"/>
  <c r="N258" i="78"/>
  <c r="M255" i="78"/>
  <c r="E16" i="78"/>
  <c r="E17" i="78"/>
  <c r="E18" i="78"/>
  <c r="E19" i="78"/>
  <c r="E20" i="78"/>
  <c r="E21" i="78"/>
  <c r="E22" i="78"/>
  <c r="E23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G231" i="78" s="1"/>
  <c r="J231" i="78" s="1"/>
  <c r="E232" i="78"/>
  <c r="G232" i="78" s="1"/>
  <c r="J232" i="78" s="1"/>
  <c r="E233" i="78"/>
  <c r="E234" i="78"/>
  <c r="E235" i="78"/>
  <c r="E236" i="78"/>
  <c r="E237" i="78"/>
  <c r="E238" i="78"/>
  <c r="E239" i="78"/>
  <c r="G239" i="78" s="1"/>
  <c r="J239" i="78" s="1"/>
  <c r="E240" i="78"/>
  <c r="G240" i="78" s="1"/>
  <c r="E241" i="78"/>
  <c r="E242" i="78"/>
  <c r="E243" i="78"/>
  <c r="E244" i="78"/>
  <c r="E245" i="78"/>
  <c r="E246" i="78"/>
  <c r="E247" i="78"/>
  <c r="G247" i="78" s="1"/>
  <c r="J247" i="78" s="1"/>
  <c r="E248" i="78"/>
  <c r="G248" i="78" s="1"/>
  <c r="J248" i="78" s="1"/>
  <c r="E249" i="78"/>
  <c r="E250" i="78"/>
  <c r="E251" i="78"/>
  <c r="E252" i="78"/>
  <c r="E6" i="78"/>
  <c r="E7" i="78"/>
  <c r="E8" i="78"/>
  <c r="E9" i="78"/>
  <c r="E10" i="78"/>
  <c r="E11" i="78"/>
  <c r="E12" i="78"/>
  <c r="E13" i="78"/>
  <c r="E14" i="78"/>
  <c r="E15" i="78"/>
  <c r="E5" i="78"/>
  <c r="Y5" i="8"/>
  <c r="W5" i="8"/>
  <c r="V5" i="8"/>
  <c r="U5" i="8"/>
  <c r="T5" i="8"/>
  <c r="S5" i="8"/>
  <c r="R5" i="8"/>
  <c r="G252" i="78"/>
  <c r="J252" i="78" s="1"/>
  <c r="G241" i="78"/>
  <c r="G242" i="78"/>
  <c r="J242" i="78" s="1"/>
  <c r="G243" i="78"/>
  <c r="J243" i="78" s="1"/>
  <c r="G244" i="78"/>
  <c r="J244" i="78" s="1"/>
  <c r="G245" i="78"/>
  <c r="J245" i="78" s="1"/>
  <c r="G246" i="78"/>
  <c r="J246" i="78" s="1"/>
  <c r="G249" i="78"/>
  <c r="J249" i="78" s="1"/>
  <c r="G250" i="78"/>
  <c r="J250" i="78" s="1"/>
  <c r="G251" i="78"/>
  <c r="J251" i="78" s="1"/>
  <c r="G230" i="78"/>
  <c r="J230" i="78" s="1"/>
  <c r="G236" i="78"/>
  <c r="J236" i="78" s="1"/>
  <c r="G238" i="78"/>
  <c r="J238" i="78" s="1"/>
  <c r="G249" i="74"/>
  <c r="G250" i="74"/>
  <c r="G251" i="74"/>
  <c r="G252" i="74"/>
  <c r="G253" i="74"/>
  <c r="J251" i="74"/>
  <c r="E251" i="77" s="1"/>
  <c r="G251" i="77" s="1"/>
  <c r="J251" i="77" s="1"/>
  <c r="J252" i="74"/>
  <c r="E252" i="77" s="1"/>
  <c r="G252" i="77" s="1"/>
  <c r="J252" i="77" s="1"/>
  <c r="J240" i="74"/>
  <c r="J241" i="74"/>
  <c r="J242" i="74"/>
  <c r="J243" i="74"/>
  <c r="E243" i="77" s="1"/>
  <c r="G243" i="77" s="1"/>
  <c r="J243" i="77" s="1"/>
  <c r="J244" i="74"/>
  <c r="J245" i="74"/>
  <c r="E245" i="77" s="1"/>
  <c r="G245" i="77" s="1"/>
  <c r="J245" i="77" s="1"/>
  <c r="J246" i="74"/>
  <c r="J247" i="74"/>
  <c r="E247" i="77" s="1"/>
  <c r="G247" i="77" s="1"/>
  <c r="J247" i="77" s="1"/>
  <c r="J248" i="74"/>
  <c r="J249" i="74"/>
  <c r="E249" i="77" s="1"/>
  <c r="G249" i="77" s="1"/>
  <c r="J249" i="77" s="1"/>
  <c r="J250" i="74"/>
  <c r="E250" i="77" s="1"/>
  <c r="G250" i="77" s="1"/>
  <c r="J250" i="77" s="1"/>
  <c r="G240" i="74"/>
  <c r="G241" i="74"/>
  <c r="G242" i="74"/>
  <c r="G243" i="74"/>
  <c r="G244" i="74"/>
  <c r="G245" i="74"/>
  <c r="G246" i="74"/>
  <c r="G247" i="74"/>
  <c r="G248" i="74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G231" i="77" s="1"/>
  <c r="J231" i="77" s="1"/>
  <c r="E232" i="77"/>
  <c r="E233" i="77"/>
  <c r="E234" i="77"/>
  <c r="E235" i="77"/>
  <c r="E236" i="77"/>
  <c r="E237" i="77"/>
  <c r="E238" i="77"/>
  <c r="E239" i="77"/>
  <c r="G239" i="77" s="1"/>
  <c r="J239" i="77" s="1"/>
  <c r="E242" i="77"/>
  <c r="G242" i="77" s="1"/>
  <c r="J242" i="77" s="1"/>
  <c r="E244" i="77"/>
  <c r="G244" i="77" s="1"/>
  <c r="J244" i="77" s="1"/>
  <c r="E246" i="77"/>
  <c r="G246" i="77" s="1"/>
  <c r="J246" i="77" s="1"/>
  <c r="E248" i="77"/>
  <c r="G248" i="77" s="1"/>
  <c r="J248" i="77" s="1"/>
  <c r="E6" i="77"/>
  <c r="E7" i="77"/>
  <c r="E8" i="77"/>
  <c r="E9" i="77"/>
  <c r="E10" i="77"/>
  <c r="E11" i="77"/>
  <c r="E12" i="77"/>
  <c r="E13" i="77"/>
  <c r="E14" i="77"/>
  <c r="E15" i="77"/>
  <c r="E5" i="77"/>
  <c r="J250" i="86"/>
  <c r="M156" i="87"/>
  <c r="P156" i="87" s="1"/>
  <c r="M156" i="88"/>
  <c r="P156" i="88" s="1"/>
  <c r="M156" i="89"/>
  <c r="P156" i="89" s="1"/>
  <c r="M156" i="90"/>
  <c r="P156" i="90" s="1"/>
  <c r="M156" i="91"/>
  <c r="P156" i="91" s="1"/>
  <c r="M156" i="92"/>
  <c r="P156" i="92" s="1"/>
  <c r="M156" i="93"/>
  <c r="P156" i="93" s="1"/>
  <c r="M156" i="94"/>
  <c r="P156" i="94" s="1"/>
  <c r="M156" i="95"/>
  <c r="P156" i="95" s="1"/>
  <c r="M156" i="96"/>
  <c r="P156" i="96" s="1"/>
  <c r="M156" i="97"/>
  <c r="P156" i="97" s="1"/>
  <c r="M156" i="98"/>
  <c r="P156" i="98" s="1"/>
  <c r="M156" i="99"/>
  <c r="P156" i="99" s="1"/>
  <c r="M156" i="100"/>
  <c r="P156" i="100" s="1"/>
  <c r="M156" i="101"/>
  <c r="P156" i="101" s="1"/>
  <c r="M156" i="102"/>
  <c r="P156" i="102" s="1"/>
  <c r="M156" i="103"/>
  <c r="P156" i="103" s="1"/>
  <c r="M156" i="104"/>
  <c r="P156" i="104" s="1"/>
  <c r="M156" i="105"/>
  <c r="P156" i="105" s="1"/>
  <c r="M156" i="106"/>
  <c r="P156" i="106" s="1"/>
  <c r="M156" i="107"/>
  <c r="M156" i="86"/>
  <c r="P156" i="86" s="1"/>
  <c r="X29" i="8"/>
  <c r="Z29" i="8" s="1"/>
  <c r="T29" i="8"/>
  <c r="U29" i="8"/>
  <c r="V29" i="8"/>
  <c r="X30" i="8"/>
  <c r="Z30" i="8" s="1"/>
  <c r="T30" i="8"/>
  <c r="U30" i="8"/>
  <c r="V30" i="8"/>
  <c r="X31" i="8"/>
  <c r="Z31" i="8" s="1"/>
  <c r="T31" i="8"/>
  <c r="U31" i="8"/>
  <c r="V31" i="8"/>
  <c r="X32" i="8"/>
  <c r="Z32" i="8" s="1"/>
  <c r="T32" i="8"/>
  <c r="U32" i="8"/>
  <c r="V32" i="8"/>
  <c r="T33" i="8"/>
  <c r="U33" i="8"/>
  <c r="X33" i="8" s="1"/>
  <c r="Z33" i="8" s="1"/>
  <c r="V33" i="8"/>
  <c r="X34" i="8"/>
  <c r="Z34" i="8" s="1"/>
  <c r="T34" i="8"/>
  <c r="U34" i="8"/>
  <c r="V34" i="8"/>
  <c r="R35" i="8"/>
  <c r="S35" i="8"/>
  <c r="T35" i="8"/>
  <c r="U35" i="8"/>
  <c r="V35" i="8"/>
  <c r="X35" i="8"/>
  <c r="Z35" i="8" s="1"/>
  <c r="X15" i="8"/>
  <c r="Z15" i="8" s="1"/>
  <c r="X16" i="8"/>
  <c r="Z16" i="8" s="1"/>
  <c r="X17" i="8"/>
  <c r="Z17" i="8" s="1"/>
  <c r="X18" i="8"/>
  <c r="Z18" i="8" s="1"/>
  <c r="X19" i="8"/>
  <c r="Z19" i="8" s="1"/>
  <c r="X20" i="8"/>
  <c r="Z20" i="8" s="1"/>
  <c r="T21" i="8"/>
  <c r="U21" i="8"/>
  <c r="X21" i="8"/>
  <c r="Z21" i="8" s="1"/>
  <c r="T22" i="8"/>
  <c r="U22" i="8"/>
  <c r="X22" i="8"/>
  <c r="Z22" i="8" s="1"/>
  <c r="X23" i="8"/>
  <c r="Z23" i="8" s="1"/>
  <c r="T23" i="8"/>
  <c r="U23" i="8"/>
  <c r="X24" i="8"/>
  <c r="Z24" i="8" s="1"/>
  <c r="T24" i="8"/>
  <c r="U24" i="8"/>
  <c r="V24" i="8"/>
  <c r="X25" i="8"/>
  <c r="Z25" i="8" s="1"/>
  <c r="T25" i="8"/>
  <c r="U25" i="8"/>
  <c r="V25" i="8"/>
  <c r="X26" i="8"/>
  <c r="Z26" i="8" s="1"/>
  <c r="T26" i="8"/>
  <c r="U26" i="8"/>
  <c r="V26" i="8"/>
  <c r="T27" i="8"/>
  <c r="X27" i="8" s="1"/>
  <c r="Z27" i="8" s="1"/>
  <c r="U27" i="8"/>
  <c r="V27" i="8"/>
  <c r="T28" i="8"/>
  <c r="U28" i="8"/>
  <c r="V28" i="8"/>
  <c r="X28" i="8"/>
  <c r="Z28" i="8" s="1"/>
  <c r="J241" i="78"/>
  <c r="G237" i="78"/>
  <c r="J237" i="78" s="1"/>
  <c r="G235" i="78"/>
  <c r="J235" i="78" s="1"/>
  <c r="G234" i="78"/>
  <c r="J234" i="78" s="1"/>
  <c r="G233" i="78"/>
  <c r="J233" i="78" s="1"/>
  <c r="G229" i="78"/>
  <c r="J229" i="78" s="1"/>
  <c r="G239" i="79"/>
  <c r="J239" i="79" s="1"/>
  <c r="G237" i="79"/>
  <c r="J237" i="79" s="1"/>
  <c r="G236" i="79"/>
  <c r="J236" i="79" s="1"/>
  <c r="G235" i="79"/>
  <c r="J235" i="79" s="1"/>
  <c r="G234" i="79"/>
  <c r="J234" i="79" s="1"/>
  <c r="G233" i="79"/>
  <c r="J233" i="79" s="1"/>
  <c r="G232" i="79"/>
  <c r="J232" i="79" s="1"/>
  <c r="G231" i="79"/>
  <c r="J231" i="79" s="1"/>
  <c r="G229" i="79"/>
  <c r="J229" i="79" s="1"/>
  <c r="G239" i="80"/>
  <c r="J239" i="80" s="1"/>
  <c r="G238" i="80"/>
  <c r="J238" i="80" s="1"/>
  <c r="G237" i="80"/>
  <c r="J237" i="80" s="1"/>
  <c r="G236" i="80"/>
  <c r="J236" i="80" s="1"/>
  <c r="G235" i="80"/>
  <c r="J235" i="80" s="1"/>
  <c r="G234" i="80"/>
  <c r="J234" i="80" s="1"/>
  <c r="G233" i="80"/>
  <c r="J233" i="80" s="1"/>
  <c r="G231" i="80"/>
  <c r="J231" i="80" s="1"/>
  <c r="G230" i="80"/>
  <c r="J230" i="80" s="1"/>
  <c r="G229" i="80"/>
  <c r="J229" i="80" s="1"/>
  <c r="G240" i="81"/>
  <c r="J240" i="81" s="1"/>
  <c r="G239" i="81"/>
  <c r="J239" i="81" s="1"/>
  <c r="G238" i="81"/>
  <c r="J238" i="81" s="1"/>
  <c r="G237" i="81"/>
  <c r="J237" i="81" s="1"/>
  <c r="G236" i="81"/>
  <c r="J236" i="81" s="1"/>
  <c r="G235" i="81"/>
  <c r="J235" i="81" s="1"/>
  <c r="G234" i="81"/>
  <c r="J234" i="81" s="1"/>
  <c r="G232" i="81"/>
  <c r="J232" i="81" s="1"/>
  <c r="G231" i="81"/>
  <c r="J231" i="81" s="1"/>
  <c r="G230" i="81"/>
  <c r="J230" i="81" s="1"/>
  <c r="G229" i="81"/>
  <c r="J229" i="81" s="1"/>
  <c r="G239" i="82"/>
  <c r="J239" i="82" s="1"/>
  <c r="G238" i="82"/>
  <c r="J238" i="82" s="1"/>
  <c r="G237" i="82"/>
  <c r="J237" i="82" s="1"/>
  <c r="G236" i="82"/>
  <c r="J236" i="82" s="1"/>
  <c r="G235" i="82"/>
  <c r="J235" i="82" s="1"/>
  <c r="G234" i="82"/>
  <c r="J234" i="82" s="1"/>
  <c r="G233" i="82"/>
  <c r="J233" i="82" s="1"/>
  <c r="G232" i="82"/>
  <c r="J232" i="82" s="1"/>
  <c r="G231" i="82"/>
  <c r="J231" i="82" s="1"/>
  <c r="G230" i="82"/>
  <c r="J230" i="82" s="1"/>
  <c r="G229" i="82"/>
  <c r="J229" i="82" s="1"/>
  <c r="J240" i="83"/>
  <c r="G239" i="83"/>
  <c r="J239" i="83" s="1"/>
  <c r="G238" i="83"/>
  <c r="J238" i="83" s="1"/>
  <c r="G237" i="83"/>
  <c r="J237" i="83" s="1"/>
  <c r="G236" i="83"/>
  <c r="J236" i="83" s="1"/>
  <c r="G235" i="83"/>
  <c r="J235" i="83" s="1"/>
  <c r="G234" i="83"/>
  <c r="J234" i="83" s="1"/>
  <c r="G233" i="83"/>
  <c r="J233" i="83" s="1"/>
  <c r="G232" i="83"/>
  <c r="J232" i="83" s="1"/>
  <c r="G231" i="83"/>
  <c r="J231" i="83" s="1"/>
  <c r="G230" i="83"/>
  <c r="J230" i="83" s="1"/>
  <c r="G229" i="83"/>
  <c r="J229" i="83" s="1"/>
  <c r="G240" i="84"/>
  <c r="G238" i="84"/>
  <c r="J238" i="84" s="1"/>
  <c r="G237" i="84"/>
  <c r="J237" i="84" s="1"/>
  <c r="G236" i="84"/>
  <c r="J236" i="84" s="1"/>
  <c r="G235" i="84"/>
  <c r="J235" i="84" s="1"/>
  <c r="G234" i="84"/>
  <c r="J234" i="84" s="1"/>
  <c r="G233" i="84"/>
  <c r="J233" i="84" s="1"/>
  <c r="G232" i="84"/>
  <c r="J232" i="84" s="1"/>
  <c r="G230" i="84"/>
  <c r="J230" i="84" s="1"/>
  <c r="G229" i="84"/>
  <c r="J229" i="84" s="1"/>
  <c r="G240" i="85"/>
  <c r="J240" i="85" s="1"/>
  <c r="G239" i="85"/>
  <c r="J239" i="85" s="1"/>
  <c r="G238" i="85"/>
  <c r="J238" i="85" s="1"/>
  <c r="G237" i="85"/>
  <c r="J237" i="85" s="1"/>
  <c r="G236" i="85"/>
  <c r="J236" i="85" s="1"/>
  <c r="G235" i="85"/>
  <c r="J235" i="85" s="1"/>
  <c r="G234" i="85"/>
  <c r="J234" i="85" s="1"/>
  <c r="G233" i="85"/>
  <c r="J233" i="85" s="1"/>
  <c r="G232" i="85"/>
  <c r="J232" i="85" s="1"/>
  <c r="G231" i="85"/>
  <c r="J231" i="85" s="1"/>
  <c r="G230" i="85"/>
  <c r="J230" i="85" s="1"/>
  <c r="G229" i="85"/>
  <c r="J229" i="85" s="1"/>
  <c r="G239" i="86"/>
  <c r="J239" i="86" s="1"/>
  <c r="G238" i="86"/>
  <c r="J238" i="86" s="1"/>
  <c r="G237" i="86"/>
  <c r="J237" i="86" s="1"/>
  <c r="G236" i="86"/>
  <c r="J236" i="86" s="1"/>
  <c r="G235" i="86"/>
  <c r="J235" i="86" s="1"/>
  <c r="G234" i="86"/>
  <c r="J234" i="86" s="1"/>
  <c r="G233" i="86"/>
  <c r="J233" i="86" s="1"/>
  <c r="G232" i="86"/>
  <c r="J232" i="86" s="1"/>
  <c r="G231" i="86"/>
  <c r="J231" i="86" s="1"/>
  <c r="G230" i="86"/>
  <c r="J230" i="86" s="1"/>
  <c r="G229" i="86"/>
  <c r="J229" i="86" s="1"/>
  <c r="J241" i="87"/>
  <c r="J240" i="87"/>
  <c r="J239" i="87"/>
  <c r="G238" i="87"/>
  <c r="J238" i="87" s="1"/>
  <c r="G237" i="87"/>
  <c r="J237" i="87" s="1"/>
  <c r="G236" i="87"/>
  <c r="J236" i="87" s="1"/>
  <c r="G235" i="87"/>
  <c r="J235" i="87" s="1"/>
  <c r="G234" i="87"/>
  <c r="J234" i="87" s="1"/>
  <c r="G233" i="87"/>
  <c r="J233" i="87" s="1"/>
  <c r="G232" i="87"/>
  <c r="J232" i="87" s="1"/>
  <c r="G231" i="87"/>
  <c r="J231" i="87" s="1"/>
  <c r="G230" i="87"/>
  <c r="J230" i="87" s="1"/>
  <c r="G229" i="87"/>
  <c r="J229" i="87" s="1"/>
  <c r="J240" i="88"/>
  <c r="J239" i="88"/>
  <c r="G238" i="88"/>
  <c r="J238" i="88" s="1"/>
  <c r="G237" i="88"/>
  <c r="J237" i="88" s="1"/>
  <c r="G236" i="88"/>
  <c r="J236" i="88" s="1"/>
  <c r="G235" i="88"/>
  <c r="J235" i="88" s="1"/>
  <c r="G234" i="88"/>
  <c r="J234" i="88" s="1"/>
  <c r="G233" i="88"/>
  <c r="J233" i="88" s="1"/>
  <c r="G232" i="88"/>
  <c r="J232" i="88" s="1"/>
  <c r="G231" i="88"/>
  <c r="J231" i="88" s="1"/>
  <c r="G230" i="88"/>
  <c r="J230" i="88" s="1"/>
  <c r="G229" i="88"/>
  <c r="J229" i="88" s="1"/>
  <c r="G239" i="89"/>
  <c r="J239" i="89" s="1"/>
  <c r="G238" i="89"/>
  <c r="J238" i="89" s="1"/>
  <c r="G237" i="89"/>
  <c r="J237" i="89" s="1"/>
  <c r="G236" i="89"/>
  <c r="J236" i="89" s="1"/>
  <c r="G235" i="89"/>
  <c r="J235" i="89" s="1"/>
  <c r="G234" i="89"/>
  <c r="J234" i="89" s="1"/>
  <c r="G233" i="89"/>
  <c r="J233" i="89" s="1"/>
  <c r="G232" i="89"/>
  <c r="J232" i="89" s="1"/>
  <c r="G231" i="89"/>
  <c r="J231" i="89" s="1"/>
  <c r="G230" i="89"/>
  <c r="J230" i="89" s="1"/>
  <c r="G229" i="89"/>
  <c r="J229" i="89" s="1"/>
  <c r="J239" i="90"/>
  <c r="J238" i="90"/>
  <c r="J237" i="90"/>
  <c r="J236" i="90"/>
  <c r="G235" i="90"/>
  <c r="J235" i="90" s="1"/>
  <c r="G234" i="90"/>
  <c r="J234" i="90" s="1"/>
  <c r="G233" i="90"/>
  <c r="J233" i="90" s="1"/>
  <c r="G232" i="90"/>
  <c r="J232" i="90" s="1"/>
  <c r="G231" i="90"/>
  <c r="J231" i="90" s="1"/>
  <c r="G230" i="90"/>
  <c r="J230" i="90" s="1"/>
  <c r="G229" i="90"/>
  <c r="J229" i="90" s="1"/>
  <c r="J240" i="91"/>
  <c r="J239" i="91"/>
  <c r="J238" i="91"/>
  <c r="J237" i="91"/>
  <c r="G236" i="91"/>
  <c r="J236" i="91" s="1"/>
  <c r="G235" i="91"/>
  <c r="J235" i="91" s="1"/>
  <c r="G234" i="91"/>
  <c r="J234" i="91" s="1"/>
  <c r="G233" i="91"/>
  <c r="J233" i="91" s="1"/>
  <c r="G232" i="91"/>
  <c r="J232" i="91" s="1"/>
  <c r="G231" i="91"/>
  <c r="J231" i="91" s="1"/>
  <c r="G230" i="91"/>
  <c r="J230" i="91" s="1"/>
  <c r="G229" i="91"/>
  <c r="J229" i="91" s="1"/>
  <c r="J240" i="92"/>
  <c r="J239" i="92"/>
  <c r="J238" i="92"/>
  <c r="G237" i="92"/>
  <c r="J237" i="92" s="1"/>
  <c r="G236" i="92"/>
  <c r="J236" i="92" s="1"/>
  <c r="G235" i="92"/>
  <c r="J235" i="92" s="1"/>
  <c r="G234" i="92"/>
  <c r="J234" i="92" s="1"/>
  <c r="G233" i="92"/>
  <c r="J233" i="92" s="1"/>
  <c r="G232" i="92"/>
  <c r="J232" i="92" s="1"/>
  <c r="G231" i="92"/>
  <c r="J231" i="92" s="1"/>
  <c r="G230" i="92"/>
  <c r="J230" i="92" s="1"/>
  <c r="G229" i="92"/>
  <c r="J229" i="92" s="1"/>
  <c r="G241" i="93"/>
  <c r="J241" i="93" s="1"/>
  <c r="G240" i="93"/>
  <c r="J240" i="93" s="1"/>
  <c r="G239" i="93"/>
  <c r="J239" i="93" s="1"/>
  <c r="G238" i="93"/>
  <c r="J238" i="93" s="1"/>
  <c r="G237" i="93"/>
  <c r="J237" i="93" s="1"/>
  <c r="G236" i="93"/>
  <c r="J236" i="93" s="1"/>
  <c r="G235" i="93"/>
  <c r="J235" i="93" s="1"/>
  <c r="G234" i="93"/>
  <c r="J234" i="93" s="1"/>
  <c r="G233" i="93"/>
  <c r="J233" i="93" s="1"/>
  <c r="G232" i="93"/>
  <c r="J232" i="93" s="1"/>
  <c r="G231" i="93"/>
  <c r="J231" i="93" s="1"/>
  <c r="G230" i="93"/>
  <c r="J230" i="93" s="1"/>
  <c r="G229" i="93"/>
  <c r="J229" i="93" s="1"/>
  <c r="G240" i="94"/>
  <c r="J240" i="94" s="1"/>
  <c r="G240" i="95" s="1"/>
  <c r="J240" i="95" s="1"/>
  <c r="E240" i="96" s="1"/>
  <c r="G239" i="94"/>
  <c r="J239" i="94" s="1"/>
  <c r="G238" i="94"/>
  <c r="J238" i="94" s="1"/>
  <c r="G238" i="95" s="1"/>
  <c r="J238" i="95" s="1"/>
  <c r="E238" i="96" s="1"/>
  <c r="G237" i="94"/>
  <c r="J237" i="94" s="1"/>
  <c r="G236" i="94"/>
  <c r="J236" i="94" s="1"/>
  <c r="G235" i="94"/>
  <c r="J235" i="94" s="1"/>
  <c r="G235" i="95" s="1"/>
  <c r="J235" i="95" s="1"/>
  <c r="E235" i="96" s="1"/>
  <c r="G234" i="94"/>
  <c r="J234" i="94" s="1"/>
  <c r="G234" i="95" s="1"/>
  <c r="J234" i="95" s="1"/>
  <c r="E234" i="96" s="1"/>
  <c r="G233" i="94"/>
  <c r="J233" i="94" s="1"/>
  <c r="G233" i="95" s="1"/>
  <c r="J233" i="95" s="1"/>
  <c r="E233" i="96" s="1"/>
  <c r="G232" i="94"/>
  <c r="J232" i="94" s="1"/>
  <c r="G232" i="95" s="1"/>
  <c r="J232" i="95" s="1"/>
  <c r="E232" i="96" s="1"/>
  <c r="G231" i="94"/>
  <c r="J231" i="94" s="1"/>
  <c r="G230" i="94"/>
  <c r="J230" i="94" s="1"/>
  <c r="G230" i="95" s="1"/>
  <c r="J230" i="95" s="1"/>
  <c r="E230" i="96" s="1"/>
  <c r="G229" i="94"/>
  <c r="J229" i="94" s="1"/>
  <c r="G239" i="95"/>
  <c r="J239" i="95" s="1"/>
  <c r="E239" i="96" s="1"/>
  <c r="G239" i="96" s="1"/>
  <c r="J239" i="96" s="1"/>
  <c r="G237" i="95"/>
  <c r="J237" i="95" s="1"/>
  <c r="E237" i="96" s="1"/>
  <c r="G236" i="95"/>
  <c r="J236" i="95" s="1"/>
  <c r="E236" i="96" s="1"/>
  <c r="G231" i="95"/>
  <c r="J231" i="95" s="1"/>
  <c r="E231" i="96" s="1"/>
  <c r="G229" i="95"/>
  <c r="J229" i="95" s="1"/>
  <c r="E229" i="96" s="1"/>
  <c r="G241" i="96"/>
  <c r="J241" i="96" s="1"/>
  <c r="G240" i="96"/>
  <c r="J240" i="96" s="1"/>
  <c r="G238" i="96"/>
  <c r="J238" i="96" s="1"/>
  <c r="G237" i="96"/>
  <c r="J237" i="96" s="1"/>
  <c r="G236" i="96"/>
  <c r="J236" i="96" s="1"/>
  <c r="G235" i="96"/>
  <c r="J235" i="96" s="1"/>
  <c r="G234" i="96"/>
  <c r="J234" i="96" s="1"/>
  <c r="G233" i="96"/>
  <c r="J233" i="96" s="1"/>
  <c r="G232" i="96"/>
  <c r="J232" i="96" s="1"/>
  <c r="G231" i="96"/>
  <c r="J231" i="96" s="1"/>
  <c r="G230" i="96"/>
  <c r="J230" i="96" s="1"/>
  <c r="G229" i="96"/>
  <c r="J229" i="96" s="1"/>
  <c r="J240" i="97"/>
  <c r="J239" i="97"/>
  <c r="G238" i="97"/>
  <c r="J238" i="97" s="1"/>
  <c r="G237" i="97"/>
  <c r="J237" i="97" s="1"/>
  <c r="G236" i="97"/>
  <c r="J236" i="97" s="1"/>
  <c r="G235" i="97"/>
  <c r="J235" i="97" s="1"/>
  <c r="G234" i="97"/>
  <c r="J234" i="97" s="1"/>
  <c r="G233" i="97"/>
  <c r="J233" i="97" s="1"/>
  <c r="G232" i="97"/>
  <c r="J232" i="97" s="1"/>
  <c r="G231" i="97"/>
  <c r="J231" i="97" s="1"/>
  <c r="G230" i="97"/>
  <c r="J230" i="97" s="1"/>
  <c r="G229" i="97"/>
  <c r="J229" i="97" s="1"/>
  <c r="J240" i="98"/>
  <c r="J239" i="98"/>
  <c r="J238" i="98"/>
  <c r="J237" i="98"/>
  <c r="G236" i="98"/>
  <c r="J236" i="98" s="1"/>
  <c r="G235" i="98"/>
  <c r="J235" i="98" s="1"/>
  <c r="G234" i="98"/>
  <c r="J234" i="98" s="1"/>
  <c r="G233" i="98"/>
  <c r="J233" i="98" s="1"/>
  <c r="G232" i="98"/>
  <c r="J232" i="98" s="1"/>
  <c r="G231" i="98"/>
  <c r="J231" i="98" s="1"/>
  <c r="G230" i="98"/>
  <c r="J230" i="98" s="1"/>
  <c r="G229" i="98"/>
  <c r="J229" i="98" s="1"/>
  <c r="J240" i="99"/>
  <c r="J239" i="99"/>
  <c r="J238" i="99"/>
  <c r="J237" i="99"/>
  <c r="G236" i="99"/>
  <c r="J236" i="99" s="1"/>
  <c r="G235" i="99"/>
  <c r="J235" i="99" s="1"/>
  <c r="G234" i="99"/>
  <c r="J234" i="99" s="1"/>
  <c r="G233" i="99"/>
  <c r="J233" i="99" s="1"/>
  <c r="G232" i="99"/>
  <c r="J232" i="99" s="1"/>
  <c r="G231" i="99"/>
  <c r="J231" i="99" s="1"/>
  <c r="G230" i="99"/>
  <c r="J230" i="99" s="1"/>
  <c r="G229" i="99"/>
  <c r="J229" i="99" s="1"/>
  <c r="G240" i="100"/>
  <c r="J240" i="100" s="1"/>
  <c r="G239" i="100"/>
  <c r="J239" i="100" s="1"/>
  <c r="G238" i="100"/>
  <c r="J238" i="100" s="1"/>
  <c r="G237" i="100"/>
  <c r="J237" i="100" s="1"/>
  <c r="G236" i="100"/>
  <c r="J236" i="100" s="1"/>
  <c r="G235" i="100"/>
  <c r="J235" i="100" s="1"/>
  <c r="G234" i="100"/>
  <c r="J234" i="100" s="1"/>
  <c r="G233" i="100"/>
  <c r="J233" i="100" s="1"/>
  <c r="G232" i="100"/>
  <c r="J232" i="100" s="1"/>
  <c r="G231" i="100"/>
  <c r="J231" i="100" s="1"/>
  <c r="G230" i="100"/>
  <c r="J230" i="100" s="1"/>
  <c r="G229" i="100"/>
  <c r="J229" i="100" s="1"/>
  <c r="G240" i="101"/>
  <c r="J240" i="101" s="1"/>
  <c r="G239" i="101"/>
  <c r="J239" i="101" s="1"/>
  <c r="G238" i="101"/>
  <c r="J238" i="101" s="1"/>
  <c r="G237" i="101"/>
  <c r="J237" i="101" s="1"/>
  <c r="G236" i="101"/>
  <c r="J236" i="101" s="1"/>
  <c r="G235" i="101"/>
  <c r="J235" i="101" s="1"/>
  <c r="G234" i="101"/>
  <c r="J234" i="101" s="1"/>
  <c r="G233" i="101"/>
  <c r="J233" i="101" s="1"/>
  <c r="G232" i="101"/>
  <c r="J232" i="101" s="1"/>
  <c r="G231" i="101"/>
  <c r="J231" i="101" s="1"/>
  <c r="G230" i="101"/>
  <c r="J230" i="101" s="1"/>
  <c r="G229" i="101"/>
  <c r="J229" i="101" s="1"/>
  <c r="J241" i="102"/>
  <c r="G240" i="102"/>
  <c r="J240" i="102" s="1"/>
  <c r="G239" i="102"/>
  <c r="J239" i="102" s="1"/>
  <c r="G238" i="102"/>
  <c r="J238" i="102" s="1"/>
  <c r="G237" i="102"/>
  <c r="J237" i="102" s="1"/>
  <c r="G236" i="102"/>
  <c r="J236" i="102" s="1"/>
  <c r="G235" i="102"/>
  <c r="J235" i="102" s="1"/>
  <c r="G234" i="102"/>
  <c r="J234" i="102" s="1"/>
  <c r="G233" i="102"/>
  <c r="J233" i="102" s="1"/>
  <c r="G232" i="102"/>
  <c r="J232" i="102" s="1"/>
  <c r="G231" i="102"/>
  <c r="J231" i="102" s="1"/>
  <c r="G230" i="102"/>
  <c r="J230" i="102" s="1"/>
  <c r="G229" i="102"/>
  <c r="J229" i="102" s="1"/>
  <c r="G240" i="103"/>
  <c r="J240" i="103" s="1"/>
  <c r="G239" i="103"/>
  <c r="J239" i="103" s="1"/>
  <c r="G238" i="103"/>
  <c r="J238" i="103" s="1"/>
  <c r="G237" i="103"/>
  <c r="J237" i="103" s="1"/>
  <c r="G236" i="103"/>
  <c r="J236" i="103" s="1"/>
  <c r="G235" i="103"/>
  <c r="J235" i="103" s="1"/>
  <c r="G234" i="103"/>
  <c r="J234" i="103" s="1"/>
  <c r="G233" i="103"/>
  <c r="J233" i="103" s="1"/>
  <c r="G232" i="103"/>
  <c r="J232" i="103" s="1"/>
  <c r="G231" i="103"/>
  <c r="J231" i="103" s="1"/>
  <c r="G230" i="103"/>
  <c r="J230" i="103" s="1"/>
  <c r="G229" i="103"/>
  <c r="J229" i="103" s="1"/>
  <c r="G240" i="104"/>
  <c r="J240" i="104" s="1"/>
  <c r="G239" i="104"/>
  <c r="J239" i="104" s="1"/>
  <c r="G238" i="104"/>
  <c r="J238" i="104" s="1"/>
  <c r="G237" i="104"/>
  <c r="J237" i="104" s="1"/>
  <c r="G236" i="104"/>
  <c r="J236" i="104" s="1"/>
  <c r="G235" i="104"/>
  <c r="J235" i="104" s="1"/>
  <c r="G234" i="104"/>
  <c r="J234" i="104" s="1"/>
  <c r="G233" i="104"/>
  <c r="J233" i="104" s="1"/>
  <c r="G232" i="104"/>
  <c r="J232" i="104" s="1"/>
  <c r="G231" i="104"/>
  <c r="J231" i="104" s="1"/>
  <c r="G230" i="104"/>
  <c r="J230" i="104" s="1"/>
  <c r="G229" i="104"/>
  <c r="J229" i="104" s="1"/>
  <c r="G241" i="105"/>
  <c r="J241" i="105" s="1"/>
  <c r="G240" i="105"/>
  <c r="J240" i="105" s="1"/>
  <c r="G239" i="105"/>
  <c r="J239" i="105" s="1"/>
  <c r="G238" i="105"/>
  <c r="J238" i="105" s="1"/>
  <c r="G237" i="105"/>
  <c r="J237" i="105" s="1"/>
  <c r="G236" i="105"/>
  <c r="J236" i="105" s="1"/>
  <c r="G235" i="105"/>
  <c r="J235" i="105" s="1"/>
  <c r="G234" i="105"/>
  <c r="J234" i="105" s="1"/>
  <c r="G233" i="105"/>
  <c r="J233" i="105" s="1"/>
  <c r="G232" i="105"/>
  <c r="J232" i="105" s="1"/>
  <c r="G231" i="105"/>
  <c r="J231" i="105" s="1"/>
  <c r="G230" i="105"/>
  <c r="J230" i="105" s="1"/>
  <c r="G229" i="105"/>
  <c r="J229" i="105" s="1"/>
  <c r="G240" i="106"/>
  <c r="J240" i="106" s="1"/>
  <c r="G239" i="106"/>
  <c r="J239" i="106" s="1"/>
  <c r="G238" i="106"/>
  <c r="J238" i="106" s="1"/>
  <c r="G237" i="106"/>
  <c r="J237" i="106" s="1"/>
  <c r="G236" i="106"/>
  <c r="J236" i="106" s="1"/>
  <c r="G235" i="106"/>
  <c r="J235" i="106" s="1"/>
  <c r="G234" i="106"/>
  <c r="J234" i="106" s="1"/>
  <c r="G233" i="106"/>
  <c r="J233" i="106" s="1"/>
  <c r="G232" i="106"/>
  <c r="J232" i="106" s="1"/>
  <c r="G231" i="106"/>
  <c r="J231" i="106" s="1"/>
  <c r="G230" i="106"/>
  <c r="J230" i="106" s="1"/>
  <c r="G229" i="106"/>
  <c r="J229" i="106" s="1"/>
  <c r="G241" i="107"/>
  <c r="J241" i="107" s="1"/>
  <c r="J240" i="107"/>
  <c r="G240" i="107"/>
  <c r="G239" i="107"/>
  <c r="J239" i="107" s="1"/>
  <c r="G238" i="107"/>
  <c r="J238" i="107" s="1"/>
  <c r="G237" i="107"/>
  <c r="J237" i="107" s="1"/>
  <c r="J236" i="107"/>
  <c r="G236" i="107"/>
  <c r="G235" i="107"/>
  <c r="J235" i="107" s="1"/>
  <c r="G234" i="107"/>
  <c r="J234" i="107" s="1"/>
  <c r="G233" i="107"/>
  <c r="J233" i="107" s="1"/>
  <c r="J232" i="107"/>
  <c r="G232" i="107"/>
  <c r="G231" i="107"/>
  <c r="J231" i="107" s="1"/>
  <c r="G230" i="107"/>
  <c r="J230" i="107" s="1"/>
  <c r="G229" i="107"/>
  <c r="J229" i="107" s="1"/>
  <c r="G238" i="77"/>
  <c r="J238" i="77" s="1"/>
  <c r="G237" i="77"/>
  <c r="J237" i="77" s="1"/>
  <c r="G236" i="77"/>
  <c r="J236" i="77" s="1"/>
  <c r="G235" i="77"/>
  <c r="J235" i="77" s="1"/>
  <c r="G234" i="77"/>
  <c r="J234" i="77" s="1"/>
  <c r="G233" i="77"/>
  <c r="J233" i="77" s="1"/>
  <c r="G232" i="77"/>
  <c r="J232" i="77" s="1"/>
  <c r="G230" i="77"/>
  <c r="J230" i="77" s="1"/>
  <c r="G229" i="77"/>
  <c r="J229" i="77" s="1"/>
  <c r="E241" i="77"/>
  <c r="G241" i="77" s="1"/>
  <c r="J241" i="77" s="1"/>
  <c r="E240" i="77"/>
  <c r="G240" i="77" s="1"/>
  <c r="J240" i="77" s="1"/>
  <c r="G239" i="74"/>
  <c r="J239" i="74" s="1"/>
  <c r="G238" i="74"/>
  <c r="J238" i="74" s="1"/>
  <c r="J237" i="74"/>
  <c r="G237" i="74"/>
  <c r="G236" i="74"/>
  <c r="J236" i="74" s="1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J229" i="74"/>
  <c r="G229" i="74"/>
  <c r="E253" i="77"/>
  <c r="G253" i="77" s="1"/>
  <c r="M250" i="74"/>
  <c r="P250" i="74" s="1"/>
  <c r="M251" i="74"/>
  <c r="P251" i="74" s="1"/>
  <c r="M252" i="74"/>
  <c r="P252" i="74" s="1"/>
  <c r="M253" i="74"/>
  <c r="P253" i="74" s="1"/>
  <c r="P94" i="77"/>
  <c r="K219" i="77"/>
  <c r="F5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P94" i="83"/>
  <c r="P94" i="82"/>
  <c r="P94" i="81"/>
  <c r="P94" i="80"/>
  <c r="P94" i="79"/>
  <c r="P94" i="78"/>
  <c r="K5" i="8"/>
  <c r="R271" i="104" l="1"/>
  <c r="R272" i="104" s="1"/>
  <c r="R271" i="102"/>
  <c r="R272" i="102" s="1"/>
  <c r="R271" i="85"/>
  <c r="R272" i="85" s="1"/>
  <c r="J240" i="84"/>
  <c r="R273" i="103"/>
  <c r="R273" i="97"/>
  <c r="R273" i="83"/>
  <c r="Q273" i="82"/>
  <c r="Q273" i="79"/>
  <c r="Q273" i="96"/>
  <c r="R273" i="89"/>
  <c r="R273" i="107"/>
  <c r="R273" i="81"/>
  <c r="R273" i="87"/>
  <c r="R273" i="105"/>
  <c r="R273" i="101"/>
  <c r="R273" i="94"/>
  <c r="Q273" i="93"/>
  <c r="R273" i="86"/>
  <c r="Q273" i="85"/>
  <c r="R273" i="79"/>
  <c r="Q273" i="107"/>
  <c r="R273" i="100"/>
  <c r="Q273" i="99"/>
  <c r="R271" i="96"/>
  <c r="R272" i="96" s="1"/>
  <c r="Q271" i="95"/>
  <c r="Q272" i="95" s="1"/>
  <c r="R273" i="92"/>
  <c r="Q273" i="91"/>
  <c r="R271" i="88"/>
  <c r="R272" i="88" s="1"/>
  <c r="Q271" i="87"/>
  <c r="Q272" i="87" s="1"/>
  <c r="R273" i="84"/>
  <c r="Q273" i="83"/>
  <c r="R271" i="80"/>
  <c r="R272" i="80" s="1"/>
  <c r="Q271" i="78"/>
  <c r="Q272" i="78" s="1"/>
  <c r="R271" i="78"/>
  <c r="R272" i="78" s="1"/>
  <c r="J240" i="78"/>
  <c r="R273" i="104" l="1"/>
  <c r="R273" i="102"/>
  <c r="R273" i="85"/>
  <c r="R273" i="80"/>
  <c r="R273" i="96"/>
  <c r="R273" i="88"/>
  <c r="Q273" i="95"/>
  <c r="Q273" i="87"/>
  <c r="R273" i="78"/>
  <c r="Q273" i="78"/>
  <c r="G253" i="106"/>
  <c r="J253" i="106" s="1"/>
  <c r="J253" i="105"/>
  <c r="G253" i="105"/>
  <c r="K253" i="77"/>
  <c r="M210" i="80"/>
  <c r="P210" i="80" s="1"/>
  <c r="M211" i="80"/>
  <c r="P211" i="80" s="1"/>
  <c r="M212" i="80"/>
  <c r="P212" i="80" s="1"/>
  <c r="M213" i="80"/>
  <c r="P213" i="80" s="1"/>
  <c r="M214" i="80"/>
  <c r="P214" i="80" s="1"/>
  <c r="K10" i="77"/>
  <c r="K12" i="77"/>
  <c r="K13" i="77"/>
  <c r="K14" i="77"/>
  <c r="K15" i="77"/>
  <c r="K16" i="77"/>
  <c r="K18" i="77"/>
  <c r="K19" i="77"/>
  <c r="K21" i="77"/>
  <c r="K23" i="77"/>
  <c r="K25" i="77"/>
  <c r="K26" i="77"/>
  <c r="K27" i="77"/>
  <c r="K29" i="77"/>
  <c r="K30" i="77"/>
  <c r="K32" i="77"/>
  <c r="K33" i="77"/>
  <c r="K34" i="77"/>
  <c r="K36" i="77"/>
  <c r="K37" i="77"/>
  <c r="K38" i="77"/>
  <c r="K41" i="77"/>
  <c r="K42" i="77"/>
  <c r="K43" i="77"/>
  <c r="K44" i="77"/>
  <c r="K45" i="77"/>
  <c r="K52" i="77"/>
  <c r="K54" i="77"/>
  <c r="K56" i="77"/>
  <c r="K57" i="77"/>
  <c r="K58" i="77"/>
  <c r="K60" i="77"/>
  <c r="K61" i="77"/>
  <c r="K62" i="77"/>
  <c r="K63" i="77"/>
  <c r="K64" i="77"/>
  <c r="K68" i="77"/>
  <c r="K69" i="77"/>
  <c r="K70" i="77"/>
  <c r="K71" i="77"/>
  <c r="K72" i="77"/>
  <c r="K73" i="77"/>
  <c r="K75" i="77"/>
  <c r="K76" i="77"/>
  <c r="K82" i="77"/>
  <c r="K83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09" i="77"/>
  <c r="K112" i="77"/>
  <c r="K114" i="77"/>
  <c r="K117" i="77"/>
  <c r="K118" i="77"/>
  <c r="K119" i="77"/>
  <c r="K120" i="77"/>
  <c r="K121" i="77"/>
  <c r="K122" i="77"/>
  <c r="K123" i="77"/>
  <c r="K124" i="77"/>
  <c r="K126" i="77"/>
  <c r="K127" i="77"/>
  <c r="K128" i="77"/>
  <c r="K129" i="77"/>
  <c r="K130" i="77"/>
  <c r="K133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6" i="77"/>
  <c r="K177" i="77"/>
  <c r="K178" i="77"/>
  <c r="K179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4" i="77"/>
  <c r="K195" i="77"/>
  <c r="K196" i="77"/>
  <c r="K197" i="77"/>
  <c r="K199" i="77"/>
  <c r="K200" i="77"/>
  <c r="K201" i="77"/>
  <c r="K202" i="77"/>
  <c r="K203" i="77"/>
  <c r="K204" i="77"/>
  <c r="K205" i="77"/>
  <c r="K206" i="77"/>
  <c r="K207" i="77"/>
  <c r="K208" i="77"/>
  <c r="K212" i="77"/>
  <c r="K215" i="77"/>
  <c r="K216" i="77"/>
  <c r="K220" i="77"/>
  <c r="K221" i="77"/>
  <c r="K222" i="77"/>
  <c r="K223" i="77"/>
  <c r="K224" i="77"/>
  <c r="K225" i="77"/>
  <c r="K226" i="77"/>
  <c r="K227" i="77"/>
  <c r="K228" i="77"/>
  <c r="K7" i="77"/>
  <c r="K8" i="77"/>
  <c r="K9" i="77"/>
  <c r="R276" i="76"/>
  <c r="Q276" i="76"/>
  <c r="P276" i="76"/>
  <c r="R270" i="77"/>
  <c r="R271" i="77" s="1"/>
  <c r="Q270" i="77"/>
  <c r="P270" i="77"/>
  <c r="R270" i="74"/>
  <c r="R271" i="74" s="1"/>
  <c r="Q270" i="74"/>
  <c r="Q271" i="74" s="1"/>
  <c r="P270" i="74"/>
  <c r="J253" i="77" l="1"/>
  <c r="Q277" i="76"/>
  <c r="Q278" i="76" s="1"/>
  <c r="R277" i="76"/>
  <c r="R278" i="76" s="1"/>
  <c r="R272" i="77"/>
  <c r="R273" i="77" s="1"/>
  <c r="Q271" i="77"/>
  <c r="Q272" i="77" s="1"/>
  <c r="Q272" i="74"/>
  <c r="Q273" i="74" s="1"/>
  <c r="R272" i="74"/>
  <c r="R273" i="74" s="1"/>
  <c r="Q273" i="77" l="1"/>
  <c r="R279" i="76"/>
  <c r="Q279" i="76"/>
  <c r="M94" i="103"/>
  <c r="P249" i="8"/>
  <c r="P250" i="8"/>
  <c r="P251" i="8"/>
  <c r="P252" i="8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E253" i="78"/>
  <c r="R252" i="74"/>
  <c r="R251" i="74"/>
  <c r="R250" i="74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R251" i="84"/>
  <c r="M251" i="84"/>
  <c r="R250" i="84"/>
  <c r="M250" i="84"/>
  <c r="R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R252" i="107"/>
  <c r="M252" i="107"/>
  <c r="R251" i="107"/>
  <c r="M251" i="107"/>
  <c r="R250" i="107"/>
  <c r="M250" i="107"/>
  <c r="R249" i="107"/>
  <c r="M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R245" i="84"/>
  <c r="M245" i="84"/>
  <c r="R244" i="84"/>
  <c r="M244" i="84"/>
  <c r="R243" i="84"/>
  <c r="M243" i="84"/>
  <c r="R242" i="84"/>
  <c r="M242" i="84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R245" i="107"/>
  <c r="M245" i="107"/>
  <c r="R244" i="107"/>
  <c r="M244" i="107"/>
  <c r="R243" i="107"/>
  <c r="M243" i="107"/>
  <c r="R242" i="107"/>
  <c r="M242" i="107"/>
  <c r="P246" i="8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R241" i="84"/>
  <c r="M241" i="84"/>
  <c r="R240" i="84"/>
  <c r="M240" i="84"/>
  <c r="R239" i="84"/>
  <c r="M239" i="84"/>
  <c r="R238" i="84"/>
  <c r="M238" i="84"/>
  <c r="R237" i="84"/>
  <c r="M237" i="84"/>
  <c r="R236" i="84"/>
  <c r="M236" i="84"/>
  <c r="R235" i="84"/>
  <c r="M235" i="84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P94" i="103" l="1"/>
  <c r="P174" i="84"/>
  <c r="P250" i="84"/>
  <c r="P102" i="84"/>
  <c r="P237" i="84"/>
  <c r="P245" i="84"/>
  <c r="P251" i="84"/>
  <c r="P238" i="84"/>
  <c r="P247" i="84"/>
  <c r="P246" i="84"/>
  <c r="P87" i="84"/>
  <c r="P252" i="84"/>
  <c r="P88" i="84"/>
  <c r="P235" i="84"/>
  <c r="P239" i="84"/>
  <c r="P249" i="84"/>
  <c r="P236" i="84"/>
  <c r="P240" i="84"/>
  <c r="P244" i="84"/>
  <c r="P241" i="84"/>
  <c r="P243" i="84"/>
  <c r="P242" i="84"/>
  <c r="G88" i="77"/>
  <c r="J88" i="77" s="1"/>
  <c r="N261" i="77" l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58" i="77"/>
  <c r="M255" i="77"/>
  <c r="M76" i="107"/>
  <c r="M207" i="107"/>
  <c r="M189" i="107"/>
  <c r="M188" i="107"/>
  <c r="M187" i="107"/>
  <c r="M105" i="107"/>
  <c r="M104" i="107"/>
  <c r="M103" i="107"/>
  <c r="M82" i="107"/>
  <c r="M173" i="107"/>
  <c r="M248" i="107"/>
  <c r="N256" i="107" s="1"/>
  <c r="N262" i="107" s="1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M40" i="89"/>
  <c r="M39" i="89"/>
  <c r="M38" i="89"/>
  <c r="M37" i="89"/>
  <c r="M36" i="89"/>
  <c r="M35" i="89"/>
  <c r="M34" i="89"/>
  <c r="M33" i="89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M207" i="84"/>
  <c r="M189" i="84"/>
  <c r="M188" i="84"/>
  <c r="M187" i="84"/>
  <c r="M105" i="84"/>
  <c r="M104" i="84"/>
  <c r="M103" i="84"/>
  <c r="M82" i="84"/>
  <c r="M173" i="84"/>
  <c r="M248" i="84"/>
  <c r="M234" i="84"/>
  <c r="M233" i="84"/>
  <c r="M232" i="84"/>
  <c r="M231" i="84"/>
  <c r="M230" i="84"/>
  <c r="M229" i="84"/>
  <c r="M228" i="84"/>
  <c r="M227" i="84"/>
  <c r="M226" i="84"/>
  <c r="M225" i="84"/>
  <c r="M224" i="84"/>
  <c r="M223" i="84"/>
  <c r="M222" i="84"/>
  <c r="M221" i="84"/>
  <c r="M220" i="84"/>
  <c r="M219" i="84"/>
  <c r="M218" i="84"/>
  <c r="M217" i="84"/>
  <c r="M216" i="84"/>
  <c r="M215" i="84"/>
  <c r="M214" i="84"/>
  <c r="M213" i="84"/>
  <c r="M212" i="84"/>
  <c r="M211" i="84"/>
  <c r="M210" i="84"/>
  <c r="M209" i="84"/>
  <c r="M208" i="84"/>
  <c r="M206" i="84"/>
  <c r="M205" i="84"/>
  <c r="M204" i="84"/>
  <c r="M203" i="84"/>
  <c r="M202" i="84"/>
  <c r="M201" i="84"/>
  <c r="M200" i="84"/>
  <c r="M199" i="84"/>
  <c r="M198" i="84"/>
  <c r="M197" i="84"/>
  <c r="M196" i="84"/>
  <c r="M195" i="84"/>
  <c r="M194" i="84"/>
  <c r="M193" i="84"/>
  <c r="M192" i="84"/>
  <c r="M191" i="84"/>
  <c r="M190" i="84"/>
  <c r="M186" i="84"/>
  <c r="M185" i="84"/>
  <c r="M184" i="84"/>
  <c r="M183" i="84"/>
  <c r="M182" i="84"/>
  <c r="M181" i="84"/>
  <c r="M180" i="84"/>
  <c r="M179" i="84"/>
  <c r="M178" i="84"/>
  <c r="M177" i="84"/>
  <c r="M176" i="84"/>
  <c r="M175" i="84"/>
  <c r="M172" i="84"/>
  <c r="M171" i="84"/>
  <c r="M170" i="84"/>
  <c r="M169" i="84"/>
  <c r="M168" i="84"/>
  <c r="M167" i="84"/>
  <c r="M166" i="84"/>
  <c r="M165" i="84"/>
  <c r="M164" i="84"/>
  <c r="M163" i="84"/>
  <c r="M162" i="84"/>
  <c r="M161" i="84"/>
  <c r="M160" i="84"/>
  <c r="M159" i="84"/>
  <c r="M158" i="84"/>
  <c r="M157" i="84"/>
  <c r="M156" i="84"/>
  <c r="M155" i="84"/>
  <c r="M154" i="84"/>
  <c r="M153" i="84"/>
  <c r="M152" i="84"/>
  <c r="M151" i="84"/>
  <c r="M150" i="84"/>
  <c r="M149" i="84"/>
  <c r="M148" i="84"/>
  <c r="M147" i="84"/>
  <c r="M146" i="84"/>
  <c r="M145" i="84"/>
  <c r="M144" i="84"/>
  <c r="M143" i="84"/>
  <c r="M142" i="84"/>
  <c r="M141" i="84"/>
  <c r="M140" i="84"/>
  <c r="M139" i="84"/>
  <c r="M138" i="84"/>
  <c r="M137" i="84"/>
  <c r="M136" i="84"/>
  <c r="M135" i="84"/>
  <c r="M134" i="84"/>
  <c r="M133" i="84"/>
  <c r="M132" i="84"/>
  <c r="M131" i="84"/>
  <c r="M130" i="84"/>
  <c r="M129" i="84"/>
  <c r="M128" i="84"/>
  <c r="M127" i="84"/>
  <c r="M126" i="84"/>
  <c r="M125" i="84"/>
  <c r="M124" i="84"/>
  <c r="M123" i="84"/>
  <c r="M122" i="84"/>
  <c r="M121" i="84"/>
  <c r="M120" i="84"/>
  <c r="M119" i="84"/>
  <c r="M118" i="84"/>
  <c r="M117" i="84"/>
  <c r="M116" i="84"/>
  <c r="M115" i="84"/>
  <c r="M114" i="84"/>
  <c r="M113" i="84"/>
  <c r="M112" i="84"/>
  <c r="M111" i="84"/>
  <c r="M110" i="84"/>
  <c r="M109" i="84"/>
  <c r="M108" i="84"/>
  <c r="M107" i="84"/>
  <c r="M106" i="84"/>
  <c r="M101" i="84"/>
  <c r="M100" i="84"/>
  <c r="M99" i="84"/>
  <c r="M98" i="84"/>
  <c r="M97" i="84"/>
  <c r="M96" i="84"/>
  <c r="M95" i="84"/>
  <c r="M93" i="84"/>
  <c r="M92" i="84"/>
  <c r="M91" i="84"/>
  <c r="M90" i="84"/>
  <c r="M89" i="84"/>
  <c r="M86" i="84"/>
  <c r="M85" i="84"/>
  <c r="M84" i="84"/>
  <c r="M83" i="84"/>
  <c r="M81" i="84"/>
  <c r="M80" i="84"/>
  <c r="M79" i="84"/>
  <c r="M78" i="84"/>
  <c r="M77" i="84"/>
  <c r="M75" i="84"/>
  <c r="M74" i="84"/>
  <c r="M73" i="84"/>
  <c r="M72" i="84"/>
  <c r="M71" i="84"/>
  <c r="M70" i="84"/>
  <c r="M69" i="84"/>
  <c r="M68" i="84"/>
  <c r="M67" i="84"/>
  <c r="M66" i="84"/>
  <c r="M65" i="84"/>
  <c r="M64" i="84"/>
  <c r="M63" i="84"/>
  <c r="M62" i="84"/>
  <c r="M61" i="84"/>
  <c r="M60" i="84"/>
  <c r="M59" i="84"/>
  <c r="M58" i="84"/>
  <c r="M57" i="84"/>
  <c r="M56" i="84"/>
  <c r="M55" i="84"/>
  <c r="M54" i="84"/>
  <c r="M53" i="84"/>
  <c r="M52" i="84"/>
  <c r="M51" i="84"/>
  <c r="M50" i="84"/>
  <c r="M49" i="84"/>
  <c r="M48" i="84"/>
  <c r="M47" i="84"/>
  <c r="M46" i="84"/>
  <c r="M45" i="84"/>
  <c r="M44" i="84"/>
  <c r="M43" i="84"/>
  <c r="M42" i="84"/>
  <c r="M41" i="84"/>
  <c r="M40" i="84"/>
  <c r="M39" i="84"/>
  <c r="M38" i="84"/>
  <c r="M37" i="84"/>
  <c r="M36" i="84"/>
  <c r="M35" i="84"/>
  <c r="M34" i="84"/>
  <c r="M33" i="84"/>
  <c r="M32" i="84"/>
  <c r="M31" i="84"/>
  <c r="M30" i="84"/>
  <c r="M29" i="84"/>
  <c r="M28" i="84"/>
  <c r="M27" i="84"/>
  <c r="M26" i="84"/>
  <c r="M25" i="84"/>
  <c r="M24" i="84"/>
  <c r="M23" i="84"/>
  <c r="M22" i="84"/>
  <c r="M21" i="84"/>
  <c r="M20" i="84"/>
  <c r="M19" i="84"/>
  <c r="M18" i="84"/>
  <c r="M17" i="84"/>
  <c r="M16" i="84"/>
  <c r="M15" i="84"/>
  <c r="M14" i="84"/>
  <c r="M13" i="84"/>
  <c r="M12" i="84"/>
  <c r="M11" i="84"/>
  <c r="M10" i="84"/>
  <c r="M9" i="84"/>
  <c r="M8" i="84"/>
  <c r="M7" i="84"/>
  <c r="M6" i="84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N256" i="106" l="1"/>
  <c r="N262" i="106" s="1"/>
  <c r="N264" i="106" s="1"/>
  <c r="N256" i="105"/>
  <c r="N262" i="105" s="1"/>
  <c r="N264" i="105" s="1"/>
  <c r="N256" i="104"/>
  <c r="N262" i="104" s="1"/>
  <c r="N264" i="104" s="1"/>
  <c r="N256" i="103"/>
  <c r="N262" i="103" s="1"/>
  <c r="N265" i="103" s="1"/>
  <c r="N256" i="102"/>
  <c r="N262" i="102" s="1"/>
  <c r="N264" i="102" s="1"/>
  <c r="N256" i="101"/>
  <c r="N262" i="101" s="1"/>
  <c r="N264" i="101" s="1"/>
  <c r="N256" i="100"/>
  <c r="N262" i="100" s="1"/>
  <c r="N265" i="100" s="1"/>
  <c r="N256" i="99"/>
  <c r="N262" i="99" s="1"/>
  <c r="N264" i="99" s="1"/>
  <c r="N256" i="98"/>
  <c r="N262" i="98" s="1"/>
  <c r="N265" i="98" s="1"/>
  <c r="N256" i="97"/>
  <c r="N262" i="97" s="1"/>
  <c r="N264" i="97" s="1"/>
  <c r="N256" i="96"/>
  <c r="N262" i="96" s="1"/>
  <c r="N265" i="96" s="1"/>
  <c r="P5" i="95"/>
  <c r="N256" i="95"/>
  <c r="N262" i="95" s="1"/>
  <c r="N256" i="94"/>
  <c r="N262" i="94" s="1"/>
  <c r="N264" i="94" s="1"/>
  <c r="N256" i="93"/>
  <c r="N262" i="93" s="1"/>
  <c r="N264" i="93" s="1"/>
  <c r="N256" i="92"/>
  <c r="N262" i="92" s="1"/>
  <c r="N264" i="92" s="1"/>
  <c r="N256" i="91"/>
  <c r="N262" i="91" s="1"/>
  <c r="N265" i="91" s="1"/>
  <c r="N256" i="90"/>
  <c r="N262" i="90" s="1"/>
  <c r="N264" i="90" s="1"/>
  <c r="P35" i="89"/>
  <c r="P36" i="89"/>
  <c r="P34" i="89"/>
  <c r="P37" i="89"/>
  <c r="P38" i="89"/>
  <c r="P39" i="89"/>
  <c r="P40" i="89"/>
  <c r="P41" i="89"/>
  <c r="P33" i="89"/>
  <c r="N256" i="89"/>
  <c r="N262" i="89" s="1"/>
  <c r="N264" i="89" s="1"/>
  <c r="N256" i="88"/>
  <c r="N262" i="88" s="1"/>
  <c r="N264" i="88" s="1"/>
  <c r="N256" i="87"/>
  <c r="N262" i="87" s="1"/>
  <c r="N265" i="87" s="1"/>
  <c r="N256" i="86"/>
  <c r="N262" i="86" s="1"/>
  <c r="N264" i="86" s="1"/>
  <c r="N256" i="85"/>
  <c r="N262" i="85" s="1"/>
  <c r="N265" i="85" s="1"/>
  <c r="P58" i="84"/>
  <c r="P171" i="84"/>
  <c r="P11" i="84"/>
  <c r="P19" i="84"/>
  <c r="P27" i="84"/>
  <c r="P35" i="84"/>
  <c r="P43" i="84"/>
  <c r="P51" i="84"/>
  <c r="P59" i="84"/>
  <c r="P67" i="84"/>
  <c r="P75" i="84"/>
  <c r="P85" i="84"/>
  <c r="P96" i="84"/>
  <c r="P108" i="84"/>
  <c r="P116" i="84"/>
  <c r="P124" i="84"/>
  <c r="P140" i="84"/>
  <c r="P148" i="84"/>
  <c r="P156" i="84"/>
  <c r="P164" i="84"/>
  <c r="P172" i="84"/>
  <c r="P182" i="84"/>
  <c r="P193" i="84"/>
  <c r="P201" i="84"/>
  <c r="P210" i="84"/>
  <c r="P226" i="84"/>
  <c r="P234" i="84"/>
  <c r="P188" i="84"/>
  <c r="P10" i="84"/>
  <c r="P26" i="84"/>
  <c r="P42" i="84"/>
  <c r="P66" i="84"/>
  <c r="P84" i="84"/>
  <c r="P107" i="84"/>
  <c r="P131" i="84"/>
  <c r="P163" i="84"/>
  <c r="P192" i="84"/>
  <c r="P209" i="84"/>
  <c r="P225" i="84"/>
  <c r="P187" i="84"/>
  <c r="P12" i="84"/>
  <c r="P28" i="84"/>
  <c r="P36" i="84"/>
  <c r="P44" i="84"/>
  <c r="P52" i="84"/>
  <c r="P60" i="84"/>
  <c r="P68" i="84"/>
  <c r="P77" i="84"/>
  <c r="P86" i="84"/>
  <c r="P97" i="84"/>
  <c r="P109" i="84"/>
  <c r="P117" i="84"/>
  <c r="P125" i="84"/>
  <c r="P141" i="84"/>
  <c r="P149" i="84"/>
  <c r="P157" i="84"/>
  <c r="P165" i="84"/>
  <c r="P175" i="84"/>
  <c r="P183" i="84"/>
  <c r="P194" i="84"/>
  <c r="P202" i="84"/>
  <c r="P211" i="84"/>
  <c r="P219" i="84"/>
  <c r="P227" i="84"/>
  <c r="P189" i="84"/>
  <c r="P18" i="84"/>
  <c r="P34" i="84"/>
  <c r="P50" i="84"/>
  <c r="P74" i="84"/>
  <c r="P95" i="84"/>
  <c r="P115" i="84"/>
  <c r="P123" i="84"/>
  <c r="P155" i="84"/>
  <c r="P181" i="84"/>
  <c r="P200" i="84"/>
  <c r="P233" i="84"/>
  <c r="P13" i="84"/>
  <c r="P21" i="84"/>
  <c r="P29" i="84"/>
  <c r="P37" i="84"/>
  <c r="P45" i="84"/>
  <c r="P61" i="84"/>
  <c r="P69" i="84"/>
  <c r="P78" i="84"/>
  <c r="P89" i="84"/>
  <c r="P98" i="84"/>
  <c r="P118" i="84"/>
  <c r="P126" i="84"/>
  <c r="P134" i="84"/>
  <c r="P142" i="84"/>
  <c r="P150" i="84"/>
  <c r="P158" i="84"/>
  <c r="P166" i="84"/>
  <c r="P176" i="84"/>
  <c r="P184" i="84"/>
  <c r="P195" i="84"/>
  <c r="P203" i="84"/>
  <c r="P212" i="84"/>
  <c r="P220" i="84"/>
  <c r="P228" i="84"/>
  <c r="P173" i="84"/>
  <c r="P207" i="84"/>
  <c r="P147" i="84"/>
  <c r="P14" i="84"/>
  <c r="P30" i="84"/>
  <c r="P38" i="84"/>
  <c r="P46" i="84"/>
  <c r="P54" i="84"/>
  <c r="P62" i="84"/>
  <c r="P70" i="84"/>
  <c r="P79" i="84"/>
  <c r="P90" i="84"/>
  <c r="P99" i="84"/>
  <c r="P119" i="84"/>
  <c r="P127" i="84"/>
  <c r="P135" i="84"/>
  <c r="P143" i="84"/>
  <c r="P151" i="84"/>
  <c r="P159" i="84"/>
  <c r="P167" i="84"/>
  <c r="P177" i="84"/>
  <c r="P185" i="84"/>
  <c r="P204" i="84"/>
  <c r="P221" i="84"/>
  <c r="P229" i="84"/>
  <c r="P82" i="84"/>
  <c r="P76" i="84"/>
  <c r="P139" i="84"/>
  <c r="P7" i="84"/>
  <c r="P15" i="84"/>
  <c r="P23" i="84"/>
  <c r="P39" i="84"/>
  <c r="P47" i="84"/>
  <c r="P55" i="84"/>
  <c r="P63" i="84"/>
  <c r="P71" i="84"/>
  <c r="P80" i="84"/>
  <c r="P91" i="84"/>
  <c r="P100" i="84"/>
  <c r="P112" i="84"/>
  <c r="P128" i="84"/>
  <c r="P136" i="84"/>
  <c r="P144" i="84"/>
  <c r="P152" i="84"/>
  <c r="P160" i="84"/>
  <c r="P168" i="84"/>
  <c r="P178" i="84"/>
  <c r="P186" i="84"/>
  <c r="P197" i="84"/>
  <c r="P205" i="84"/>
  <c r="P214" i="84"/>
  <c r="P222" i="84"/>
  <c r="P230" i="84"/>
  <c r="P103" i="84"/>
  <c r="P8" i="84"/>
  <c r="P16" i="84"/>
  <c r="P24" i="84"/>
  <c r="P40" i="84"/>
  <c r="P48" i="84"/>
  <c r="P56" i="84"/>
  <c r="P72" i="84"/>
  <c r="P81" i="84"/>
  <c r="P92" i="84"/>
  <c r="P101" i="84"/>
  <c r="P113" i="84"/>
  <c r="P121" i="84"/>
  <c r="P129" i="84"/>
  <c r="P137" i="84"/>
  <c r="P145" i="84"/>
  <c r="P153" i="84"/>
  <c r="P161" i="84"/>
  <c r="P169" i="84"/>
  <c r="P179" i="84"/>
  <c r="P190" i="84"/>
  <c r="P198" i="84"/>
  <c r="P206" i="84"/>
  <c r="P215" i="84"/>
  <c r="P223" i="84"/>
  <c r="P231" i="84"/>
  <c r="P104" i="84"/>
  <c r="P9" i="84"/>
  <c r="P17" i="84"/>
  <c r="P41" i="84"/>
  <c r="P65" i="84"/>
  <c r="P73" i="84"/>
  <c r="P83" i="84"/>
  <c r="P93" i="84"/>
  <c r="P106" i="84"/>
  <c r="P114" i="84"/>
  <c r="P122" i="84"/>
  <c r="P130" i="84"/>
  <c r="P138" i="84"/>
  <c r="P146" i="84"/>
  <c r="P162" i="84"/>
  <c r="P170" i="84"/>
  <c r="P191" i="84"/>
  <c r="P199" i="84"/>
  <c r="P208" i="84"/>
  <c r="P216" i="84"/>
  <c r="P224" i="84"/>
  <c r="P232" i="84"/>
  <c r="P105" i="84"/>
  <c r="P218" i="84"/>
  <c r="P217" i="84"/>
  <c r="P213" i="84"/>
  <c r="P196" i="84"/>
  <c r="P180" i="84"/>
  <c r="P154" i="84"/>
  <c r="P133" i="84"/>
  <c r="P132" i="84"/>
  <c r="P248" i="84"/>
  <c r="P120" i="84"/>
  <c r="P111" i="84"/>
  <c r="P110" i="84"/>
  <c r="P64" i="84"/>
  <c r="P57" i="84"/>
  <c r="P53" i="84"/>
  <c r="P49" i="84"/>
  <c r="P33" i="84"/>
  <c r="P32" i="84"/>
  <c r="P31" i="84"/>
  <c r="P25" i="84"/>
  <c r="P22" i="84"/>
  <c r="P20" i="84"/>
  <c r="N256" i="84"/>
  <c r="N262" i="84" s="1"/>
  <c r="N264" i="84" s="1"/>
  <c r="P6" i="84"/>
  <c r="N265" i="107"/>
  <c r="N264" i="107"/>
  <c r="N256" i="83"/>
  <c r="N262" i="83" s="1"/>
  <c r="N265" i="83" s="1"/>
  <c r="P6" i="82"/>
  <c r="N256" i="82"/>
  <c r="N262" i="82" s="1"/>
  <c r="P5" i="81"/>
  <c r="N256" i="81"/>
  <c r="N262" i="81" s="1"/>
  <c r="P5" i="80"/>
  <c r="N256" i="80"/>
  <c r="N262" i="80" s="1"/>
  <c r="P5" i="79"/>
  <c r="N256" i="79"/>
  <c r="N262" i="79" s="1"/>
  <c r="P5" i="78"/>
  <c r="N256" i="78"/>
  <c r="N262" i="78" s="1"/>
  <c r="G87" i="77"/>
  <c r="J87" i="77" s="1"/>
  <c r="G253" i="78"/>
  <c r="J253" i="78" s="1"/>
  <c r="G174" i="77"/>
  <c r="J174" i="77" s="1"/>
  <c r="G102" i="77"/>
  <c r="J102" i="77" s="1"/>
  <c r="N265" i="106" l="1"/>
  <c r="N265" i="105"/>
  <c r="N265" i="104"/>
  <c r="N264" i="103"/>
  <c r="N265" i="102"/>
  <c r="N265" i="101"/>
  <c r="N264" i="100"/>
  <c r="N265" i="99"/>
  <c r="N264" i="98"/>
  <c r="N265" i="97"/>
  <c r="N264" i="96"/>
  <c r="N265" i="95"/>
  <c r="N264" i="95"/>
  <c r="N265" i="94"/>
  <c r="N265" i="93"/>
  <c r="N265" i="92"/>
  <c r="N264" i="91"/>
  <c r="N265" i="90"/>
  <c r="N265" i="89"/>
  <c r="N265" i="88"/>
  <c r="N264" i="87"/>
  <c r="N265" i="86"/>
  <c r="N264" i="85"/>
  <c r="N265" i="84"/>
  <c r="N264" i="83"/>
  <c r="N264" i="82"/>
  <c r="N265" i="82"/>
  <c r="N264" i="81"/>
  <c r="N265" i="81"/>
  <c r="N264" i="80"/>
  <c r="N265" i="80"/>
  <c r="N264" i="79"/>
  <c r="N265" i="79"/>
  <c r="N265" i="78"/>
  <c r="N264" i="78"/>
  <c r="G88" i="78"/>
  <c r="J88" i="78" s="1"/>
  <c r="G186" i="77"/>
  <c r="J186" i="77" s="1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P136" i="77" s="1"/>
  <c r="R135" i="77"/>
  <c r="M135" i="77"/>
  <c r="P135" i="77" s="1"/>
  <c r="R134" i="77"/>
  <c r="M134" i="77"/>
  <c r="P134" i="77" s="1"/>
  <c r="G186" i="78" l="1"/>
  <c r="J186" i="78" s="1"/>
  <c r="P6" i="8" l="1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AB33" i="8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P86" i="77" s="1"/>
  <c r="R137" i="77"/>
  <c r="M137" i="77"/>
  <c r="P137" i="77" s="1"/>
  <c r="R176" i="77"/>
  <c r="M176" i="77"/>
  <c r="P176" i="77" s="1"/>
  <c r="R101" i="77"/>
  <c r="M101" i="77"/>
  <c r="P101" i="77" s="1"/>
  <c r="R100" i="77"/>
  <c r="M100" i="77"/>
  <c r="P100" i="77" s="1"/>
  <c r="R99" i="77"/>
  <c r="M99" i="77"/>
  <c r="P99" i="77" s="1"/>
  <c r="R90" i="77"/>
  <c r="M90" i="77"/>
  <c r="P90" i="77" s="1"/>
  <c r="R38" i="77"/>
  <c r="M38" i="77"/>
  <c r="P38" i="77" s="1"/>
  <c r="R89" i="77"/>
  <c r="M89" i="77"/>
  <c r="P89" i="77" s="1"/>
  <c r="R124" i="77"/>
  <c r="M124" i="77"/>
  <c r="P124" i="77" s="1"/>
  <c r="R76" i="77"/>
  <c r="M76" i="77"/>
  <c r="P76" i="77" s="1"/>
  <c r="R248" i="77"/>
  <c r="M248" i="77"/>
  <c r="P248" i="77" s="1"/>
  <c r="R234" i="77"/>
  <c r="M234" i="77"/>
  <c r="P234" i="77" s="1"/>
  <c r="R233" i="77"/>
  <c r="M233" i="77"/>
  <c r="P233" i="77" s="1"/>
  <c r="R232" i="77"/>
  <c r="M232" i="77"/>
  <c r="P232" i="77" s="1"/>
  <c r="R231" i="77"/>
  <c r="M231" i="77"/>
  <c r="P231" i="77" s="1"/>
  <c r="R230" i="77"/>
  <c r="M230" i="77"/>
  <c r="P230" i="77" s="1"/>
  <c r="R229" i="77"/>
  <c r="M229" i="77"/>
  <c r="P229" i="77" s="1"/>
  <c r="R228" i="77"/>
  <c r="M228" i="77"/>
  <c r="P228" i="77" s="1"/>
  <c r="R227" i="77"/>
  <c r="M227" i="77"/>
  <c r="P227" i="77" s="1"/>
  <c r="R226" i="77"/>
  <c r="M226" i="77"/>
  <c r="P226" i="77" s="1"/>
  <c r="R225" i="77"/>
  <c r="M225" i="77"/>
  <c r="P225" i="77" s="1"/>
  <c r="R224" i="77"/>
  <c r="M224" i="77"/>
  <c r="P224" i="77" s="1"/>
  <c r="R223" i="77"/>
  <c r="M223" i="77"/>
  <c r="P223" i="77" s="1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6" i="77"/>
  <c r="M206" i="77"/>
  <c r="P206" i="77" s="1"/>
  <c r="R205" i="77"/>
  <c r="M205" i="77"/>
  <c r="P205" i="77" s="1"/>
  <c r="R204" i="77"/>
  <c r="M204" i="77"/>
  <c r="P204" i="77" s="1"/>
  <c r="R203" i="77"/>
  <c r="M203" i="77"/>
  <c r="P203" i="77" s="1"/>
  <c r="R202" i="77"/>
  <c r="M202" i="77"/>
  <c r="P202" i="77" s="1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85" i="77"/>
  <c r="M85" i="77"/>
  <c r="P85" i="77" s="1"/>
  <c r="R84" i="77"/>
  <c r="M84" i="77"/>
  <c r="P84" i="77" s="1"/>
  <c r="R83" i="77"/>
  <c r="M83" i="77"/>
  <c r="P83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M255" i="74"/>
  <c r="R60" i="74"/>
  <c r="R63" i="74"/>
  <c r="M63" i="74"/>
  <c r="P63" i="74" s="1"/>
  <c r="M169" i="74"/>
  <c r="P169" i="74" s="1"/>
  <c r="R169" i="74"/>
  <c r="R254" i="105" l="1"/>
  <c r="R254" i="102"/>
  <c r="R254" i="98"/>
  <c r="R254" i="92"/>
  <c r="R254" i="90"/>
  <c r="R254" i="89"/>
  <c r="R254" i="97"/>
  <c r="R254" i="104"/>
  <c r="R254" i="91"/>
  <c r="R254" i="96"/>
  <c r="R254" i="95"/>
  <c r="R254" i="103"/>
  <c r="R254" i="94"/>
  <c r="R254" i="101"/>
  <c r="R254" i="93"/>
  <c r="R254" i="100"/>
  <c r="R254" i="107"/>
  <c r="R254" i="99"/>
  <c r="R254" i="106"/>
  <c r="R254" i="88"/>
  <c r="R254" i="87"/>
  <c r="R254" i="86"/>
  <c r="R254" i="85"/>
  <c r="R254" i="84"/>
  <c r="R254" i="83"/>
  <c r="R254" i="82"/>
  <c r="R254" i="81"/>
  <c r="R254" i="80"/>
  <c r="R254" i="79"/>
  <c r="R254" i="78"/>
  <c r="P162" i="77"/>
  <c r="P157" i="77"/>
  <c r="P161" i="77"/>
  <c r="P155" i="77"/>
  <c r="P159" i="77"/>
  <c r="P154" i="77"/>
  <c r="P158" i="77"/>
  <c r="P156" i="77"/>
  <c r="P160" i="77"/>
  <c r="G75" i="78"/>
  <c r="J75" i="78" s="1"/>
  <c r="G75" i="79" s="1"/>
  <c r="J75" i="79" s="1"/>
  <c r="G60" i="78"/>
  <c r="J60" i="78" s="1"/>
  <c r="G60" i="79" s="1"/>
  <c r="J60" i="79" s="1"/>
  <c r="G178" i="78"/>
  <c r="J178" i="78" s="1"/>
  <c r="G178" i="79" s="1"/>
  <c r="J178" i="79" s="1"/>
  <c r="G45" i="78"/>
  <c r="J45" i="78" s="1"/>
  <c r="G45" i="79" s="1"/>
  <c r="J45" i="79" s="1"/>
  <c r="M5" i="8"/>
  <c r="AB18" i="8"/>
  <c r="AB20" i="8"/>
  <c r="AB22" i="8"/>
  <c r="AB19" i="8"/>
  <c r="AB31" i="8"/>
  <c r="G94" i="78"/>
  <c r="J94" i="78" s="1"/>
  <c r="G94" i="79" s="1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6" i="77"/>
  <c r="AB5" i="8"/>
  <c r="AB35" i="8"/>
  <c r="R254" i="77"/>
  <c r="P8" i="8"/>
  <c r="R35" i="74"/>
  <c r="G169" i="78" l="1"/>
  <c r="J169" i="78" s="1"/>
  <c r="M254" i="8"/>
  <c r="N262" i="77"/>
  <c r="G94" i="80"/>
  <c r="J94" i="80" s="1"/>
  <c r="G75" i="80"/>
  <c r="J75" i="80" s="1"/>
  <c r="G45" i="80"/>
  <c r="J45" i="80" s="1"/>
  <c r="G178" i="80"/>
  <c r="J178" i="80" s="1"/>
  <c r="G60" i="80"/>
  <c r="J60" i="80" s="1"/>
  <c r="G35" i="79"/>
  <c r="G129" i="79"/>
  <c r="J129" i="79" s="1"/>
  <c r="G63" i="79"/>
  <c r="J63" i="79" s="1"/>
  <c r="G109" i="79"/>
  <c r="J109" i="79" s="1"/>
  <c r="G114" i="79"/>
  <c r="J114" i="79" s="1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X6" i="8" l="1"/>
  <c r="Z6" i="8" s="1"/>
  <c r="X7" i="8"/>
  <c r="Z7" i="8" s="1"/>
  <c r="G169" i="79"/>
  <c r="J169" i="79" s="1"/>
  <c r="G12" i="77"/>
  <c r="J12" i="77" s="1"/>
  <c r="N264" i="77"/>
  <c r="AB9" i="8"/>
  <c r="N265" i="77"/>
  <c r="J35" i="79"/>
  <c r="G60" i="81"/>
  <c r="J60" i="81" s="1"/>
  <c r="G129" i="80"/>
  <c r="J129" i="80" s="1"/>
  <c r="G178" i="81"/>
  <c r="J178" i="81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M229" i="74"/>
  <c r="P229" i="74" s="1"/>
  <c r="R229" i="74"/>
  <c r="X11" i="8" l="1"/>
  <c r="Z11" i="8" s="1"/>
  <c r="X14" i="8"/>
  <c r="Z14" i="8" s="1"/>
  <c r="X12" i="8"/>
  <c r="Z12" i="8" s="1"/>
  <c r="X8" i="8"/>
  <c r="Z8" i="8" s="1"/>
  <c r="G114" i="81"/>
  <c r="J114" i="81" s="1"/>
  <c r="AB6" i="8"/>
  <c r="AB11" i="8"/>
  <c r="AB7" i="8"/>
  <c r="AB12" i="8"/>
  <c r="G35" i="80"/>
  <c r="J35" i="80" s="1"/>
  <c r="G35" i="81" s="1"/>
  <c r="J35" i="81" s="1"/>
  <c r="G63" i="81"/>
  <c r="J63" i="81" s="1"/>
  <c r="G45" i="82"/>
  <c r="J45" i="82" s="1"/>
  <c r="G178" i="82"/>
  <c r="J178" i="82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J60" i="82" s="1"/>
  <c r="G12" i="78"/>
  <c r="J12" i="78" s="1"/>
  <c r="X13" i="8" l="1"/>
  <c r="Z13" i="8" s="1"/>
  <c r="X9" i="8"/>
  <c r="Z9" i="8" s="1"/>
  <c r="X10" i="8"/>
  <c r="Z10" i="8" s="1"/>
  <c r="G114" i="82"/>
  <c r="J114" i="82" s="1"/>
  <c r="G63" i="82"/>
  <c r="J63" i="82" s="1"/>
  <c r="AB36" i="8"/>
  <c r="G169" i="81"/>
  <c r="J169" i="81" s="1"/>
  <c r="G94" i="83"/>
  <c r="J94" i="83" s="1"/>
  <c r="G75" i="83"/>
  <c r="J75" i="83" s="1"/>
  <c r="G178" i="83"/>
  <c r="J178" i="83" s="1"/>
  <c r="G45" i="83"/>
  <c r="J45" i="83" s="1"/>
  <c r="G129" i="82"/>
  <c r="J129" i="82" s="1"/>
  <c r="G60" i="83"/>
  <c r="J60" i="83" s="1"/>
  <c r="G109" i="82"/>
  <c r="J109" i="82" s="1"/>
  <c r="G35" i="82"/>
  <c r="J35" i="82" s="1"/>
  <c r="G12" i="79"/>
  <c r="J12" i="79" s="1"/>
  <c r="R214" i="74"/>
  <c r="M214" i="74"/>
  <c r="P214" i="74" s="1"/>
  <c r="R133" i="74"/>
  <c r="M133" i="74"/>
  <c r="P133" i="74" s="1"/>
  <c r="G12" i="80" l="1"/>
  <c r="J12" i="80" s="1"/>
  <c r="G94" i="84"/>
  <c r="J94" i="84" s="1"/>
  <c r="G178" i="84"/>
  <c r="J178" i="84" s="1"/>
  <c r="G60" i="84"/>
  <c r="J60" i="84" s="1"/>
  <c r="G169" i="82"/>
  <c r="J169" i="82" s="1"/>
  <c r="G169" i="83" s="1"/>
  <c r="J169" i="83" s="1"/>
  <c r="G75" i="84"/>
  <c r="J75" i="84" s="1"/>
  <c r="G109" i="83"/>
  <c r="J109" i="83" s="1"/>
  <c r="G35" i="83"/>
  <c r="J35" i="83" s="1"/>
  <c r="G45" i="84"/>
  <c r="J45" i="84" s="1"/>
  <c r="G129" i="83"/>
  <c r="J129" i="83" s="1"/>
  <c r="G114" i="83"/>
  <c r="J114" i="83" s="1"/>
  <c r="G63" i="83"/>
  <c r="J63" i="83" s="1"/>
  <c r="G60" i="85" l="1"/>
  <c r="J60" i="85" s="1"/>
  <c r="G60" i="86" s="1"/>
  <c r="J60" i="86" s="1"/>
  <c r="G94" i="85"/>
  <c r="J94" i="85" s="1"/>
  <c r="G94" i="86" s="1"/>
  <c r="J94" i="86" s="1"/>
  <c r="G178" i="85"/>
  <c r="J178" i="85" s="1"/>
  <c r="G178" i="86" s="1"/>
  <c r="J178" i="86" s="1"/>
  <c r="G45" i="85"/>
  <c r="J45" i="85" s="1"/>
  <c r="G75" i="85"/>
  <c r="J75" i="85" s="1"/>
  <c r="G114" i="84"/>
  <c r="J114" i="84" s="1"/>
  <c r="G35" i="84"/>
  <c r="J35" i="84" s="1"/>
  <c r="G63" i="84"/>
  <c r="J63" i="84" s="1"/>
  <c r="G129" i="84"/>
  <c r="J129" i="84" s="1"/>
  <c r="G109" i="84"/>
  <c r="J109" i="84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35" i="85" l="1"/>
  <c r="J35" i="85" s="1"/>
  <c r="G169" i="85"/>
  <c r="J169" i="85" s="1"/>
  <c r="G129" i="85"/>
  <c r="J129" i="85" s="1"/>
  <c r="G63" i="85"/>
  <c r="J63" i="85" s="1"/>
  <c r="G94" i="87"/>
  <c r="J94" i="87" s="1"/>
  <c r="G178" i="87"/>
  <c r="J178" i="87" s="1"/>
  <c r="G75" i="86"/>
  <c r="J75" i="86" s="1"/>
  <c r="G75" i="87" s="1"/>
  <c r="J75" i="87" s="1"/>
  <c r="G75" i="88" s="1"/>
  <c r="J75" i="88" s="1"/>
  <c r="G75" i="89" s="1"/>
  <c r="J75" i="89" s="1"/>
  <c r="G75" i="90" s="1"/>
  <c r="J75" i="90" s="1"/>
  <c r="G109" i="85"/>
  <c r="J109" i="85" s="1"/>
  <c r="G45" i="86"/>
  <c r="J45" i="86" s="1"/>
  <c r="G114" i="85"/>
  <c r="J114" i="85" s="1"/>
  <c r="G60" i="87"/>
  <c r="J60" i="8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35" i="86" l="1"/>
  <c r="J35" i="86" s="1"/>
  <c r="G60" i="88"/>
  <c r="J60" i="88" s="1"/>
  <c r="G114" i="86"/>
  <c r="J114" i="86" s="1"/>
  <c r="G45" i="87"/>
  <c r="J45" i="87" s="1"/>
  <c r="G109" i="86"/>
  <c r="J109" i="86" s="1"/>
  <c r="G178" i="88"/>
  <c r="J178" i="88" s="1"/>
  <c r="G94" i="88"/>
  <c r="J94" i="88" s="1"/>
  <c r="G63" i="86"/>
  <c r="J63" i="86" s="1"/>
  <c r="G169" i="86"/>
  <c r="J169" i="86" s="1"/>
  <c r="G169" i="87" s="1"/>
  <c r="J169" i="87" s="1"/>
  <c r="G129" i="86"/>
  <c r="J129" i="86" s="1"/>
  <c r="G75" i="91"/>
  <c r="J75" i="91" s="1"/>
  <c r="E75" i="92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94" i="89" l="1"/>
  <c r="J94" i="89" s="1"/>
  <c r="G178" i="89"/>
  <c r="J178" i="89" s="1"/>
  <c r="G45" i="88"/>
  <c r="J45" i="88" s="1"/>
  <c r="G63" i="87"/>
  <c r="J63" i="87" s="1"/>
  <c r="G109" i="87"/>
  <c r="J109" i="87" s="1"/>
  <c r="G114" i="87"/>
  <c r="J114" i="87" s="1"/>
  <c r="G129" i="87"/>
  <c r="J129" i="87" s="1"/>
  <c r="G60" i="89"/>
  <c r="J60" i="89" s="1"/>
  <c r="G35" i="87"/>
  <c r="J35" i="87" s="1"/>
  <c r="G169" i="88"/>
  <c r="J169" i="88" s="1"/>
  <c r="G75" i="92"/>
  <c r="J75" i="92" s="1"/>
  <c r="G12" i="84"/>
  <c r="J12" i="84" s="1"/>
  <c r="G94" i="90" l="1"/>
  <c r="J94" i="90" s="1"/>
  <c r="G94" i="91" s="1"/>
  <c r="J94" i="91" s="1"/>
  <c r="E94" i="92" s="1"/>
  <c r="G94" i="92" s="1"/>
  <c r="J94" i="92" s="1"/>
  <c r="G94" i="93" s="1"/>
  <c r="J94" i="93" s="1"/>
  <c r="G94" i="94" s="1"/>
  <c r="J94" i="94" s="1"/>
  <c r="G12" i="85"/>
  <c r="J12" i="85" s="1"/>
  <c r="G35" i="88"/>
  <c r="J35" i="88" s="1"/>
  <c r="G129" i="88"/>
  <c r="J129" i="88" s="1"/>
  <c r="G60" i="90"/>
  <c r="J60" i="90" s="1"/>
  <c r="G114" i="88"/>
  <c r="J114" i="88" s="1"/>
  <c r="G178" i="90"/>
  <c r="J178" i="90" s="1"/>
  <c r="G109" i="88"/>
  <c r="J109" i="88" s="1"/>
  <c r="G63" i="88"/>
  <c r="J63" i="88" s="1"/>
  <c r="G45" i="89"/>
  <c r="J45" i="89" s="1"/>
  <c r="G169" i="89"/>
  <c r="J169" i="89" s="1"/>
  <c r="G75" i="93"/>
  <c r="J75" i="93" s="1"/>
  <c r="G60" i="91" l="1"/>
  <c r="J60" i="91" s="1"/>
  <c r="E60" i="92" s="1"/>
  <c r="G60" i="92" s="1"/>
  <c r="J60" i="92" s="1"/>
  <c r="G60" i="93" s="1"/>
  <c r="J60" i="93" s="1"/>
  <c r="G60" i="94" s="1"/>
  <c r="J60" i="94" s="1"/>
  <c r="G178" i="91"/>
  <c r="J178" i="91" s="1"/>
  <c r="E178" i="92" s="1"/>
  <c r="G178" i="92" s="1"/>
  <c r="J178" i="92" s="1"/>
  <c r="G178" i="93" s="1"/>
  <c r="J178" i="93" s="1"/>
  <c r="G178" i="94" s="1"/>
  <c r="J178" i="94" s="1"/>
  <c r="G169" i="90"/>
  <c r="J169" i="90" s="1"/>
  <c r="G169" i="91" s="1"/>
  <c r="J169" i="91" s="1"/>
  <c r="E169" i="92" s="1"/>
  <c r="G114" i="89"/>
  <c r="J114" i="89" s="1"/>
  <c r="G45" i="90"/>
  <c r="J45" i="90" s="1"/>
  <c r="G63" i="89"/>
  <c r="J63" i="89" s="1"/>
  <c r="G35" i="89"/>
  <c r="J35" i="89" s="1"/>
  <c r="G109" i="89"/>
  <c r="J109" i="89" s="1"/>
  <c r="G129" i="89"/>
  <c r="J129" i="89" s="1"/>
  <c r="G12" i="86"/>
  <c r="J12" i="86" s="1"/>
  <c r="G75" i="94"/>
  <c r="J75" i="94" s="1"/>
  <c r="G94" i="95"/>
  <c r="J94" i="95" s="1"/>
  <c r="E94" i="96" s="1"/>
  <c r="G9" i="74"/>
  <c r="J9" i="74" s="1"/>
  <c r="G11" i="74"/>
  <c r="J11" i="74" s="1"/>
  <c r="G10" i="74"/>
  <c r="J10" i="74" s="1"/>
  <c r="G178" i="95" l="1"/>
  <c r="J178" i="95" s="1"/>
  <c r="G60" i="95"/>
  <c r="J60" i="95" s="1"/>
  <c r="G94" i="96"/>
  <c r="J94" i="96" s="1"/>
  <c r="G11" i="77"/>
  <c r="J11" i="77" s="1"/>
  <c r="G9" i="77"/>
  <c r="J9" i="77" s="1"/>
  <c r="G109" i="90"/>
  <c r="J109" i="90" s="1"/>
  <c r="G109" i="91" s="1"/>
  <c r="J109" i="91" s="1"/>
  <c r="E109" i="92" s="1"/>
  <c r="G109" i="92" s="1"/>
  <c r="J109" i="92" s="1"/>
  <c r="G109" i="93" s="1"/>
  <c r="J109" i="93" s="1"/>
  <c r="G109" i="94" s="1"/>
  <c r="J109" i="94" s="1"/>
  <c r="G63" i="90"/>
  <c r="J63" i="90" s="1"/>
  <c r="G45" i="91"/>
  <c r="J45" i="91" s="1"/>
  <c r="G129" i="90"/>
  <c r="J129" i="90" s="1"/>
  <c r="G35" i="90"/>
  <c r="J35" i="90" s="1"/>
  <c r="G114" i="90"/>
  <c r="J114" i="90" s="1"/>
  <c r="G114" i="91" s="1"/>
  <c r="J114" i="91" s="1"/>
  <c r="E114" i="92" s="1"/>
  <c r="G114" i="92" s="1"/>
  <c r="J114" i="92" s="1"/>
  <c r="G114" i="93" s="1"/>
  <c r="J114" i="93" s="1"/>
  <c r="G114" i="94" s="1"/>
  <c r="J114" i="94" s="1"/>
  <c r="G12" i="87"/>
  <c r="J12" i="87" s="1"/>
  <c r="G75" i="95"/>
  <c r="J75" i="95" s="1"/>
  <c r="E75" i="96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69" i="92"/>
  <c r="J169" i="92" s="1"/>
  <c r="G181" i="77"/>
  <c r="J181" i="77" s="1"/>
  <c r="G84" i="77"/>
  <c r="J84" i="77" s="1"/>
  <c r="G126" i="77"/>
  <c r="J126" i="77" s="1"/>
  <c r="G125" i="77"/>
  <c r="J125" i="77" s="1"/>
  <c r="G148" i="77"/>
  <c r="J148" i="77" s="1"/>
  <c r="G10" i="77"/>
  <c r="J10" i="77" s="1"/>
  <c r="E60" i="96" l="1"/>
  <c r="G60" i="96" s="1"/>
  <c r="J60" i="96" s="1"/>
  <c r="G60" i="97" s="1"/>
  <c r="J60" i="97" s="1"/>
  <c r="E178" i="96"/>
  <c r="G178" i="96" s="1"/>
  <c r="J178" i="96" s="1"/>
  <c r="G178" i="97" s="1"/>
  <c r="J178" i="97" s="1"/>
  <c r="G178" i="98" s="1"/>
  <c r="J178" i="98" s="1"/>
  <c r="G109" i="95"/>
  <c r="J109" i="95" s="1"/>
  <c r="G114" i="95"/>
  <c r="J114" i="95" s="1"/>
  <c r="G94" i="97"/>
  <c r="J94" i="97" s="1"/>
  <c r="G75" i="96"/>
  <c r="J75" i="96" s="1"/>
  <c r="G12" i="88"/>
  <c r="J12" i="88" s="1"/>
  <c r="G205" i="78"/>
  <c r="J205" i="78" s="1"/>
  <c r="G205" i="79" s="1"/>
  <c r="J205" i="79" s="1"/>
  <c r="G126" i="78"/>
  <c r="J126" i="78" s="1"/>
  <c r="G126" i="79" s="1"/>
  <c r="J126" i="79" s="1"/>
  <c r="G206" i="78"/>
  <c r="J206" i="78" s="1"/>
  <c r="G206" i="79" s="1"/>
  <c r="J206" i="79" s="1"/>
  <c r="G181" i="78"/>
  <c r="J181" i="78" s="1"/>
  <c r="G181" i="79" s="1"/>
  <c r="J181" i="79" s="1"/>
  <c r="G84" i="78"/>
  <c r="J84" i="78" s="1"/>
  <c r="G153" i="78"/>
  <c r="J153" i="78" s="1"/>
  <c r="G153" i="79" s="1"/>
  <c r="J153" i="79" s="1"/>
  <c r="G194" i="78"/>
  <c r="J194" i="78" s="1"/>
  <c r="G177" i="78"/>
  <c r="J177" i="78" s="1"/>
  <c r="G177" i="79" s="1"/>
  <c r="J177" i="79" s="1"/>
  <c r="G39" i="78"/>
  <c r="J39" i="78" s="1"/>
  <c r="G152" i="78"/>
  <c r="J152" i="78" s="1"/>
  <c r="G152" i="79" s="1"/>
  <c r="J152" i="79" s="1"/>
  <c r="G148" i="78"/>
  <c r="J148" i="78" s="1"/>
  <c r="G148" i="79" s="1"/>
  <c r="J148" i="79" s="1"/>
  <c r="G155" i="78"/>
  <c r="J155" i="78" s="1"/>
  <c r="G83" i="78"/>
  <c r="J83" i="78" s="1"/>
  <c r="G83" i="79" s="1"/>
  <c r="J83" i="79" s="1"/>
  <c r="G151" i="78"/>
  <c r="J151" i="78" s="1"/>
  <c r="G125" i="78"/>
  <c r="J125" i="78" s="1"/>
  <c r="G208" i="78"/>
  <c r="J208" i="78" s="1"/>
  <c r="G127" i="78"/>
  <c r="J127" i="78" s="1"/>
  <c r="G35" i="91"/>
  <c r="J35" i="91" s="1"/>
  <c r="G129" i="91"/>
  <c r="J129" i="91" s="1"/>
  <c r="E45" i="92"/>
  <c r="G45" i="92" s="1"/>
  <c r="J45" i="92" s="1"/>
  <c r="G45" i="93" s="1"/>
  <c r="J45" i="93" s="1"/>
  <c r="G45" i="94" s="1"/>
  <c r="J45" i="94" s="1"/>
  <c r="G63" i="91"/>
  <c r="J63" i="91" s="1"/>
  <c r="G213" i="78"/>
  <c r="J213" i="78" s="1"/>
  <c r="G213" i="79" s="1"/>
  <c r="J213" i="79" s="1"/>
  <c r="G193" i="78"/>
  <c r="J193" i="78" s="1"/>
  <c r="G226" i="78"/>
  <c r="J226" i="78" s="1"/>
  <c r="G169" i="93"/>
  <c r="J169" i="93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10" i="78"/>
  <c r="J10" i="78" s="1"/>
  <c r="G11" i="78"/>
  <c r="J11" i="78" s="1"/>
  <c r="G9" i="78"/>
  <c r="J9" i="78" s="1"/>
  <c r="E109" i="96" l="1"/>
  <c r="G109" i="96" s="1"/>
  <c r="J109" i="96" s="1"/>
  <c r="G109" i="97" s="1"/>
  <c r="J109" i="97" s="1"/>
  <c r="G109" i="98" s="1"/>
  <c r="J109" i="98" s="1"/>
  <c r="E114" i="96"/>
  <c r="G114" i="96" s="1"/>
  <c r="J114" i="96" s="1"/>
  <c r="G114" i="97" s="1"/>
  <c r="J114" i="97" s="1"/>
  <c r="G114" i="98" s="1"/>
  <c r="J114" i="98" s="1"/>
  <c r="G45" i="95"/>
  <c r="J45" i="95" s="1"/>
  <c r="G12" i="89"/>
  <c r="J12" i="89" s="1"/>
  <c r="G12" i="90" s="1"/>
  <c r="J12" i="90" s="1"/>
  <c r="G12" i="91" s="1"/>
  <c r="J12" i="91" s="1"/>
  <c r="E12" i="92" s="1"/>
  <c r="G155" i="79"/>
  <c r="J155" i="79" s="1"/>
  <c r="G155" i="80" s="1"/>
  <c r="J155" i="80" s="1"/>
  <c r="G155" i="81" s="1"/>
  <c r="J155" i="81" s="1"/>
  <c r="G84" i="79"/>
  <c r="J84" i="79" s="1"/>
  <c r="G84" i="80" s="1"/>
  <c r="J84" i="80" s="1"/>
  <c r="G84" i="81" s="1"/>
  <c r="J84" i="81" s="1"/>
  <c r="G212" i="78"/>
  <c r="J212" i="78" s="1"/>
  <c r="G202" i="78"/>
  <c r="J202" i="78" s="1"/>
  <c r="G156" i="78"/>
  <c r="J156" i="78" s="1"/>
  <c r="G196" i="78"/>
  <c r="J196" i="78" s="1"/>
  <c r="G198" i="78"/>
  <c r="J198" i="78" s="1"/>
  <c r="G128" i="78"/>
  <c r="J128" i="78" s="1"/>
  <c r="G113" i="78"/>
  <c r="J113" i="78" s="1"/>
  <c r="G197" i="78"/>
  <c r="J197" i="78" s="1"/>
  <c r="G195" i="78"/>
  <c r="J195" i="78" s="1"/>
  <c r="G210" i="78"/>
  <c r="J210" i="78" s="1"/>
  <c r="G203" i="78"/>
  <c r="J203" i="78" s="1"/>
  <c r="G204" i="78"/>
  <c r="J204" i="78" s="1"/>
  <c r="G182" i="78"/>
  <c r="J182" i="78" s="1"/>
  <c r="E129" i="92"/>
  <c r="G129" i="92" s="1"/>
  <c r="J129" i="92" s="1"/>
  <c r="G129" i="93" s="1"/>
  <c r="J129" i="93" s="1"/>
  <c r="G129" i="94" s="1"/>
  <c r="J129" i="94" s="1"/>
  <c r="E35" i="92"/>
  <c r="G35" i="92" s="1"/>
  <c r="J35" i="92" s="1"/>
  <c r="E63" i="92"/>
  <c r="G63" i="92" s="1"/>
  <c r="J63" i="92" s="1"/>
  <c r="G152" i="80"/>
  <c r="J152" i="80" s="1"/>
  <c r="G152" i="81" s="1"/>
  <c r="J152" i="81" s="1"/>
  <c r="G153" i="80"/>
  <c r="J153" i="80" s="1"/>
  <c r="G153" i="81" s="1"/>
  <c r="J153" i="81" s="1"/>
  <c r="G148" i="80"/>
  <c r="J148" i="80" s="1"/>
  <c r="G148" i="81" s="1"/>
  <c r="J148" i="81" s="1"/>
  <c r="G206" i="80"/>
  <c r="J206" i="80" s="1"/>
  <c r="G206" i="81" s="1"/>
  <c r="J206" i="81" s="1"/>
  <c r="G181" i="80"/>
  <c r="J181" i="80" s="1"/>
  <c r="G181" i="81" s="1"/>
  <c r="J181" i="81" s="1"/>
  <c r="G177" i="80"/>
  <c r="J177" i="80" s="1"/>
  <c r="G177" i="81" s="1"/>
  <c r="J177" i="81" s="1"/>
  <c r="G213" i="80"/>
  <c r="J213" i="80" s="1"/>
  <c r="G83" i="80"/>
  <c r="J83" i="80" s="1"/>
  <c r="G83" i="81" s="1"/>
  <c r="J83" i="81" s="1"/>
  <c r="G205" i="80"/>
  <c r="J205" i="80" s="1"/>
  <c r="G205" i="81" s="1"/>
  <c r="J205" i="81" s="1"/>
  <c r="G126" i="80"/>
  <c r="J126" i="80" s="1"/>
  <c r="G126" i="81" s="1"/>
  <c r="J126" i="81" s="1"/>
  <c r="G226" i="79"/>
  <c r="J226" i="79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47" i="78"/>
  <c r="J147" i="78" s="1"/>
  <c r="G157" i="78"/>
  <c r="J157" i="78" s="1"/>
  <c r="G149" i="78"/>
  <c r="J149" i="78" s="1"/>
  <c r="G150" i="78"/>
  <c r="J150" i="78" s="1"/>
  <c r="G211" i="78"/>
  <c r="J211" i="78" s="1"/>
  <c r="G209" i="78"/>
  <c r="J209" i="78" s="1"/>
  <c r="G75" i="97"/>
  <c r="J75" i="97" s="1"/>
  <c r="G60" i="99"/>
  <c r="J60" i="99" s="1"/>
  <c r="G178" i="99"/>
  <c r="J178" i="99" s="1"/>
  <c r="G94" i="98"/>
  <c r="J94" i="98" s="1"/>
  <c r="G169" i="94"/>
  <c r="J169" i="94" s="1"/>
  <c r="G11" i="79"/>
  <c r="J11" i="79" s="1"/>
  <c r="G9" i="79"/>
  <c r="J9" i="79" s="1"/>
  <c r="G10" i="79"/>
  <c r="J10" i="79" s="1"/>
  <c r="E45" i="96" l="1"/>
  <c r="G45" i="96" s="1"/>
  <c r="J45" i="96" s="1"/>
  <c r="G45" i="97" s="1"/>
  <c r="J45" i="97" s="1"/>
  <c r="G45" i="98" s="1"/>
  <c r="J45" i="98" s="1"/>
  <c r="G45" i="99" s="1"/>
  <c r="J45" i="99" s="1"/>
  <c r="G45" i="100" s="1"/>
  <c r="J45" i="100" s="1"/>
  <c r="G45" i="101" s="1"/>
  <c r="J45" i="101" s="1"/>
  <c r="G129" i="95"/>
  <c r="J129" i="95" s="1"/>
  <c r="G178" i="100"/>
  <c r="J178" i="100" s="1"/>
  <c r="G75" i="98"/>
  <c r="J75" i="98" s="1"/>
  <c r="G63" i="93"/>
  <c r="J63" i="93" s="1"/>
  <c r="G63" i="94" s="1"/>
  <c r="J63" i="94" s="1"/>
  <c r="G94" i="99"/>
  <c r="J94" i="99" s="1"/>
  <c r="G204" i="79"/>
  <c r="J204" i="79" s="1"/>
  <c r="G213" i="81"/>
  <c r="J213" i="81" s="1"/>
  <c r="G213" i="82" s="1"/>
  <c r="J213" i="82" s="1"/>
  <c r="G35" i="93"/>
  <c r="J35" i="93" s="1"/>
  <c r="G125" i="80"/>
  <c r="J125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69" i="95"/>
  <c r="J169" i="95" s="1"/>
  <c r="E169" i="96" s="1"/>
  <c r="G60" i="100"/>
  <c r="J60" i="100" s="1"/>
  <c r="G109" i="99"/>
  <c r="J109" i="99" s="1"/>
  <c r="G114" i="99"/>
  <c r="J114" i="99" s="1"/>
  <c r="G11" i="80"/>
  <c r="J11" i="80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153" i="82"/>
  <c r="J153" i="82" s="1"/>
  <c r="G152" i="82"/>
  <c r="J152" i="82" s="1"/>
  <c r="N261" i="74"/>
  <c r="N258" i="74"/>
  <c r="M5" i="74"/>
  <c r="G60" i="101" l="1"/>
  <c r="J60" i="101" s="1"/>
  <c r="E129" i="96"/>
  <c r="G129" i="96" s="1"/>
  <c r="J129" i="96" s="1"/>
  <c r="G129" i="97" s="1"/>
  <c r="J129" i="97" s="1"/>
  <c r="G129" i="98" s="1"/>
  <c r="J129" i="98" s="1"/>
  <c r="G129" i="99" s="1"/>
  <c r="J129" i="99" s="1"/>
  <c r="G129" i="100" s="1"/>
  <c r="J129" i="100" s="1"/>
  <c r="G129" i="101" s="1"/>
  <c r="J129" i="101" s="1"/>
  <c r="G63" i="95"/>
  <c r="J63" i="95" s="1"/>
  <c r="G75" i="99"/>
  <c r="J75" i="99" s="1"/>
  <c r="G94" i="100"/>
  <c r="J94" i="100" s="1"/>
  <c r="G109" i="100"/>
  <c r="J109" i="100" s="1"/>
  <c r="G45" i="102"/>
  <c r="J45" i="102" s="1"/>
  <c r="G169" i="96"/>
  <c r="J169" i="96" s="1"/>
  <c r="G198" i="80"/>
  <c r="J198" i="80" s="1"/>
  <c r="G148" i="83"/>
  <c r="J148" i="83" s="1"/>
  <c r="N256" i="74"/>
  <c r="P5" i="74"/>
  <c r="G35" i="94"/>
  <c r="J35" i="94" s="1"/>
  <c r="G193" i="81"/>
  <c r="J193" i="81" s="1"/>
  <c r="G39" i="81"/>
  <c r="J39" i="81" s="1"/>
  <c r="G194" i="81"/>
  <c r="J194" i="81" s="1"/>
  <c r="G208" i="81"/>
  <c r="J208" i="81" s="1"/>
  <c r="G151" i="81"/>
  <c r="J151" i="81" s="1"/>
  <c r="G203" i="80"/>
  <c r="J203" i="80" s="1"/>
  <c r="G226" i="81"/>
  <c r="J226" i="81" s="1"/>
  <c r="G127" i="81"/>
  <c r="J127" i="81" s="1"/>
  <c r="G125" i="81"/>
  <c r="J125" i="81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78" i="101"/>
  <c r="J178" i="101" s="1"/>
  <c r="G114" i="100"/>
  <c r="J114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0" i="81"/>
  <c r="J10" i="81" s="1"/>
  <c r="G126" i="83"/>
  <c r="J126" i="83" s="1"/>
  <c r="G153" i="83"/>
  <c r="J153" i="83" s="1"/>
  <c r="G84" i="83"/>
  <c r="J84" i="83" s="1"/>
  <c r="G205" i="83"/>
  <c r="J205" i="83" s="1"/>
  <c r="G11" i="81"/>
  <c r="J11" i="81" s="1"/>
  <c r="G177" i="83"/>
  <c r="J177" i="83" s="1"/>
  <c r="G83" i="83"/>
  <c r="J83" i="83" s="1"/>
  <c r="G213" i="83"/>
  <c r="J213" i="83" s="1"/>
  <c r="G181" i="83"/>
  <c r="J181" i="83" s="1"/>
  <c r="G9" i="81"/>
  <c r="J9" i="81" s="1"/>
  <c r="R254" i="74"/>
  <c r="E63" i="96" l="1"/>
  <c r="G63" i="96" s="1"/>
  <c r="J63" i="96" s="1"/>
  <c r="G63" i="97" s="1"/>
  <c r="J63" i="97" s="1"/>
  <c r="G63" i="98" s="1"/>
  <c r="J63" i="98" s="1"/>
  <c r="G63" i="99" s="1"/>
  <c r="J63" i="99" s="1"/>
  <c r="G63" i="100" s="1"/>
  <c r="J63" i="100" s="1"/>
  <c r="G63" i="101" s="1"/>
  <c r="J63" i="101" s="1"/>
  <c r="G63" i="102" s="1"/>
  <c r="J63" i="102" s="1"/>
  <c r="G35" i="95"/>
  <c r="J35" i="95" s="1"/>
  <c r="G45" i="103"/>
  <c r="J45" i="103" s="1"/>
  <c r="G175" i="78"/>
  <c r="J175" i="78" s="1"/>
  <c r="G71" i="78"/>
  <c r="J71" i="78" s="1"/>
  <c r="G125" i="82"/>
  <c r="J125" i="82" s="1"/>
  <c r="G125" i="83" s="1"/>
  <c r="J125" i="83" s="1"/>
  <c r="G169" i="97"/>
  <c r="J169" i="97" s="1"/>
  <c r="G169" i="98" s="1"/>
  <c r="J169" i="98" s="1"/>
  <c r="G193" i="82"/>
  <c r="J193" i="82" s="1"/>
  <c r="G194" i="82"/>
  <c r="J194" i="82" s="1"/>
  <c r="G194" i="83" s="1"/>
  <c r="J194" i="83" s="1"/>
  <c r="G151" i="82"/>
  <c r="J151" i="82" s="1"/>
  <c r="G151" i="83" s="1"/>
  <c r="J151" i="83" s="1"/>
  <c r="G208" i="82"/>
  <c r="J208" i="82" s="1"/>
  <c r="G208" i="83" s="1"/>
  <c r="J208" i="83" s="1"/>
  <c r="G203" i="81"/>
  <c r="J203" i="81" s="1"/>
  <c r="G39" i="82"/>
  <c r="J39" i="82" s="1"/>
  <c r="G39" i="83" s="1"/>
  <c r="J39" i="83" s="1"/>
  <c r="G39" i="84" s="1"/>
  <c r="J39" i="84" s="1"/>
  <c r="G204" i="81"/>
  <c r="J204" i="81" s="1"/>
  <c r="G147" i="81"/>
  <c r="J147" i="81" s="1"/>
  <c r="G211" i="81"/>
  <c r="J211" i="81" s="1"/>
  <c r="G182" i="81"/>
  <c r="J182" i="81" s="1"/>
  <c r="G149" i="81"/>
  <c r="J149" i="81" s="1"/>
  <c r="G209" i="81"/>
  <c r="J209" i="81" s="1"/>
  <c r="G212" i="81"/>
  <c r="J212" i="81" s="1"/>
  <c r="G156" i="81"/>
  <c r="J156" i="81" s="1"/>
  <c r="G202" i="81"/>
  <c r="J202" i="81" s="1"/>
  <c r="G210" i="81"/>
  <c r="J210" i="81" s="1"/>
  <c r="G157" i="81"/>
  <c r="J157" i="81" s="1"/>
  <c r="G195" i="81"/>
  <c r="J195" i="81" s="1"/>
  <c r="G150" i="81"/>
  <c r="J150" i="81" s="1"/>
  <c r="G226" i="82"/>
  <c r="J226" i="82" s="1"/>
  <c r="G226" i="83" s="1"/>
  <c r="J226" i="83" s="1"/>
  <c r="G197" i="81"/>
  <c r="J197" i="81" s="1"/>
  <c r="G198" i="81"/>
  <c r="J198" i="81" s="1"/>
  <c r="G196" i="81"/>
  <c r="J196" i="81" s="1"/>
  <c r="G127" i="82"/>
  <c r="J127" i="82" s="1"/>
  <c r="G127" i="83" s="1"/>
  <c r="J127" i="83" s="1"/>
  <c r="G128" i="81"/>
  <c r="J128" i="81" s="1"/>
  <c r="G113" i="81"/>
  <c r="J113" i="81" s="1"/>
  <c r="G12" i="94"/>
  <c r="J12" i="94" s="1"/>
  <c r="G70" i="78"/>
  <c r="J70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178" i="102"/>
  <c r="J178" i="102" s="1"/>
  <c r="G75" i="100"/>
  <c r="J75" i="100" s="1"/>
  <c r="G10" i="82"/>
  <c r="J10" i="82" s="1"/>
  <c r="G11" i="82"/>
  <c r="J11" i="82" s="1"/>
  <c r="G9" i="82"/>
  <c r="J9" i="82" s="1"/>
  <c r="X5" i="8"/>
  <c r="Z5" i="8" s="1"/>
  <c r="AC5" i="8" s="1"/>
  <c r="AC33" i="8"/>
  <c r="AC27" i="8"/>
  <c r="N262" i="74"/>
  <c r="E35" i="96" l="1"/>
  <c r="G35" i="96" s="1"/>
  <c r="J35" i="96" s="1"/>
  <c r="G35" i="97" s="1"/>
  <c r="J35" i="97" s="1"/>
  <c r="G35" i="98" s="1"/>
  <c r="J35" i="98" s="1"/>
  <c r="G35" i="99" s="1"/>
  <c r="J35" i="99" s="1"/>
  <c r="G35" i="100" s="1"/>
  <c r="J35" i="100" s="1"/>
  <c r="G35" i="101" s="1"/>
  <c r="J35" i="101" s="1"/>
  <c r="G35" i="102" s="1"/>
  <c r="J35" i="102" s="1"/>
  <c r="G35" i="103" s="1"/>
  <c r="J35" i="103" s="1"/>
  <c r="G35" i="104" s="1"/>
  <c r="J35" i="104" s="1"/>
  <c r="G63" i="103"/>
  <c r="J63" i="103" s="1"/>
  <c r="G129" i="103"/>
  <c r="J129" i="103" s="1"/>
  <c r="G39" i="85"/>
  <c r="J39" i="85" s="1"/>
  <c r="G75" i="101"/>
  <c r="J75" i="101" s="1"/>
  <c r="G71" i="79"/>
  <c r="J71" i="79" s="1"/>
  <c r="G193" i="83"/>
  <c r="J193" i="83" s="1"/>
  <c r="G203" i="82"/>
  <c r="J203" i="82" s="1"/>
  <c r="G203" i="83" s="1"/>
  <c r="J203" i="83" s="1"/>
  <c r="G182" i="82"/>
  <c r="J182" i="82" s="1"/>
  <c r="G182" i="83" s="1"/>
  <c r="J182" i="83" s="1"/>
  <c r="G202" i="82"/>
  <c r="J202" i="82" s="1"/>
  <c r="G202" i="83" s="1"/>
  <c r="J202" i="83" s="1"/>
  <c r="G211" i="82"/>
  <c r="J211" i="82" s="1"/>
  <c r="G211" i="83" s="1"/>
  <c r="J211" i="83" s="1"/>
  <c r="G156" i="82"/>
  <c r="J156" i="82" s="1"/>
  <c r="G156" i="83" s="1"/>
  <c r="J156" i="83" s="1"/>
  <c r="G195" i="82"/>
  <c r="J195" i="82" s="1"/>
  <c r="G195" i="83" s="1"/>
  <c r="J195" i="83" s="1"/>
  <c r="G212" i="82"/>
  <c r="J212" i="82" s="1"/>
  <c r="G212" i="83" s="1"/>
  <c r="J212" i="83" s="1"/>
  <c r="G204" i="82"/>
  <c r="J204" i="82" s="1"/>
  <c r="G204" i="83" s="1"/>
  <c r="J204" i="83" s="1"/>
  <c r="G149" i="82"/>
  <c r="J149" i="82" s="1"/>
  <c r="G149" i="83" s="1"/>
  <c r="J149" i="83" s="1"/>
  <c r="G157" i="82"/>
  <c r="J157" i="82" s="1"/>
  <c r="G157" i="83" s="1"/>
  <c r="J157" i="83" s="1"/>
  <c r="G150" i="82"/>
  <c r="J150" i="82" s="1"/>
  <c r="G150" i="83" s="1"/>
  <c r="J150" i="83" s="1"/>
  <c r="G210" i="82"/>
  <c r="J210" i="82" s="1"/>
  <c r="G209" i="82"/>
  <c r="J209" i="82" s="1"/>
  <c r="G209" i="83" s="1"/>
  <c r="J209" i="83" s="1"/>
  <c r="G147" i="82"/>
  <c r="J147" i="82" s="1"/>
  <c r="G147" i="83" s="1"/>
  <c r="J147" i="83" s="1"/>
  <c r="G198" i="82"/>
  <c r="J198" i="82" s="1"/>
  <c r="G196" i="82"/>
  <c r="J196" i="82" s="1"/>
  <c r="G196" i="83" s="1"/>
  <c r="J196" i="83" s="1"/>
  <c r="G197" i="82"/>
  <c r="J197" i="82" s="1"/>
  <c r="G197" i="83" s="1"/>
  <c r="J197" i="83" s="1"/>
  <c r="G128" i="82"/>
  <c r="J128" i="82" s="1"/>
  <c r="G128" i="83" s="1"/>
  <c r="J128" i="83" s="1"/>
  <c r="G113" i="82"/>
  <c r="J113" i="82" s="1"/>
  <c r="G169" i="99"/>
  <c r="J169" i="99" s="1"/>
  <c r="G12" i="95"/>
  <c r="J12" i="95" s="1"/>
  <c r="E12" i="96" s="1"/>
  <c r="G70" i="79"/>
  <c r="J70" i="79" s="1"/>
  <c r="G175" i="79"/>
  <c r="J175" i="79" s="1"/>
  <c r="G45" i="104"/>
  <c r="J45" i="104" s="1"/>
  <c r="G94" i="102"/>
  <c r="J94" i="102" s="1"/>
  <c r="G114" i="102"/>
  <c r="J114" i="102" s="1"/>
  <c r="G178" i="103"/>
  <c r="J178" i="103" s="1"/>
  <c r="G109" i="102"/>
  <c r="J109" i="102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9" i="83"/>
  <c r="J9" i="83" s="1"/>
  <c r="N265" i="74"/>
  <c r="N264" i="74"/>
  <c r="Y36" i="8"/>
  <c r="S43" i="8" s="1"/>
  <c r="S36" i="8"/>
  <c r="V36" i="8"/>
  <c r="W36" i="8"/>
  <c r="T36" i="8"/>
  <c r="U36" i="8"/>
  <c r="G63" i="104" l="1"/>
  <c r="J63" i="104" s="1"/>
  <c r="G208" i="85"/>
  <c r="J208" i="85" s="1"/>
  <c r="G226" i="85"/>
  <c r="J226" i="85" s="1"/>
  <c r="G94" i="103"/>
  <c r="J94" i="103" s="1"/>
  <c r="G194" i="85"/>
  <c r="J194" i="85" s="1"/>
  <c r="G151" i="85"/>
  <c r="J151" i="85" s="1"/>
  <c r="G193" i="85"/>
  <c r="J193" i="85" s="1"/>
  <c r="G127" i="85"/>
  <c r="J127" i="85" s="1"/>
  <c r="G181" i="85"/>
  <c r="J181" i="85" s="1"/>
  <c r="G177" i="85"/>
  <c r="J177" i="85" s="1"/>
  <c r="G83" i="85"/>
  <c r="J83" i="85" s="1"/>
  <c r="G126" i="85"/>
  <c r="J126" i="85" s="1"/>
  <c r="G12" i="96"/>
  <c r="J12" i="96" s="1"/>
  <c r="G213" i="85"/>
  <c r="J213" i="85" s="1"/>
  <c r="G84" i="85"/>
  <c r="J84" i="85" s="1"/>
  <c r="G155" i="85"/>
  <c r="J155" i="85" s="1"/>
  <c r="G152" i="85"/>
  <c r="J152" i="85" s="1"/>
  <c r="G206" i="85"/>
  <c r="J206" i="85" s="1"/>
  <c r="G198" i="83"/>
  <c r="J198" i="83" s="1"/>
  <c r="G113" i="83"/>
  <c r="J113" i="83" s="1"/>
  <c r="G210" i="83"/>
  <c r="J210" i="83" s="1"/>
  <c r="G169" i="100"/>
  <c r="J169" i="100" s="1"/>
  <c r="G70" i="80"/>
  <c r="J70" i="80" s="1"/>
  <c r="G175" i="80"/>
  <c r="J175" i="80" s="1"/>
  <c r="G71" i="80"/>
  <c r="J71" i="80" s="1"/>
  <c r="G148" i="85"/>
  <c r="J148" i="85" s="1"/>
  <c r="G205" i="85"/>
  <c r="J205" i="85" s="1"/>
  <c r="G125" i="85"/>
  <c r="J125" i="85" s="1"/>
  <c r="G153" i="85"/>
  <c r="J153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75" i="102"/>
  <c r="J75" i="102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95" i="85" l="1"/>
  <c r="J195" i="85" s="1"/>
  <c r="G157" i="85"/>
  <c r="J157" i="85" s="1"/>
  <c r="G182" i="85"/>
  <c r="J182" i="85" s="1"/>
  <c r="G203" i="85"/>
  <c r="J203" i="85" s="1"/>
  <c r="G196" i="85"/>
  <c r="J196" i="85" s="1"/>
  <c r="G156" i="88"/>
  <c r="J156" i="88" s="1"/>
  <c r="E156" i="92"/>
  <c r="G156" i="92" s="1"/>
  <c r="J156" i="92" s="1"/>
  <c r="G156" i="102"/>
  <c r="J156" i="102" s="1"/>
  <c r="G156" i="105"/>
  <c r="J156" i="105" s="1"/>
  <c r="G156" i="99"/>
  <c r="J156" i="99" s="1"/>
  <c r="G156" i="89"/>
  <c r="J156" i="89" s="1"/>
  <c r="G156" i="93"/>
  <c r="J156" i="93" s="1"/>
  <c r="G156" i="106"/>
  <c r="J156" i="106" s="1"/>
  <c r="G156" i="95"/>
  <c r="J156" i="95" s="1"/>
  <c r="E156" i="96" s="1"/>
  <c r="G156" i="96" s="1"/>
  <c r="J156" i="96" s="1"/>
  <c r="G156" i="100"/>
  <c r="J156" i="100" s="1"/>
  <c r="G156" i="103"/>
  <c r="J156" i="103" s="1"/>
  <c r="G156" i="90"/>
  <c r="J156" i="90" s="1"/>
  <c r="G156" i="94"/>
  <c r="J156" i="94" s="1"/>
  <c r="G156" i="97"/>
  <c r="J156" i="97" s="1"/>
  <c r="G156" i="104"/>
  <c r="J156" i="104" s="1"/>
  <c r="E156" i="107"/>
  <c r="G156" i="107" s="1"/>
  <c r="J156" i="107" s="1"/>
  <c r="G156" i="87"/>
  <c r="J156" i="87" s="1"/>
  <c r="G156" i="91"/>
  <c r="J156" i="91" s="1"/>
  <c r="G156" i="98"/>
  <c r="J156" i="98" s="1"/>
  <c r="G156" i="101"/>
  <c r="J156" i="101" s="1"/>
  <c r="G156" i="86"/>
  <c r="J156" i="86" s="1"/>
  <c r="G150" i="85"/>
  <c r="J150" i="85" s="1"/>
  <c r="G10" i="85"/>
  <c r="J10" i="85" s="1"/>
  <c r="G169" i="101"/>
  <c r="J169" i="101" s="1"/>
  <c r="G148" i="86"/>
  <c r="J148" i="86" s="1"/>
  <c r="G148" i="87" s="1"/>
  <c r="J148" i="87" s="1"/>
  <c r="G208" i="86"/>
  <c r="J208" i="86" s="1"/>
  <c r="G208" i="87" s="1"/>
  <c r="J208" i="87" s="1"/>
  <c r="G206" i="86"/>
  <c r="J206" i="86" s="1"/>
  <c r="G206" i="87" s="1"/>
  <c r="J206" i="87" s="1"/>
  <c r="G83" i="86"/>
  <c r="J83" i="86" s="1"/>
  <c r="G83" i="87" s="1"/>
  <c r="J83" i="87" s="1"/>
  <c r="G193" i="86"/>
  <c r="J193" i="86" s="1"/>
  <c r="G193" i="87" s="1"/>
  <c r="J193" i="87" s="1"/>
  <c r="G152" i="86"/>
  <c r="J152" i="86" s="1"/>
  <c r="G127" i="86"/>
  <c r="J127" i="86" s="1"/>
  <c r="G126" i="86"/>
  <c r="J126" i="86" s="1"/>
  <c r="G126" i="87" s="1"/>
  <c r="J126" i="87" s="1"/>
  <c r="G153" i="86"/>
  <c r="J153" i="86" s="1"/>
  <c r="G153" i="87" s="1"/>
  <c r="J153" i="87" s="1"/>
  <c r="G155" i="86"/>
  <c r="J155" i="86" s="1"/>
  <c r="G155" i="87" s="1"/>
  <c r="J155" i="87" s="1"/>
  <c r="G213" i="86"/>
  <c r="J213" i="86" s="1"/>
  <c r="G213" i="87" s="1"/>
  <c r="J213" i="87" s="1"/>
  <c r="G125" i="86"/>
  <c r="J125" i="86" s="1"/>
  <c r="G84" i="86"/>
  <c r="J84" i="86" s="1"/>
  <c r="G84" i="87" s="1"/>
  <c r="J84" i="87" s="1"/>
  <c r="G226" i="86"/>
  <c r="J226" i="86" s="1"/>
  <c r="G226" i="87" s="1"/>
  <c r="J226" i="87" s="1"/>
  <c r="G181" i="86"/>
  <c r="J181" i="86" s="1"/>
  <c r="G181" i="87" s="1"/>
  <c r="J181" i="87" s="1"/>
  <c r="G194" i="86"/>
  <c r="J194" i="86" s="1"/>
  <c r="G194" i="87" s="1"/>
  <c r="J194" i="87" s="1"/>
  <c r="G12" i="97"/>
  <c r="J12" i="97" s="1"/>
  <c r="G12" i="98" s="1"/>
  <c r="J12" i="98" s="1"/>
  <c r="G177" i="86"/>
  <c r="J177" i="86" s="1"/>
  <c r="G177" i="87" s="1"/>
  <c r="J177" i="87" s="1"/>
  <c r="G151" i="86"/>
  <c r="J151" i="86" s="1"/>
  <c r="G151" i="87" s="1"/>
  <c r="J151" i="87" s="1"/>
  <c r="G205" i="86"/>
  <c r="J205" i="86" s="1"/>
  <c r="G71" i="81"/>
  <c r="J71" i="81" s="1"/>
  <c r="G175" i="81"/>
  <c r="J175" i="81" s="1"/>
  <c r="G70" i="81"/>
  <c r="J70" i="81" s="1"/>
  <c r="G202" i="85"/>
  <c r="J202" i="85" s="1"/>
  <c r="G128" i="85"/>
  <c r="J128" i="85" s="1"/>
  <c r="G210" i="85"/>
  <c r="J210" i="85" s="1"/>
  <c r="G147" i="85"/>
  <c r="J147" i="85" s="1"/>
  <c r="G156" i="85"/>
  <c r="J156" i="85" s="1"/>
  <c r="G211" i="85"/>
  <c r="J211" i="85" s="1"/>
  <c r="G149" i="85"/>
  <c r="J149" i="85" s="1"/>
  <c r="G197" i="85"/>
  <c r="J197" i="85" s="1"/>
  <c r="G204" i="85"/>
  <c r="J204" i="85" s="1"/>
  <c r="G209" i="85"/>
  <c r="J209" i="85" s="1"/>
  <c r="G198" i="85"/>
  <c r="J198" i="85" s="1"/>
  <c r="G212" i="85"/>
  <c r="J212" i="85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75" i="104" l="1"/>
  <c r="J75" i="104" s="1"/>
  <c r="G127" i="87"/>
  <c r="J127" i="87" s="1"/>
  <c r="G152" i="87"/>
  <c r="J152" i="87" s="1"/>
  <c r="G152" i="88" s="1"/>
  <c r="J152" i="88" s="1"/>
  <c r="G39" i="87"/>
  <c r="J39" i="87" s="1"/>
  <c r="G205" i="87"/>
  <c r="J205" i="87" s="1"/>
  <c r="G205" i="88" s="1"/>
  <c r="J205" i="88" s="1"/>
  <c r="G125" i="87"/>
  <c r="J125" i="87" s="1"/>
  <c r="G125" i="88" s="1"/>
  <c r="J125" i="88" s="1"/>
  <c r="G169" i="102"/>
  <c r="J169" i="102" s="1"/>
  <c r="G169" i="103" s="1"/>
  <c r="J169" i="103" s="1"/>
  <c r="G169" i="104" s="1"/>
  <c r="J169" i="104" s="1"/>
  <c r="G198" i="86"/>
  <c r="J198" i="86" s="1"/>
  <c r="G198" i="87" s="1"/>
  <c r="J198" i="87" s="1"/>
  <c r="G211" i="86"/>
  <c r="J211" i="86" s="1"/>
  <c r="G202" i="86"/>
  <c r="J202" i="86" s="1"/>
  <c r="G202" i="87" s="1"/>
  <c r="J202" i="87" s="1"/>
  <c r="G195" i="86"/>
  <c r="J195" i="86" s="1"/>
  <c r="G195" i="87" s="1"/>
  <c r="J195" i="87" s="1"/>
  <c r="G149" i="86"/>
  <c r="J149" i="86" s="1"/>
  <c r="G149" i="87" s="1"/>
  <c r="J149" i="87" s="1"/>
  <c r="G203" i="86"/>
  <c r="J203" i="86" s="1"/>
  <c r="G203" i="87" s="1"/>
  <c r="J203" i="87" s="1"/>
  <c r="G209" i="86"/>
  <c r="J209" i="86" s="1"/>
  <c r="G209" i="87" s="1"/>
  <c r="J209" i="87" s="1"/>
  <c r="G147" i="86"/>
  <c r="J147" i="86" s="1"/>
  <c r="G147" i="87" s="1"/>
  <c r="J147" i="87" s="1"/>
  <c r="G212" i="86"/>
  <c r="J212" i="86" s="1"/>
  <c r="G212" i="87" s="1"/>
  <c r="J212" i="87" s="1"/>
  <c r="G157" i="86"/>
  <c r="J157" i="86" s="1"/>
  <c r="G157" i="87" s="1"/>
  <c r="J157" i="87" s="1"/>
  <c r="G204" i="86"/>
  <c r="J204" i="86" s="1"/>
  <c r="G204" i="87" s="1"/>
  <c r="J204" i="87" s="1"/>
  <c r="G196" i="86"/>
  <c r="J196" i="86" s="1"/>
  <c r="G196" i="87" s="1"/>
  <c r="J196" i="87" s="1"/>
  <c r="G197" i="86"/>
  <c r="J197" i="86" s="1"/>
  <c r="G197" i="87" s="1"/>
  <c r="J197" i="87" s="1"/>
  <c r="G210" i="86"/>
  <c r="J210" i="86" s="1"/>
  <c r="G210" i="87" s="1"/>
  <c r="J210" i="87" s="1"/>
  <c r="G182" i="86"/>
  <c r="J182" i="86" s="1"/>
  <c r="G182" i="87" s="1"/>
  <c r="J182" i="87" s="1"/>
  <c r="G150" i="86"/>
  <c r="J150" i="86" s="1"/>
  <c r="G150" i="87" s="1"/>
  <c r="J150" i="87" s="1"/>
  <c r="G128" i="86"/>
  <c r="J128" i="86" s="1"/>
  <c r="G128" i="87" s="1"/>
  <c r="J128" i="87" s="1"/>
  <c r="G70" i="82"/>
  <c r="J70" i="82" s="1"/>
  <c r="G70" i="83" s="1"/>
  <c r="J70" i="83" s="1"/>
  <c r="G175" i="82"/>
  <c r="J175" i="82" s="1"/>
  <c r="G175" i="83" s="1"/>
  <c r="J175" i="83" s="1"/>
  <c r="G71" i="82"/>
  <c r="J71" i="82" s="1"/>
  <c r="G71" i="83" s="1"/>
  <c r="J71" i="83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5" i="88"/>
  <c r="J155" i="88" s="1"/>
  <c r="G9" i="86"/>
  <c r="J9" i="86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11" i="87" l="1"/>
  <c r="J211" i="87" s="1"/>
  <c r="G211" i="88" s="1"/>
  <c r="J211" i="88" s="1"/>
  <c r="G19" i="77"/>
  <c r="J19" i="77" s="1"/>
  <c r="G168" i="78"/>
  <c r="J168" i="78" s="1"/>
  <c r="G25" i="77"/>
  <c r="J25" i="77" s="1"/>
  <c r="G20" i="77"/>
  <c r="J20" i="77" s="1"/>
  <c r="G26" i="77"/>
  <c r="J26" i="77" s="1"/>
  <c r="G22" i="77"/>
  <c r="J22" i="77" s="1"/>
  <c r="G23" i="77"/>
  <c r="J23" i="77" s="1"/>
  <c r="G11" i="87"/>
  <c r="J11" i="87" s="1"/>
  <c r="G11" i="88" s="1"/>
  <c r="J11" i="88" s="1"/>
  <c r="G152" i="89"/>
  <c r="J152" i="89" s="1"/>
  <c r="G152" i="90" s="1"/>
  <c r="J152" i="90" s="1"/>
  <c r="G226" i="89"/>
  <c r="J226" i="89" s="1"/>
  <c r="G226" i="90" s="1"/>
  <c r="J226" i="90" s="1"/>
  <c r="G153" i="89"/>
  <c r="J153" i="89" s="1"/>
  <c r="G153" i="90" s="1"/>
  <c r="J153" i="90" s="1"/>
  <c r="G10" i="87"/>
  <c r="J10" i="87" s="1"/>
  <c r="G10" i="88" s="1"/>
  <c r="J10" i="88" s="1"/>
  <c r="G205" i="89"/>
  <c r="J205" i="89" s="1"/>
  <c r="G205" i="90" s="1"/>
  <c r="J205" i="90" s="1"/>
  <c r="G208" i="89"/>
  <c r="J208" i="89" s="1"/>
  <c r="G208" i="90" s="1"/>
  <c r="J208" i="90" s="1"/>
  <c r="G39" i="88"/>
  <c r="J39" i="88" s="1"/>
  <c r="G39" i="89" s="1"/>
  <c r="J39" i="89" s="1"/>
  <c r="G155" i="89"/>
  <c r="J155" i="89" s="1"/>
  <c r="G155" i="90" s="1"/>
  <c r="J155" i="90" s="1"/>
  <c r="G148" i="89"/>
  <c r="J148" i="89" s="1"/>
  <c r="G148" i="90" s="1"/>
  <c r="J148" i="90" s="1"/>
  <c r="G9" i="87"/>
  <c r="J9" i="87" s="1"/>
  <c r="G9" i="88" s="1"/>
  <c r="J9" i="88" s="1"/>
  <c r="G193" i="89"/>
  <c r="J193" i="89" s="1"/>
  <c r="G177" i="89"/>
  <c r="J177" i="89" s="1"/>
  <c r="G177" i="90" s="1"/>
  <c r="J177" i="90" s="1"/>
  <c r="G125" i="89"/>
  <c r="J125" i="89" s="1"/>
  <c r="G206" i="89"/>
  <c r="J206" i="89" s="1"/>
  <c r="G206" i="90" s="1"/>
  <c r="J206" i="90" s="1"/>
  <c r="G12" i="100"/>
  <c r="J12" i="100" s="1"/>
  <c r="G181" i="89"/>
  <c r="J181" i="89" s="1"/>
  <c r="G181" i="90" s="1"/>
  <c r="J181" i="90" s="1"/>
  <c r="G83" i="89"/>
  <c r="J83" i="89" s="1"/>
  <c r="G83" i="90" s="1"/>
  <c r="J83" i="90" s="1"/>
  <c r="G127" i="89"/>
  <c r="J127" i="89" s="1"/>
  <c r="G127" i="90" s="1"/>
  <c r="J127" i="90" s="1"/>
  <c r="G151" i="89"/>
  <c r="J151" i="89" s="1"/>
  <c r="G151" i="90" s="1"/>
  <c r="J151" i="90" s="1"/>
  <c r="G194" i="89"/>
  <c r="J194" i="89" s="1"/>
  <c r="G194" i="90" s="1"/>
  <c r="J194" i="90" s="1"/>
  <c r="G84" i="89"/>
  <c r="J84" i="89" s="1"/>
  <c r="G126" i="89"/>
  <c r="J126" i="89" s="1"/>
  <c r="G213" i="89"/>
  <c r="J213" i="89" s="1"/>
  <c r="G213" i="90" s="1"/>
  <c r="J213" i="90" s="1"/>
  <c r="G21" i="77"/>
  <c r="J21" i="77" s="1"/>
  <c r="G129" i="107"/>
  <c r="J129" i="107" s="1"/>
  <c r="G63" i="107"/>
  <c r="J63" i="107" s="1"/>
  <c r="G178" i="107"/>
  <c r="J178" i="107" s="1"/>
  <c r="G60" i="107"/>
  <c r="J60" i="107" s="1"/>
  <c r="G203" i="88"/>
  <c r="J203" i="88" s="1"/>
  <c r="G198" i="88"/>
  <c r="J198" i="88" s="1"/>
  <c r="G147" i="88"/>
  <c r="J147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G128" i="88"/>
  <c r="J128" i="88" s="1"/>
  <c r="G212" i="88"/>
  <c r="J212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G24" i="77"/>
  <c r="J24" i="77" s="1"/>
  <c r="K213" i="64"/>
  <c r="K215" i="64" s="1"/>
  <c r="G71" i="85" l="1"/>
  <c r="J71" i="85" s="1"/>
  <c r="G126" i="90"/>
  <c r="J126" i="90" s="1"/>
  <c r="G126" i="91" s="1"/>
  <c r="J126" i="91" s="1"/>
  <c r="G84" i="90"/>
  <c r="J84" i="90" s="1"/>
  <c r="G84" i="91" s="1"/>
  <c r="J84" i="91" s="1"/>
  <c r="E84" i="92" s="1"/>
  <c r="G125" i="90"/>
  <c r="J125" i="90" s="1"/>
  <c r="G125" i="91" s="1"/>
  <c r="J125" i="91" s="1"/>
  <c r="E125" i="92" s="1"/>
  <c r="G193" i="90"/>
  <c r="J193" i="90" s="1"/>
  <c r="G193" i="91" s="1"/>
  <c r="J193" i="91" s="1"/>
  <c r="E193" i="92" s="1"/>
  <c r="G20" i="78"/>
  <c r="J20" i="78" s="1"/>
  <c r="G22" i="78"/>
  <c r="J22" i="78" s="1"/>
  <c r="G173" i="78"/>
  <c r="J173" i="78" s="1"/>
  <c r="G82" i="78"/>
  <c r="J82" i="78" s="1"/>
  <c r="G103" i="78"/>
  <c r="J103" i="78" s="1"/>
  <c r="G190" i="78"/>
  <c r="J190" i="78" s="1"/>
  <c r="G104" i="78"/>
  <c r="J104" i="78" s="1"/>
  <c r="G9" i="89"/>
  <c r="J9" i="89" s="1"/>
  <c r="G9" i="90" s="1"/>
  <c r="J9" i="90" s="1"/>
  <c r="G10" i="89"/>
  <c r="J10" i="89" s="1"/>
  <c r="G10" i="90" s="1"/>
  <c r="J10" i="90" s="1"/>
  <c r="G11" i="89"/>
  <c r="J11" i="89" s="1"/>
  <c r="G196" i="89"/>
  <c r="J196" i="89" s="1"/>
  <c r="G210" i="89"/>
  <c r="J210" i="89" s="1"/>
  <c r="G210" i="90" s="1"/>
  <c r="J210" i="90" s="1"/>
  <c r="G147" i="89"/>
  <c r="J147" i="89" s="1"/>
  <c r="G197" i="89"/>
  <c r="J197" i="89" s="1"/>
  <c r="G197" i="90" s="1"/>
  <c r="J197" i="90" s="1"/>
  <c r="G209" i="89"/>
  <c r="J209" i="89" s="1"/>
  <c r="G209" i="90" s="1"/>
  <c r="J209" i="90" s="1"/>
  <c r="G202" i="89"/>
  <c r="J202" i="89" s="1"/>
  <c r="G202" i="90" s="1"/>
  <c r="J202" i="90" s="1"/>
  <c r="G198" i="89"/>
  <c r="J198" i="89" s="1"/>
  <c r="G198" i="90" s="1"/>
  <c r="J198" i="90" s="1"/>
  <c r="G195" i="89"/>
  <c r="J195" i="89" s="1"/>
  <c r="G203" i="89"/>
  <c r="J203" i="89" s="1"/>
  <c r="G212" i="89"/>
  <c r="J212" i="89" s="1"/>
  <c r="G212" i="90" s="1"/>
  <c r="J212" i="90" s="1"/>
  <c r="G149" i="89"/>
  <c r="J149" i="89" s="1"/>
  <c r="G149" i="90" s="1"/>
  <c r="J149" i="90" s="1"/>
  <c r="G150" i="89"/>
  <c r="J150" i="89" s="1"/>
  <c r="G150" i="90" s="1"/>
  <c r="J150" i="90" s="1"/>
  <c r="G211" i="89"/>
  <c r="J211" i="89" s="1"/>
  <c r="G211" i="90" s="1"/>
  <c r="J211" i="90" s="1"/>
  <c r="G128" i="89"/>
  <c r="J128" i="89" s="1"/>
  <c r="G128" i="90" s="1"/>
  <c r="J128" i="90" s="1"/>
  <c r="G204" i="89"/>
  <c r="J204" i="89" s="1"/>
  <c r="G182" i="89"/>
  <c r="J182" i="89" s="1"/>
  <c r="G157" i="89"/>
  <c r="J157" i="89" s="1"/>
  <c r="G12" i="101"/>
  <c r="J12" i="101" s="1"/>
  <c r="G102" i="78"/>
  <c r="J102" i="78" s="1"/>
  <c r="G174" i="78"/>
  <c r="J174" i="78" s="1"/>
  <c r="G94" i="107"/>
  <c r="J94" i="107" s="1"/>
  <c r="G109" i="107"/>
  <c r="J109" i="107" s="1"/>
  <c r="G114" i="107"/>
  <c r="J114" i="107" s="1"/>
  <c r="G113" i="88"/>
  <c r="J113" i="88" s="1"/>
  <c r="G175" i="85"/>
  <c r="J175" i="85" s="1"/>
  <c r="G70" i="85"/>
  <c r="J70" i="85" s="1"/>
  <c r="G151" i="91"/>
  <c r="J151" i="91" s="1"/>
  <c r="E151" i="92" s="1"/>
  <c r="G194" i="91"/>
  <c r="J194" i="91" s="1"/>
  <c r="G206" i="91"/>
  <c r="J206" i="91" s="1"/>
  <c r="G181" i="91"/>
  <c r="J181" i="91" s="1"/>
  <c r="G153" i="91"/>
  <c r="J153" i="91" s="1"/>
  <c r="G148" i="91"/>
  <c r="J148" i="91" s="1"/>
  <c r="E148" i="92" s="1"/>
  <c r="G152" i="91"/>
  <c r="J152" i="91" s="1"/>
  <c r="E152" i="92" s="1"/>
  <c r="G205" i="91"/>
  <c r="J205" i="91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G83" i="91"/>
  <c r="J83" i="91" s="1"/>
  <c r="E83" i="92" s="1"/>
  <c r="G39" i="90"/>
  <c r="J39" i="90" s="1"/>
  <c r="G208" i="91"/>
  <c r="J208" i="91" s="1"/>
  <c r="E208" i="92" s="1"/>
  <c r="G213" i="91"/>
  <c r="J213" i="91" s="1"/>
  <c r="G177" i="91"/>
  <c r="J177" i="91" s="1"/>
  <c r="E177" i="92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3" i="79"/>
  <c r="J253" i="79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19" i="78"/>
  <c r="J19" i="78" s="1"/>
  <c r="G25" i="78"/>
  <c r="J25" i="78" s="1"/>
  <c r="K216" i="64"/>
  <c r="G196" i="90" l="1"/>
  <c r="J196" i="90" s="1"/>
  <c r="G196" i="91" s="1"/>
  <c r="J196" i="91" s="1"/>
  <c r="E196" i="92" s="1"/>
  <c r="E181" i="92"/>
  <c r="E206" i="92"/>
  <c r="G204" i="90"/>
  <c r="J204" i="90" s="1"/>
  <c r="E126" i="92"/>
  <c r="G126" i="92" s="1"/>
  <c r="J126" i="92" s="1"/>
  <c r="G157" i="90"/>
  <c r="J157" i="90" s="1"/>
  <c r="G157" i="91" s="1"/>
  <c r="J157" i="91" s="1"/>
  <c r="E157" i="92" s="1"/>
  <c r="G203" i="90"/>
  <c r="J203" i="90" s="1"/>
  <c r="G203" i="91" s="1"/>
  <c r="J203" i="91" s="1"/>
  <c r="E203" i="92" s="1"/>
  <c r="E153" i="92"/>
  <c r="G153" i="92" s="1"/>
  <c r="J153" i="92" s="1"/>
  <c r="E194" i="92"/>
  <c r="G194" i="92" s="1"/>
  <c r="J194" i="92" s="1"/>
  <c r="G182" i="90"/>
  <c r="J182" i="90" s="1"/>
  <c r="G182" i="91" s="1"/>
  <c r="J182" i="91" s="1"/>
  <c r="E182" i="92" s="1"/>
  <c r="G195" i="90"/>
  <c r="J195" i="90" s="1"/>
  <c r="G195" i="91" s="1"/>
  <c r="J195" i="91" s="1"/>
  <c r="E195" i="92" s="1"/>
  <c r="E213" i="92"/>
  <c r="G213" i="92" s="1"/>
  <c r="J213" i="92" s="1"/>
  <c r="E205" i="92"/>
  <c r="G205" i="92" s="1"/>
  <c r="J205" i="92" s="1"/>
  <c r="G11" i="90"/>
  <c r="J11" i="90" s="1"/>
  <c r="G11" i="91" s="1"/>
  <c r="J11" i="91" s="1"/>
  <c r="E11" i="92" s="1"/>
  <c r="G147" i="90"/>
  <c r="J147" i="90" s="1"/>
  <c r="G147" i="91" s="1"/>
  <c r="J147" i="91" s="1"/>
  <c r="E147" i="92" s="1"/>
  <c r="G50" i="78"/>
  <c r="J50" i="78" s="1"/>
  <c r="G50" i="79" s="1"/>
  <c r="J50" i="79" s="1"/>
  <c r="G34" i="78"/>
  <c r="J34" i="78" s="1"/>
  <c r="G34" i="79" s="1"/>
  <c r="J34" i="79" s="1"/>
  <c r="G158" i="78"/>
  <c r="J158" i="78" s="1"/>
  <c r="G58" i="78"/>
  <c r="J58" i="78" s="1"/>
  <c r="G58" i="79" s="1"/>
  <c r="J58" i="79" s="1"/>
  <c r="G40" i="78"/>
  <c r="J40" i="78" s="1"/>
  <c r="G40" i="79" s="1"/>
  <c r="J40" i="79" s="1"/>
  <c r="G118" i="78"/>
  <c r="J118" i="78" s="1"/>
  <c r="G118" i="79" s="1"/>
  <c r="J118" i="79" s="1"/>
  <c r="G170" i="78"/>
  <c r="J170" i="78" s="1"/>
  <c r="G48" i="78"/>
  <c r="J48" i="78" s="1"/>
  <c r="G101" i="78"/>
  <c r="J101" i="78" s="1"/>
  <c r="G164" i="78"/>
  <c r="J164" i="78" s="1"/>
  <c r="G162" i="78"/>
  <c r="J162" i="78" s="1"/>
  <c r="G25" i="79"/>
  <c r="J25" i="79" s="1"/>
  <c r="G89" i="78"/>
  <c r="J89" i="78" s="1"/>
  <c r="G89" i="79" s="1"/>
  <c r="J89" i="79" s="1"/>
  <c r="G85" i="78"/>
  <c r="J85" i="78" s="1"/>
  <c r="G72" i="78"/>
  <c r="J72" i="78" s="1"/>
  <c r="G106" i="78"/>
  <c r="J106" i="78" s="1"/>
  <c r="G32" i="78"/>
  <c r="J32" i="78" s="1"/>
  <c r="G62" i="78"/>
  <c r="J62" i="78" s="1"/>
  <c r="G144" i="78"/>
  <c r="J144" i="78" s="1"/>
  <c r="G59" i="78"/>
  <c r="J59" i="78" s="1"/>
  <c r="G79" i="78"/>
  <c r="J79" i="78" s="1"/>
  <c r="G52" i="78"/>
  <c r="J52" i="78" s="1"/>
  <c r="G52" i="79" s="1"/>
  <c r="J52" i="79" s="1"/>
  <c r="G93" i="78"/>
  <c r="J93" i="78" s="1"/>
  <c r="G93" i="79" s="1"/>
  <c r="J93" i="79" s="1"/>
  <c r="G47" i="78"/>
  <c r="J47" i="78" s="1"/>
  <c r="G47" i="79" s="1"/>
  <c r="J47" i="79" s="1"/>
  <c r="G49" i="78"/>
  <c r="J49" i="78" s="1"/>
  <c r="G49" i="79" s="1"/>
  <c r="J49" i="79" s="1"/>
  <c r="G225" i="78"/>
  <c r="J225" i="78" s="1"/>
  <c r="G225" i="79" s="1"/>
  <c r="J225" i="79" s="1"/>
  <c r="G31" i="78"/>
  <c r="J31" i="78" s="1"/>
  <c r="G31" i="79" s="1"/>
  <c r="J31" i="79" s="1"/>
  <c r="G138" i="78"/>
  <c r="J138" i="78" s="1"/>
  <c r="G92" i="78"/>
  <c r="J92" i="78" s="1"/>
  <c r="G135" i="78"/>
  <c r="J135" i="78" s="1"/>
  <c r="G99" i="78"/>
  <c r="J99" i="78" s="1"/>
  <c r="G99" i="79" s="1"/>
  <c r="J99" i="79" s="1"/>
  <c r="G57" i="78"/>
  <c r="J57" i="78" s="1"/>
  <c r="G57" i="79" s="1"/>
  <c r="J57" i="79" s="1"/>
  <c r="G28" i="78"/>
  <c r="J28" i="78" s="1"/>
  <c r="G28" i="79" s="1"/>
  <c r="J28" i="79" s="1"/>
  <c r="G46" i="78"/>
  <c r="J46" i="78" s="1"/>
  <c r="G46" i="79" s="1"/>
  <c r="J46" i="79" s="1"/>
  <c r="G141" i="78"/>
  <c r="J141" i="78" s="1"/>
  <c r="G141" i="79" s="1"/>
  <c r="J141" i="79" s="1"/>
  <c r="G120" i="78"/>
  <c r="J120" i="78" s="1"/>
  <c r="G100" i="78"/>
  <c r="J100" i="78" s="1"/>
  <c r="G100" i="79" s="1"/>
  <c r="J100" i="79" s="1"/>
  <c r="G27" i="78"/>
  <c r="J27" i="78" s="1"/>
  <c r="G27" i="79" s="1"/>
  <c r="J27" i="79" s="1"/>
  <c r="G111" i="78"/>
  <c r="J111" i="78" s="1"/>
  <c r="G116" i="78"/>
  <c r="J116" i="78" s="1"/>
  <c r="G130" i="78"/>
  <c r="J130" i="78" s="1"/>
  <c r="G174" i="79"/>
  <c r="J174" i="79" s="1"/>
  <c r="G68" i="78"/>
  <c r="J68" i="78" s="1"/>
  <c r="G115" i="78"/>
  <c r="J115" i="78" s="1"/>
  <c r="G115" i="79" s="1"/>
  <c r="J115" i="79" s="1"/>
  <c r="G228" i="78"/>
  <c r="J228" i="78" s="1"/>
  <c r="G167" i="78"/>
  <c r="J167" i="78" s="1"/>
  <c r="G215" i="78"/>
  <c r="J215" i="78" s="1"/>
  <c r="G215" i="79" s="1"/>
  <c r="J215" i="79" s="1"/>
  <c r="G64" i="78"/>
  <c r="J64" i="78" s="1"/>
  <c r="G64" i="79" s="1"/>
  <c r="J64" i="79" s="1"/>
  <c r="G183" i="78"/>
  <c r="J183" i="78" s="1"/>
  <c r="G107" i="78"/>
  <c r="J107" i="78" s="1"/>
  <c r="G176" i="78"/>
  <c r="J176" i="78" s="1"/>
  <c r="G53" i="78"/>
  <c r="J53" i="78" s="1"/>
  <c r="G95" i="78"/>
  <c r="J95" i="78" s="1"/>
  <c r="G30" i="78"/>
  <c r="J30" i="78" s="1"/>
  <c r="G142" i="78"/>
  <c r="J142" i="78" s="1"/>
  <c r="G154" i="78"/>
  <c r="J154" i="78" s="1"/>
  <c r="G102" i="79"/>
  <c r="J102" i="79" s="1"/>
  <c r="G44" i="78"/>
  <c r="J44" i="78" s="1"/>
  <c r="G44" i="79" s="1"/>
  <c r="J44" i="79" s="1"/>
  <c r="G191" i="78"/>
  <c r="J191" i="78" s="1"/>
  <c r="G41" i="78"/>
  <c r="J41" i="78" s="1"/>
  <c r="G41" i="79" s="1"/>
  <c r="J41" i="79" s="1"/>
  <c r="G66" i="78"/>
  <c r="J66" i="78" s="1"/>
  <c r="E253" i="80"/>
  <c r="G253" i="80" s="1"/>
  <c r="J253" i="80" s="1"/>
  <c r="G108" i="78"/>
  <c r="J108" i="78" s="1"/>
  <c r="G108" i="79" s="1"/>
  <c r="J108" i="79" s="1"/>
  <c r="G74" i="78"/>
  <c r="J74" i="78" s="1"/>
  <c r="G74" i="79" s="1"/>
  <c r="J74" i="79" s="1"/>
  <c r="G12" i="102"/>
  <c r="J12" i="102" s="1"/>
  <c r="G12" i="103" s="1"/>
  <c r="J12" i="103" s="1"/>
  <c r="G12" i="104" s="1"/>
  <c r="J12" i="104" s="1"/>
  <c r="G70" i="86"/>
  <c r="J70" i="86" s="1"/>
  <c r="G70" i="87" s="1"/>
  <c r="J70" i="87" s="1"/>
  <c r="G71" i="86"/>
  <c r="J71" i="86" s="1"/>
  <c r="G71" i="87" s="1"/>
  <c r="J71" i="87" s="1"/>
  <c r="G175" i="86"/>
  <c r="J175" i="86" s="1"/>
  <c r="G175" i="87" s="1"/>
  <c r="J175" i="87" s="1"/>
  <c r="G113" i="89"/>
  <c r="J113" i="89" s="1"/>
  <c r="G113" i="90" s="1"/>
  <c r="J113" i="90" s="1"/>
  <c r="G43" i="78"/>
  <c r="J43" i="78" s="1"/>
  <c r="G43" i="79" s="1"/>
  <c r="J43" i="79" s="1"/>
  <c r="G61" i="78"/>
  <c r="J61" i="78" s="1"/>
  <c r="G61" i="79" s="1"/>
  <c r="J61" i="79" s="1"/>
  <c r="G29" i="78"/>
  <c r="J29" i="78" s="1"/>
  <c r="G29" i="79" s="1"/>
  <c r="J29" i="79" s="1"/>
  <c r="G33" i="78"/>
  <c r="J33" i="78" s="1"/>
  <c r="G33" i="79" s="1"/>
  <c r="J33" i="79" s="1"/>
  <c r="G171" i="78"/>
  <c r="J171" i="78" s="1"/>
  <c r="G171" i="79" s="1"/>
  <c r="J171" i="79" s="1"/>
  <c r="G36" i="78"/>
  <c r="J36" i="78" s="1"/>
  <c r="G36" i="79" s="1"/>
  <c r="J36" i="79" s="1"/>
  <c r="G160" i="78"/>
  <c r="J160" i="78" s="1"/>
  <c r="G54" i="78"/>
  <c r="J54" i="78" s="1"/>
  <c r="G54" i="79" s="1"/>
  <c r="J54" i="79" s="1"/>
  <c r="G143" i="78"/>
  <c r="J143" i="78" s="1"/>
  <c r="G143" i="79" s="1"/>
  <c r="J143" i="79" s="1"/>
  <c r="G166" i="78"/>
  <c r="J166" i="78" s="1"/>
  <c r="G192" i="78"/>
  <c r="J192" i="78" s="1"/>
  <c r="G140" i="78"/>
  <c r="J140" i="78" s="1"/>
  <c r="G140" i="79" s="1"/>
  <c r="J140" i="79" s="1"/>
  <c r="G179" i="78"/>
  <c r="J179" i="78" s="1"/>
  <c r="G179" i="79" s="1"/>
  <c r="J179" i="79" s="1"/>
  <c r="G98" i="78"/>
  <c r="J98" i="78" s="1"/>
  <c r="G98" i="79" s="1"/>
  <c r="J98" i="79" s="1"/>
  <c r="G37" i="78"/>
  <c r="J37" i="78" s="1"/>
  <c r="G37" i="79" s="1"/>
  <c r="J37" i="79" s="1"/>
  <c r="G80" i="78"/>
  <c r="J80" i="78" s="1"/>
  <c r="G80" i="79" s="1"/>
  <c r="J80" i="79" s="1"/>
  <c r="G77" i="78"/>
  <c r="J77" i="78" s="1"/>
  <c r="G77" i="79" s="1"/>
  <c r="J77" i="79" s="1"/>
  <c r="G78" i="78"/>
  <c r="J78" i="78" s="1"/>
  <c r="G78" i="79" s="1"/>
  <c r="J78" i="79" s="1"/>
  <c r="G65" i="78"/>
  <c r="J65" i="78" s="1"/>
  <c r="G56" i="78"/>
  <c r="J56" i="78" s="1"/>
  <c r="G56" i="79" s="1"/>
  <c r="J56" i="79" s="1"/>
  <c r="G51" i="78"/>
  <c r="J51" i="78" s="1"/>
  <c r="G51" i="79" s="1"/>
  <c r="J51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10" i="91"/>
  <c r="J10" i="91" s="1"/>
  <c r="G9" i="91"/>
  <c r="J9" i="91" s="1"/>
  <c r="G104" i="79"/>
  <c r="J104" i="79" s="1"/>
  <c r="G186" i="79"/>
  <c r="J186" i="79" s="1"/>
  <c r="G190" i="79"/>
  <c r="J190" i="79" s="1"/>
  <c r="G139" i="78"/>
  <c r="J139" i="78" s="1"/>
  <c r="G42" i="78"/>
  <c r="J42" i="78" s="1"/>
  <c r="G163" i="78"/>
  <c r="J163" i="78" s="1"/>
  <c r="G67" i="78"/>
  <c r="J67" i="78" s="1"/>
  <c r="G97" i="78"/>
  <c r="J97" i="78" s="1"/>
  <c r="G223" i="78"/>
  <c r="J223" i="78" s="1"/>
  <c r="G69" i="78"/>
  <c r="J69" i="78" s="1"/>
  <c r="G184" i="78"/>
  <c r="J184" i="78" s="1"/>
  <c r="G220" i="78"/>
  <c r="J220" i="78" s="1"/>
  <c r="G55" i="78"/>
  <c r="J55" i="78" s="1"/>
  <c r="G185" i="78"/>
  <c r="J185" i="78" s="1"/>
  <c r="G172" i="78"/>
  <c r="J172" i="78" s="1"/>
  <c r="G146" i="78"/>
  <c r="J146" i="78" s="1"/>
  <c r="G227" i="78"/>
  <c r="J227" i="78" s="1"/>
  <c r="G121" i="78"/>
  <c r="J121" i="78" s="1"/>
  <c r="G117" i="78"/>
  <c r="J117" i="78" s="1"/>
  <c r="G123" i="78"/>
  <c r="J123" i="78" s="1"/>
  <c r="G91" i="78"/>
  <c r="J91" i="78" s="1"/>
  <c r="G90" i="78"/>
  <c r="J90" i="78" s="1"/>
  <c r="G112" i="78"/>
  <c r="J112" i="78" s="1"/>
  <c r="G81" i="78"/>
  <c r="J81" i="78" s="1"/>
  <c r="G159" i="78"/>
  <c r="J159" i="78" s="1"/>
  <c r="G222" i="78"/>
  <c r="J222" i="78" s="1"/>
  <c r="G137" i="78"/>
  <c r="J137" i="78" s="1"/>
  <c r="G224" i="78"/>
  <c r="J224" i="78" s="1"/>
  <c r="G73" i="78"/>
  <c r="J73" i="78" s="1"/>
  <c r="G145" i="78"/>
  <c r="J145" i="78" s="1"/>
  <c r="G110" i="78"/>
  <c r="J110" i="78" s="1"/>
  <c r="G180" i="78"/>
  <c r="J180" i="78" s="1"/>
  <c r="G208" i="92"/>
  <c r="J208" i="92" s="1"/>
  <c r="G211" i="91"/>
  <c r="J211" i="91" s="1"/>
  <c r="G39" i="91"/>
  <c r="J39" i="91" s="1"/>
  <c r="E39" i="92" s="1"/>
  <c r="G193" i="92"/>
  <c r="J193" i="92" s="1"/>
  <c r="G210" i="91"/>
  <c r="J210" i="91" s="1"/>
  <c r="E210" i="92" s="1"/>
  <c r="G212" i="91"/>
  <c r="J212" i="91" s="1"/>
  <c r="E212" i="92" s="1"/>
  <c r="G198" i="91"/>
  <c r="J198" i="91" s="1"/>
  <c r="E198" i="92" s="1"/>
  <c r="G125" i="92"/>
  <c r="J125" i="92" s="1"/>
  <c r="G128" i="91"/>
  <c r="J128" i="91" s="1"/>
  <c r="E128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202" i="91"/>
  <c r="J202" i="91" s="1"/>
  <c r="E202" i="92" s="1"/>
  <c r="G83" i="92"/>
  <c r="J83" i="92" s="1"/>
  <c r="G127" i="92"/>
  <c r="J127" i="92" s="1"/>
  <c r="G209" i="91"/>
  <c r="J209" i="91" s="1"/>
  <c r="E209" i="92" s="1"/>
  <c r="G152" i="92"/>
  <c r="J152" i="92" s="1"/>
  <c r="G204" i="91"/>
  <c r="J204" i="91" s="1"/>
  <c r="E204" i="92" s="1"/>
  <c r="G206" i="92"/>
  <c r="J206" i="92" s="1"/>
  <c r="G151" i="92"/>
  <c r="J151" i="92" s="1"/>
  <c r="G134" i="77"/>
  <c r="J134" i="77" s="1"/>
  <c r="G38" i="77"/>
  <c r="J38" i="77" s="1"/>
  <c r="G96" i="77"/>
  <c r="J96" i="77" s="1"/>
  <c r="G136" i="77"/>
  <c r="J136" i="77" s="1"/>
  <c r="G226" i="92"/>
  <c r="J226" i="92" s="1"/>
  <c r="G197" i="91"/>
  <c r="J197" i="91" s="1"/>
  <c r="E197" i="92" s="1"/>
  <c r="G149" i="91"/>
  <c r="J149" i="91" s="1"/>
  <c r="E149" i="92" s="1"/>
  <c r="G148" i="92"/>
  <c r="J148" i="92" s="1"/>
  <c r="G150" i="91"/>
  <c r="J150" i="91" s="1"/>
  <c r="E150" i="92" s="1"/>
  <c r="G84" i="92"/>
  <c r="J84" i="92" s="1"/>
  <c r="G23" i="79"/>
  <c r="J23" i="79" s="1"/>
  <c r="G22" i="79"/>
  <c r="J22" i="79" s="1"/>
  <c r="G24" i="79"/>
  <c r="J24" i="79" s="1"/>
  <c r="G20" i="79"/>
  <c r="J20" i="79" s="1"/>
  <c r="G26" i="79"/>
  <c r="J26" i="79" s="1"/>
  <c r="G21" i="79"/>
  <c r="J21" i="79" s="1"/>
  <c r="G19" i="79"/>
  <c r="J19" i="79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AC15" i="8"/>
  <c r="AC17" i="8"/>
  <c r="AC31" i="8"/>
  <c r="AC25" i="8"/>
  <c r="AC23" i="8"/>
  <c r="E211" i="92" l="1"/>
  <c r="G211" i="92" s="1"/>
  <c r="J211" i="92" s="1"/>
  <c r="G206" i="93"/>
  <c r="J206" i="93" s="1"/>
  <c r="G152" i="93"/>
  <c r="J152" i="93" s="1"/>
  <c r="E9" i="92"/>
  <c r="G127" i="93"/>
  <c r="J127" i="93" s="1"/>
  <c r="E10" i="92"/>
  <c r="G10" i="92" s="1"/>
  <c r="J10" i="92" s="1"/>
  <c r="G122" i="78"/>
  <c r="J122" i="78" s="1"/>
  <c r="G122" i="79" s="1"/>
  <c r="J122" i="79" s="1"/>
  <c r="G134" i="78"/>
  <c r="J134" i="78" s="1"/>
  <c r="G6" i="77"/>
  <c r="J6" i="77" s="1"/>
  <c r="G136" i="78"/>
  <c r="J136" i="78" s="1"/>
  <c r="G119" i="78"/>
  <c r="J119" i="78" s="1"/>
  <c r="G161" i="78"/>
  <c r="J161" i="78" s="1"/>
  <c r="G165" i="78"/>
  <c r="J165" i="78" s="1"/>
  <c r="G8" i="77"/>
  <c r="J8" i="77" s="1"/>
  <c r="G113" i="91"/>
  <c r="J113" i="91" s="1"/>
  <c r="G108" i="80"/>
  <c r="J108" i="80" s="1"/>
  <c r="G108" i="81" s="1"/>
  <c r="J108" i="81" s="1"/>
  <c r="G140" i="80"/>
  <c r="J140" i="80" s="1"/>
  <c r="G140" i="81" s="1"/>
  <c r="J140" i="81" s="1"/>
  <c r="G192" i="79"/>
  <c r="J192" i="79" s="1"/>
  <c r="G64" i="80"/>
  <c r="J64" i="80" s="1"/>
  <c r="G64" i="81" s="1"/>
  <c r="J64" i="81" s="1"/>
  <c r="G57" i="80"/>
  <c r="J57" i="80" s="1"/>
  <c r="G57" i="81" s="1"/>
  <c r="J57" i="81" s="1"/>
  <c r="G141" i="80"/>
  <c r="J141" i="80" s="1"/>
  <c r="G141" i="81" s="1"/>
  <c r="J141" i="81" s="1"/>
  <c r="G228" i="79"/>
  <c r="J228" i="79" s="1"/>
  <c r="G58" i="80"/>
  <c r="J58" i="80" s="1"/>
  <c r="G58" i="81" s="1"/>
  <c r="J58" i="81" s="1"/>
  <c r="G171" i="80"/>
  <c r="J171" i="80" s="1"/>
  <c r="G171" i="81" s="1"/>
  <c r="J171" i="81" s="1"/>
  <c r="G99" i="80"/>
  <c r="J99" i="80" s="1"/>
  <c r="G99" i="81" s="1"/>
  <c r="J99" i="81" s="1"/>
  <c r="G179" i="80"/>
  <c r="J179" i="80" s="1"/>
  <c r="G179" i="81" s="1"/>
  <c r="J179" i="81" s="1"/>
  <c r="G36" i="80"/>
  <c r="J36" i="80" s="1"/>
  <c r="G36" i="81" s="1"/>
  <c r="J36" i="81" s="1"/>
  <c r="G215" i="80"/>
  <c r="J215" i="80" s="1"/>
  <c r="G215" i="81" s="1"/>
  <c r="J215" i="81" s="1"/>
  <c r="G44" i="80"/>
  <c r="J44" i="80" s="1"/>
  <c r="G61" i="80"/>
  <c r="J61" i="80" s="1"/>
  <c r="G61" i="81" s="1"/>
  <c r="J61" i="81" s="1"/>
  <c r="G170" i="79"/>
  <c r="J170" i="79" s="1"/>
  <c r="G166" i="79"/>
  <c r="J166" i="79" s="1"/>
  <c r="G160" i="79"/>
  <c r="J160" i="79" s="1"/>
  <c r="G100" i="80"/>
  <c r="J100" i="80" s="1"/>
  <c r="G100" i="81" s="1"/>
  <c r="J100" i="81" s="1"/>
  <c r="G54" i="80"/>
  <c r="J54" i="80" s="1"/>
  <c r="G54" i="81" s="1"/>
  <c r="J54" i="81" s="1"/>
  <c r="G29" i="80"/>
  <c r="J29" i="80" s="1"/>
  <c r="G29" i="81" s="1"/>
  <c r="J29" i="81" s="1"/>
  <c r="G37" i="80"/>
  <c r="J37" i="80" s="1"/>
  <c r="G37" i="81" s="1"/>
  <c r="J37" i="81" s="1"/>
  <c r="G143" i="80"/>
  <c r="J143" i="80" s="1"/>
  <c r="G143" i="81" s="1"/>
  <c r="J143" i="81" s="1"/>
  <c r="G52" i="80"/>
  <c r="J52" i="80" s="1"/>
  <c r="G52" i="81" s="1"/>
  <c r="J52" i="81" s="1"/>
  <c r="G33" i="80"/>
  <c r="J33" i="80" s="1"/>
  <c r="G33" i="81" s="1"/>
  <c r="J33" i="81" s="1"/>
  <c r="G43" i="80"/>
  <c r="J43" i="80" s="1"/>
  <c r="G43" i="81" s="1"/>
  <c r="J43" i="81" s="1"/>
  <c r="G89" i="80"/>
  <c r="J89" i="80" s="1"/>
  <c r="G89" i="81" s="1"/>
  <c r="J89" i="81" s="1"/>
  <c r="G34" i="80"/>
  <c r="J34" i="80" s="1"/>
  <c r="G34" i="81" s="1"/>
  <c r="J34" i="81" s="1"/>
  <c r="G98" i="80"/>
  <c r="J98" i="80" s="1"/>
  <c r="G98" i="81" s="1"/>
  <c r="J98" i="81" s="1"/>
  <c r="G158" i="79"/>
  <c r="J158" i="79" s="1"/>
  <c r="G27" i="80"/>
  <c r="J27" i="80" s="1"/>
  <c r="G27" i="81" s="1"/>
  <c r="J27" i="81" s="1"/>
  <c r="G93" i="80"/>
  <c r="J93" i="80" s="1"/>
  <c r="G93" i="81" s="1"/>
  <c r="J93" i="81" s="1"/>
  <c r="G221" i="78"/>
  <c r="J221" i="78" s="1"/>
  <c r="G104" i="80"/>
  <c r="J104" i="80" s="1"/>
  <c r="G104" i="81" s="1"/>
  <c r="J104" i="81" s="1"/>
  <c r="G38" i="78"/>
  <c r="J38" i="78" s="1"/>
  <c r="G38" i="79" s="1"/>
  <c r="J38" i="79" s="1"/>
  <c r="G186" i="80"/>
  <c r="J186" i="80" s="1"/>
  <c r="G186" i="81" s="1"/>
  <c r="J186" i="81" s="1"/>
  <c r="G88" i="79"/>
  <c r="J88" i="79" s="1"/>
  <c r="G87" i="79"/>
  <c r="J87" i="79" s="1"/>
  <c r="G86" i="79"/>
  <c r="J86" i="79" s="1"/>
  <c r="G227" i="79"/>
  <c r="J227" i="79" s="1"/>
  <c r="G225" i="80"/>
  <c r="J225" i="80" s="1"/>
  <c r="G225" i="81" s="1"/>
  <c r="J225" i="81" s="1"/>
  <c r="G115" i="80"/>
  <c r="J115" i="80" s="1"/>
  <c r="G115" i="81" s="1"/>
  <c r="J115" i="81" s="1"/>
  <c r="G118" i="80"/>
  <c r="J118" i="80" s="1"/>
  <c r="G118" i="81" s="1"/>
  <c r="J118" i="81" s="1"/>
  <c r="G77" i="80"/>
  <c r="J77" i="80" s="1"/>
  <c r="G77" i="81" s="1"/>
  <c r="J77" i="81" s="1"/>
  <c r="G79" i="79"/>
  <c r="J79" i="79" s="1"/>
  <c r="G74" i="80"/>
  <c r="J74" i="80" s="1"/>
  <c r="G74" i="81" s="1"/>
  <c r="J74" i="81" s="1"/>
  <c r="G80" i="80"/>
  <c r="J80" i="80" s="1"/>
  <c r="G80" i="81" s="1"/>
  <c r="J80" i="81" s="1"/>
  <c r="G78" i="80"/>
  <c r="J78" i="80" s="1"/>
  <c r="G78" i="81" s="1"/>
  <c r="J78" i="81" s="1"/>
  <c r="G65" i="79"/>
  <c r="J65" i="79" s="1"/>
  <c r="G66" i="79"/>
  <c r="J66" i="79" s="1"/>
  <c r="G56" i="80"/>
  <c r="J56" i="80" s="1"/>
  <c r="G56" i="81" s="1"/>
  <c r="J56" i="81" s="1"/>
  <c r="G49" i="80"/>
  <c r="J49" i="80" s="1"/>
  <c r="G49" i="81" s="1"/>
  <c r="J49" i="81" s="1"/>
  <c r="G47" i="80"/>
  <c r="J47" i="80" s="1"/>
  <c r="G47" i="81" s="1"/>
  <c r="J47" i="81" s="1"/>
  <c r="G50" i="80"/>
  <c r="J50" i="80" s="1"/>
  <c r="G50" i="81" s="1"/>
  <c r="J50" i="81" s="1"/>
  <c r="G51" i="80"/>
  <c r="J51" i="80" s="1"/>
  <c r="G51" i="81" s="1"/>
  <c r="J51" i="81" s="1"/>
  <c r="G46" i="80"/>
  <c r="J46" i="80" s="1"/>
  <c r="G46" i="81" s="1"/>
  <c r="J46" i="81" s="1"/>
  <c r="G41" i="80"/>
  <c r="J41" i="80" s="1"/>
  <c r="G41" i="81" s="1"/>
  <c r="G40" i="80"/>
  <c r="J40" i="80" s="1"/>
  <c r="G40" i="81" s="1"/>
  <c r="J40" i="81" s="1"/>
  <c r="G31" i="80"/>
  <c r="J31" i="80" s="1"/>
  <c r="G31" i="81" s="1"/>
  <c r="J31" i="81" s="1"/>
  <c r="G28" i="80"/>
  <c r="J28" i="80" s="1"/>
  <c r="G28" i="81" s="1"/>
  <c r="J28" i="81" s="1"/>
  <c r="E253" i="81"/>
  <c r="G253" i="81" s="1"/>
  <c r="J253" i="81" s="1"/>
  <c r="G110" i="79"/>
  <c r="J110" i="79" s="1"/>
  <c r="G11" i="92"/>
  <c r="J11" i="92" s="1"/>
  <c r="G112" i="79"/>
  <c r="J112" i="79" s="1"/>
  <c r="G111" i="79"/>
  <c r="J111" i="79" s="1"/>
  <c r="G62" i="79"/>
  <c r="J62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G71" i="88"/>
  <c r="J71" i="88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5" i="88"/>
  <c r="J175" i="88" s="1"/>
  <c r="G70" i="88"/>
  <c r="J70" i="88" s="1"/>
  <c r="G67" i="79"/>
  <c r="J67" i="79" s="1"/>
  <c r="G103" i="79"/>
  <c r="J103" i="79" s="1"/>
  <c r="G190" i="80"/>
  <c r="J190" i="80" s="1"/>
  <c r="G82" i="79"/>
  <c r="J82" i="79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194" i="94" s="1"/>
  <c r="G204" i="92"/>
  <c r="J204" i="92" s="1"/>
  <c r="G133" i="77"/>
  <c r="J133" i="77" s="1"/>
  <c r="G150" i="92"/>
  <c r="J150" i="92" s="1"/>
  <c r="G226" i="93"/>
  <c r="J226" i="93" s="1"/>
  <c r="G151" i="93"/>
  <c r="J151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193" i="94" s="1"/>
  <c r="G208" i="93"/>
  <c r="J208" i="93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79" i="81"/>
  <c r="J79" i="81" s="1"/>
  <c r="G18" i="77"/>
  <c r="J1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AC34" i="8"/>
  <c r="N255" i="8"/>
  <c r="M256" i="8"/>
  <c r="H255" i="8"/>
  <c r="M260" i="8"/>
  <c r="H257" i="8"/>
  <c r="AC12" i="8"/>
  <c r="AC20" i="8"/>
  <c r="AC28" i="8"/>
  <c r="AC18" i="8"/>
  <c r="AC26" i="8"/>
  <c r="AC35" i="8"/>
  <c r="AC14" i="8"/>
  <c r="AC22" i="8"/>
  <c r="AC30" i="8"/>
  <c r="AC11" i="8"/>
  <c r="AC19" i="8"/>
  <c r="AC16" i="8"/>
  <c r="AC24" i="8"/>
  <c r="AC32" i="8"/>
  <c r="AC13" i="8"/>
  <c r="AC21" i="8"/>
  <c r="AC29" i="8"/>
  <c r="G127" i="94" l="1"/>
  <c r="J127" i="94" s="1"/>
  <c r="G209" i="93"/>
  <c r="J209" i="93" s="1"/>
  <c r="G150" i="93"/>
  <c r="J150" i="93" s="1"/>
  <c r="G195" i="93"/>
  <c r="J195" i="93" s="1"/>
  <c r="G195" i="94" s="1"/>
  <c r="G205" i="94"/>
  <c r="J205" i="94" s="1"/>
  <c r="G131" i="78"/>
  <c r="J131" i="78" s="1"/>
  <c r="G82" i="80"/>
  <c r="J82" i="80" s="1"/>
  <c r="G173" i="80"/>
  <c r="J173" i="80" s="1"/>
  <c r="G44" i="81"/>
  <c r="J44" i="81" s="1"/>
  <c r="G88" i="80"/>
  <c r="J88" i="80" s="1"/>
  <c r="G158" i="80"/>
  <c r="J158" i="80" s="1"/>
  <c r="G158" i="81" s="1"/>
  <c r="J158" i="81" s="1"/>
  <c r="G158" i="82" s="1"/>
  <c r="J158" i="82" s="1"/>
  <c r="G192" i="80"/>
  <c r="J192" i="80" s="1"/>
  <c r="G192" i="81" s="1"/>
  <c r="J192" i="81" s="1"/>
  <c r="G192" i="82" s="1"/>
  <c r="J192" i="82" s="1"/>
  <c r="G160" i="80"/>
  <c r="J160" i="80" s="1"/>
  <c r="G160" i="81" s="1"/>
  <c r="J160" i="81" s="1"/>
  <c r="G160" i="82" s="1"/>
  <c r="J160" i="82" s="1"/>
  <c r="G166" i="80"/>
  <c r="J166" i="80" s="1"/>
  <c r="G166" i="81" s="1"/>
  <c r="J166" i="81" s="1"/>
  <c r="G166" i="82" s="1"/>
  <c r="J166" i="82" s="1"/>
  <c r="G79" i="80"/>
  <c r="J79" i="80" s="1"/>
  <c r="G170" i="80"/>
  <c r="J170" i="80" s="1"/>
  <c r="G170" i="81" s="1"/>
  <c r="J170" i="81" s="1"/>
  <c r="G170" i="82" s="1"/>
  <c r="J170" i="82" s="1"/>
  <c r="G66" i="80"/>
  <c r="J66" i="80" s="1"/>
  <c r="G66" i="81" s="1"/>
  <c r="J66" i="81" s="1"/>
  <c r="G66" i="82" s="1"/>
  <c r="J66" i="82" s="1"/>
  <c r="G65" i="80"/>
  <c r="J65" i="80" s="1"/>
  <c r="G65" i="81" s="1"/>
  <c r="J65" i="81" s="1"/>
  <c r="G65" i="82" s="1"/>
  <c r="J65" i="82" s="1"/>
  <c r="E113" i="92"/>
  <c r="G113" i="92" s="1"/>
  <c r="J113" i="92" s="1"/>
  <c r="G175" i="89"/>
  <c r="J175" i="89" s="1"/>
  <c r="G175" i="90" s="1"/>
  <c r="J175" i="90" s="1"/>
  <c r="G71" i="89"/>
  <c r="J71" i="89" s="1"/>
  <c r="G71" i="90" s="1"/>
  <c r="J71" i="90" s="1"/>
  <c r="G70" i="89"/>
  <c r="J70" i="89" s="1"/>
  <c r="G70" i="90" s="1"/>
  <c r="J70" i="90" s="1"/>
  <c r="G228" i="80"/>
  <c r="J228" i="80" s="1"/>
  <c r="G38" i="80"/>
  <c r="J38" i="80" s="1"/>
  <c r="G38" i="81" s="1"/>
  <c r="J38" i="81" s="1"/>
  <c r="G221" i="79"/>
  <c r="J221" i="79" s="1"/>
  <c r="G165" i="79"/>
  <c r="J165" i="79" s="1"/>
  <c r="G122" i="80"/>
  <c r="J122" i="80" s="1"/>
  <c r="G87" i="80"/>
  <c r="J87" i="80" s="1"/>
  <c r="G142" i="80"/>
  <c r="J142" i="80" s="1"/>
  <c r="G101" i="80"/>
  <c r="J101" i="80" s="1"/>
  <c r="G162" i="80"/>
  <c r="J162" i="80" s="1"/>
  <c r="G172" i="80"/>
  <c r="J172" i="80" s="1"/>
  <c r="G174" i="80"/>
  <c r="J174" i="80" s="1"/>
  <c r="G144" i="80"/>
  <c r="J144" i="80" s="1"/>
  <c r="G190" i="81"/>
  <c r="J190" i="81" s="1"/>
  <c r="G190" i="82" s="1"/>
  <c r="J190" i="82" s="1"/>
  <c r="G90" i="80"/>
  <c r="J90" i="80" s="1"/>
  <c r="G97" i="80"/>
  <c r="J97" i="80" s="1"/>
  <c r="G97" i="81" s="1"/>
  <c r="J97" i="81" s="1"/>
  <c r="G164" i="80"/>
  <c r="J164" i="80" s="1"/>
  <c r="G191" i="80"/>
  <c r="J191" i="80" s="1"/>
  <c r="G138" i="80"/>
  <c r="J138" i="80" s="1"/>
  <c r="G121" i="80"/>
  <c r="J121" i="80" s="1"/>
  <c r="G123" i="80"/>
  <c r="J123" i="80" s="1"/>
  <c r="G220" i="80"/>
  <c r="J220" i="80" s="1"/>
  <c r="G154" i="80"/>
  <c r="J154" i="80" s="1"/>
  <c r="G145" i="80"/>
  <c r="J145" i="80" s="1"/>
  <c r="G227" i="80"/>
  <c r="J227" i="80" s="1"/>
  <c r="G133" i="78"/>
  <c r="J133" i="78" s="1"/>
  <c r="G133" i="79" s="1"/>
  <c r="J133" i="79" s="1"/>
  <c r="G111" i="80"/>
  <c r="J111" i="80" s="1"/>
  <c r="G112" i="80"/>
  <c r="J112" i="80" s="1"/>
  <c r="G53" i="80"/>
  <c r="J53" i="80" s="1"/>
  <c r="G86" i="80"/>
  <c r="J86" i="80" s="1"/>
  <c r="E253" i="82"/>
  <c r="G253" i="82" s="1"/>
  <c r="J253" i="82" s="1"/>
  <c r="G103" i="80"/>
  <c r="J103" i="80" s="1"/>
  <c r="G102" i="80"/>
  <c r="J102" i="80" s="1"/>
  <c r="G10" i="93"/>
  <c r="J10" i="93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62" i="80"/>
  <c r="J62" i="80" s="1"/>
  <c r="G110" i="80"/>
  <c r="J110" i="80" s="1"/>
  <c r="G67" i="80"/>
  <c r="G136" i="79"/>
  <c r="J136" i="79" s="1"/>
  <c r="G214" i="78"/>
  <c r="J214" i="78" s="1"/>
  <c r="G135" i="79"/>
  <c r="J135" i="79" s="1"/>
  <c r="G39" i="93"/>
  <c r="J39" i="93" s="1"/>
  <c r="J193" i="94"/>
  <c r="G206" i="94"/>
  <c r="J206" i="94" s="1"/>
  <c r="G147" i="93"/>
  <c r="J147" i="93" s="1"/>
  <c r="G213" i="94"/>
  <c r="J213" i="94" s="1"/>
  <c r="G202" i="93"/>
  <c r="J202" i="93" s="1"/>
  <c r="G177" i="94"/>
  <c r="J177" i="94" s="1"/>
  <c r="G153" i="94"/>
  <c r="J153" i="94" s="1"/>
  <c r="J194" i="94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196" i="94" s="1"/>
  <c r="G208" i="94"/>
  <c r="J208" i="94" s="1"/>
  <c r="G210" i="93"/>
  <c r="J210" i="93" s="1"/>
  <c r="G182" i="93"/>
  <c r="J182" i="93" s="1"/>
  <c r="G226" i="94"/>
  <c r="J226" i="94" s="1"/>
  <c r="G212" i="93"/>
  <c r="J212" i="93" s="1"/>
  <c r="G83" i="94"/>
  <c r="J83" i="94" s="1"/>
  <c r="G181" i="94"/>
  <c r="J181" i="94" s="1"/>
  <c r="G157" i="93"/>
  <c r="J157" i="93" s="1"/>
  <c r="G198" i="93"/>
  <c r="J198" i="93" s="1"/>
  <c r="G198" i="94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97" i="94" s="1"/>
  <c r="G155" i="94"/>
  <c r="J155" i="94" s="1"/>
  <c r="G128" i="93"/>
  <c r="J128" i="93" s="1"/>
  <c r="G89" i="82"/>
  <c r="J89" i="82" s="1"/>
  <c r="G108" i="82"/>
  <c r="J108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52" i="82"/>
  <c r="J52" i="82" s="1"/>
  <c r="G80" i="82"/>
  <c r="J80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G44" i="82"/>
  <c r="J44" i="82" s="1"/>
  <c r="G24" i="81"/>
  <c r="J24" i="81" s="1"/>
  <c r="G140" i="82"/>
  <c r="J140" i="82" s="1"/>
  <c r="G58" i="82"/>
  <c r="J58" i="82" s="1"/>
  <c r="G77" i="82"/>
  <c r="J77" i="82" s="1"/>
  <c r="G25" i="81"/>
  <c r="J25" i="81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79" i="82"/>
  <c r="J179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AC10" i="8"/>
  <c r="AC9" i="8"/>
  <c r="AC7" i="8"/>
  <c r="AC8" i="8"/>
  <c r="AC6" i="8"/>
  <c r="N257" i="8"/>
  <c r="F256" i="8" s="1"/>
  <c r="C257" i="8" s="1"/>
  <c r="H258" i="8"/>
  <c r="G150" i="94" l="1"/>
  <c r="J150" i="94" s="1"/>
  <c r="G113" i="93"/>
  <c r="J113" i="93" s="1"/>
  <c r="G113" i="94" s="1"/>
  <c r="J113" i="94" s="1"/>
  <c r="G122" i="81"/>
  <c r="J122" i="81" s="1"/>
  <c r="G122" i="82" s="1"/>
  <c r="J122" i="82" s="1"/>
  <c r="G36" i="83"/>
  <c r="J36" i="83" s="1"/>
  <c r="G54" i="83"/>
  <c r="J54" i="83" s="1"/>
  <c r="G64" i="83"/>
  <c r="J64" i="83" s="1"/>
  <c r="G225" i="83"/>
  <c r="J225" i="83" s="1"/>
  <c r="G135" i="80"/>
  <c r="J135" i="80" s="1"/>
  <c r="G102" i="81"/>
  <c r="J102" i="81" s="1"/>
  <c r="G99" i="83"/>
  <c r="J99" i="83" s="1"/>
  <c r="G28" i="83"/>
  <c r="J28" i="83" s="1"/>
  <c r="G165" i="80"/>
  <c r="J165" i="80" s="1"/>
  <c r="G165" i="81" s="1"/>
  <c r="J165" i="81" s="1"/>
  <c r="G165" i="82" s="1"/>
  <c r="J165" i="82" s="1"/>
  <c r="G221" i="80"/>
  <c r="J221" i="80" s="1"/>
  <c r="G221" i="81" s="1"/>
  <c r="J221" i="81" s="1"/>
  <c r="G221" i="82" s="1"/>
  <c r="J221" i="82" s="1"/>
  <c r="G133" i="80"/>
  <c r="J133" i="80" s="1"/>
  <c r="G133" i="81" s="1"/>
  <c r="J133" i="81" s="1"/>
  <c r="G162" i="81"/>
  <c r="J162" i="81" s="1"/>
  <c r="G162" i="82" s="1"/>
  <c r="J162" i="82" s="1"/>
  <c r="G162" i="83" s="1"/>
  <c r="J162" i="83" s="1"/>
  <c r="G142" i="81"/>
  <c r="J142" i="81" s="1"/>
  <c r="G142" i="82" s="1"/>
  <c r="J142" i="82" s="1"/>
  <c r="G142" i="83" s="1"/>
  <c r="J142" i="83" s="1"/>
  <c r="G123" i="81"/>
  <c r="J123" i="81" s="1"/>
  <c r="G123" i="82" s="1"/>
  <c r="J123" i="82" s="1"/>
  <c r="G123" i="83" s="1"/>
  <c r="J123" i="83" s="1"/>
  <c r="G144" i="81"/>
  <c r="J144" i="81" s="1"/>
  <c r="G144" i="82" s="1"/>
  <c r="J144" i="82" s="1"/>
  <c r="G144" i="83" s="1"/>
  <c r="J144" i="83" s="1"/>
  <c r="G191" i="81"/>
  <c r="J191" i="81" s="1"/>
  <c r="G191" i="82" s="1"/>
  <c r="J191" i="82" s="1"/>
  <c r="G191" i="83" s="1"/>
  <c r="J191" i="83" s="1"/>
  <c r="G164" i="81"/>
  <c r="J164" i="81" s="1"/>
  <c r="G164" i="82" s="1"/>
  <c r="J164" i="82" s="1"/>
  <c r="G164" i="83" s="1"/>
  <c r="J164" i="83" s="1"/>
  <c r="G220" i="81"/>
  <c r="J220" i="81" s="1"/>
  <c r="G220" i="82" s="1"/>
  <c r="J220" i="82" s="1"/>
  <c r="G220" i="83" s="1"/>
  <c r="J220" i="83" s="1"/>
  <c r="G88" i="81"/>
  <c r="J88" i="81" s="1"/>
  <c r="G87" i="81"/>
  <c r="J87" i="81" s="1"/>
  <c r="G62" i="81"/>
  <c r="J62" i="81" s="1"/>
  <c r="G95" i="81"/>
  <c r="J95" i="81" s="1"/>
  <c r="G167" i="81"/>
  <c r="J167" i="81" s="1"/>
  <c r="G81" i="81"/>
  <c r="J81" i="81" s="1"/>
  <c r="G30" i="81"/>
  <c r="J30" i="81" s="1"/>
  <c r="G176" i="81"/>
  <c r="J176" i="81" s="1"/>
  <c r="G137" i="81"/>
  <c r="J137" i="81" s="1"/>
  <c r="G174" i="81"/>
  <c r="J174" i="81" s="1"/>
  <c r="G173" i="81"/>
  <c r="J173" i="81" s="1"/>
  <c r="G42" i="81"/>
  <c r="J42" i="81" s="1"/>
  <c r="G223" i="81"/>
  <c r="J223" i="81" s="1"/>
  <c r="G91" i="81"/>
  <c r="J91" i="81" s="1"/>
  <c r="G183" i="81"/>
  <c r="J183" i="81" s="1"/>
  <c r="G222" i="81"/>
  <c r="J222" i="81" s="1"/>
  <c r="G139" i="81"/>
  <c r="J139" i="81" s="1"/>
  <c r="G69" i="81"/>
  <c r="J69" i="81" s="1"/>
  <c r="G146" i="81"/>
  <c r="J146" i="81" s="1"/>
  <c r="G73" i="81"/>
  <c r="J73" i="81" s="1"/>
  <c r="G106" i="81"/>
  <c r="J106" i="81" s="1"/>
  <c r="G185" i="81"/>
  <c r="J185" i="81" s="1"/>
  <c r="G32" i="81"/>
  <c r="J32" i="81" s="1"/>
  <c r="G159" i="81"/>
  <c r="J159" i="81" s="1"/>
  <c r="G145" i="81"/>
  <c r="J145" i="81" s="1"/>
  <c r="G145" i="82" s="1"/>
  <c r="J145" i="82" s="1"/>
  <c r="G145" i="83" s="1"/>
  <c r="J145" i="83" s="1"/>
  <c r="G121" i="81"/>
  <c r="J121" i="81" s="1"/>
  <c r="G121" i="82" s="1"/>
  <c r="J121" i="82" s="1"/>
  <c r="G121" i="83" s="1"/>
  <c r="J121" i="83" s="1"/>
  <c r="G136" i="80"/>
  <c r="J136" i="80" s="1"/>
  <c r="G136" i="81" s="1"/>
  <c r="J136" i="81" s="1"/>
  <c r="G163" i="81"/>
  <c r="J163" i="81" s="1"/>
  <c r="G107" i="81"/>
  <c r="J107" i="81" s="1"/>
  <c r="G184" i="81"/>
  <c r="J184" i="81" s="1"/>
  <c r="G92" i="81"/>
  <c r="J92" i="81" s="1"/>
  <c r="G72" i="81"/>
  <c r="J72" i="81" s="1"/>
  <c r="G85" i="81"/>
  <c r="J85" i="81" s="1"/>
  <c r="G154" i="81"/>
  <c r="J154" i="81" s="1"/>
  <c r="G154" i="82" s="1"/>
  <c r="J154" i="82" s="1"/>
  <c r="G154" i="83" s="1"/>
  <c r="J154" i="83" s="1"/>
  <c r="G138" i="81"/>
  <c r="J138" i="81" s="1"/>
  <c r="G138" i="82" s="1"/>
  <c r="J138" i="82" s="1"/>
  <c r="G138" i="83" s="1"/>
  <c r="J138" i="83" s="1"/>
  <c r="G90" i="81"/>
  <c r="J90" i="81" s="1"/>
  <c r="G90" i="82" s="1"/>
  <c r="J90" i="82" s="1"/>
  <c r="G90" i="83" s="1"/>
  <c r="J90" i="83" s="1"/>
  <c r="G172" i="81"/>
  <c r="J172" i="81" s="1"/>
  <c r="G172" i="82" s="1"/>
  <c r="J172" i="82" s="1"/>
  <c r="G172" i="83" s="1"/>
  <c r="J172" i="83" s="1"/>
  <c r="G101" i="81"/>
  <c r="J101" i="81" s="1"/>
  <c r="G101" i="82" s="1"/>
  <c r="J101" i="82" s="1"/>
  <c r="G101" i="83" s="1"/>
  <c r="J101" i="83" s="1"/>
  <c r="G224" i="81"/>
  <c r="J224" i="81" s="1"/>
  <c r="G180" i="81"/>
  <c r="J180" i="81" s="1"/>
  <c r="G132" i="80"/>
  <c r="J132" i="80" s="1"/>
  <c r="G130" i="81"/>
  <c r="J130" i="81" s="1"/>
  <c r="G111" i="81"/>
  <c r="J111" i="81" s="1"/>
  <c r="G111" i="82" s="1"/>
  <c r="J111" i="82" s="1"/>
  <c r="G111" i="83" s="1"/>
  <c r="J111" i="83" s="1"/>
  <c r="G110" i="81"/>
  <c r="J110" i="81" s="1"/>
  <c r="G112" i="81"/>
  <c r="J112" i="81" s="1"/>
  <c r="G112" i="82" s="1"/>
  <c r="J112" i="82" s="1"/>
  <c r="G112" i="83" s="1"/>
  <c r="J112" i="83" s="1"/>
  <c r="G120" i="81"/>
  <c r="J120" i="81" s="1"/>
  <c r="G117" i="81"/>
  <c r="J117" i="81" s="1"/>
  <c r="G116" i="81"/>
  <c r="J116" i="81" s="1"/>
  <c r="G67" i="81"/>
  <c r="J67" i="81" s="1"/>
  <c r="G68" i="81"/>
  <c r="J68" i="81" s="1"/>
  <c r="G59" i="81"/>
  <c r="J59" i="81" s="1"/>
  <c r="G55" i="81"/>
  <c r="J55" i="81" s="1"/>
  <c r="G53" i="81"/>
  <c r="J53" i="81" s="1"/>
  <c r="G53" i="82" s="1"/>
  <c r="J53" i="82" s="1"/>
  <c r="G53" i="83" s="1"/>
  <c r="J53" i="83" s="1"/>
  <c r="G48" i="81"/>
  <c r="J48" i="81" s="1"/>
  <c r="G86" i="81"/>
  <c r="J86" i="81" s="1"/>
  <c r="G227" i="81"/>
  <c r="J227" i="81" s="1"/>
  <c r="G228" i="81"/>
  <c r="J228" i="81" s="1"/>
  <c r="E253" i="83"/>
  <c r="G253" i="83" s="1"/>
  <c r="J253" i="83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J197" i="94"/>
  <c r="G83" i="95"/>
  <c r="J83" i="95" s="1"/>
  <c r="E83" i="96" s="1"/>
  <c r="J195" i="94"/>
  <c r="G209" i="94"/>
  <c r="J209" i="94" s="1"/>
  <c r="G211" i="94"/>
  <c r="J211" i="94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205" i="95"/>
  <c r="J205" i="95" s="1"/>
  <c r="E205" i="96" s="1"/>
  <c r="G204" i="94"/>
  <c r="J204" i="94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J198" i="94"/>
  <c r="G149" i="94"/>
  <c r="J149" i="94" s="1"/>
  <c r="G182" i="94"/>
  <c r="J182" i="94" s="1"/>
  <c r="G194" i="95"/>
  <c r="J194" i="95" s="1"/>
  <c r="E194" i="96" s="1"/>
  <c r="G193" i="95"/>
  <c r="J193" i="95" s="1"/>
  <c r="E193" i="96" s="1"/>
  <c r="G126" i="95"/>
  <c r="J126" i="95" s="1"/>
  <c r="E126" i="96" s="1"/>
  <c r="G210" i="94"/>
  <c r="J210" i="94" s="1"/>
  <c r="G203" i="94"/>
  <c r="J203" i="94" s="1"/>
  <c r="G202" i="94"/>
  <c r="J202" i="94" s="1"/>
  <c r="G84" i="95"/>
  <c r="J84" i="95" s="1"/>
  <c r="E84" i="96" s="1"/>
  <c r="G213" i="95"/>
  <c r="J213" i="95" s="1"/>
  <c r="E213" i="96" s="1"/>
  <c r="G128" i="94"/>
  <c r="J128" i="94" s="1"/>
  <c r="G70" i="91"/>
  <c r="J70" i="91" s="1"/>
  <c r="E70" i="92" s="1"/>
  <c r="G175" i="91"/>
  <c r="J175" i="91" s="1"/>
  <c r="E175" i="92" s="1"/>
  <c r="G157" i="94"/>
  <c r="J157" i="94" s="1"/>
  <c r="G212" i="94"/>
  <c r="J212" i="94" s="1"/>
  <c r="J196" i="94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G215" i="83"/>
  <c r="J215" i="83" s="1"/>
  <c r="G171" i="83"/>
  <c r="J171" i="83" s="1"/>
  <c r="G17" i="79"/>
  <c r="J17" i="79" s="1"/>
  <c r="G40" i="83"/>
  <c r="J40" i="83" s="1"/>
  <c r="G33" i="83"/>
  <c r="J33" i="83" s="1"/>
  <c r="G29" i="83"/>
  <c r="J29" i="83" s="1"/>
  <c r="G51" i="83"/>
  <c r="J51" i="83" s="1"/>
  <c r="G192" i="83"/>
  <c r="J192" i="83" s="1"/>
  <c r="G43" i="83"/>
  <c r="J43" i="83" s="1"/>
  <c r="G15" i="79"/>
  <c r="J15" i="79" s="1"/>
  <c r="G168" i="83"/>
  <c r="J168" i="83" s="1"/>
  <c r="G170" i="83"/>
  <c r="J170" i="83" s="1"/>
  <c r="G143" i="83"/>
  <c r="J143" i="83" s="1"/>
  <c r="G79" i="83"/>
  <c r="J79" i="83" s="1"/>
  <c r="G141" i="83"/>
  <c r="J141" i="83" s="1"/>
  <c r="G80" i="83"/>
  <c r="J80" i="83" s="1"/>
  <c r="G6" i="79"/>
  <c r="J6" i="79" s="1"/>
  <c r="G50" i="83"/>
  <c r="J50" i="83" s="1"/>
  <c r="G66" i="83"/>
  <c r="J66" i="83" s="1"/>
  <c r="G38" i="82"/>
  <c r="J38" i="82" s="1"/>
  <c r="G47" i="83"/>
  <c r="J47" i="83" s="1"/>
  <c r="G25" i="82"/>
  <c r="J25" i="82" s="1"/>
  <c r="G44" i="83"/>
  <c r="J44" i="83" s="1"/>
  <c r="G118" i="83"/>
  <c r="J118" i="83" s="1"/>
  <c r="G41" i="83"/>
  <c r="J41" i="83" s="1"/>
  <c r="G52" i="83"/>
  <c r="J52" i="83" s="1"/>
  <c r="G27" i="83"/>
  <c r="J27" i="83" s="1"/>
  <c r="G115" i="83"/>
  <c r="J115" i="83" s="1"/>
  <c r="G98" i="83"/>
  <c r="J98" i="83" s="1"/>
  <c r="G14" i="79"/>
  <c r="J14" i="79" s="1"/>
  <c r="G179" i="83"/>
  <c r="J179" i="83" s="1"/>
  <c r="G26" i="82"/>
  <c r="J26" i="82" s="1"/>
  <c r="G140" i="83"/>
  <c r="J140" i="83" s="1"/>
  <c r="G34" i="83"/>
  <c r="J34" i="83" s="1"/>
  <c r="G8" i="79"/>
  <c r="J8" i="79" s="1"/>
  <c r="G160" i="83"/>
  <c r="J160" i="83" s="1"/>
  <c r="G37" i="83"/>
  <c r="J37" i="83" s="1"/>
  <c r="G77" i="83"/>
  <c r="J77" i="83" s="1"/>
  <c r="G158" i="83"/>
  <c r="J158" i="83" s="1"/>
  <c r="G57" i="83"/>
  <c r="J57" i="83" s="1"/>
  <c r="G78" i="83"/>
  <c r="J78" i="83" s="1"/>
  <c r="G49" i="83"/>
  <c r="J49" i="83" s="1"/>
  <c r="G93" i="83"/>
  <c r="J93" i="83" s="1"/>
  <c r="G22" i="82"/>
  <c r="G19" i="82"/>
  <c r="J19" i="82" s="1"/>
  <c r="G100" i="83"/>
  <c r="J100" i="83" s="1"/>
  <c r="G16" i="79"/>
  <c r="J16" i="79" s="1"/>
  <c r="G23" i="82"/>
  <c r="J23" i="82" s="1"/>
  <c r="G20" i="82"/>
  <c r="J20" i="82" s="1"/>
  <c r="G58" i="83"/>
  <c r="J58" i="83" s="1"/>
  <c r="G166" i="83"/>
  <c r="J166" i="83" s="1"/>
  <c r="G108" i="83"/>
  <c r="J108" i="83" s="1"/>
  <c r="G7" i="79"/>
  <c r="J7" i="79" s="1"/>
  <c r="G21" i="82"/>
  <c r="J21" i="82" s="1"/>
  <c r="G13" i="79"/>
  <c r="J13" i="79" s="1"/>
  <c r="G31" i="83"/>
  <c r="J31" i="83" s="1"/>
  <c r="G18" i="79"/>
  <c r="J18" i="79" s="1"/>
  <c r="G65" i="83"/>
  <c r="J65" i="83" s="1"/>
  <c r="G46" i="83"/>
  <c r="J46" i="83" s="1"/>
  <c r="G56" i="83"/>
  <c r="J56" i="83" s="1"/>
  <c r="G24" i="82"/>
  <c r="J24" i="82" s="1"/>
  <c r="G61" i="83"/>
  <c r="J61" i="83" s="1"/>
  <c r="G74" i="83"/>
  <c r="J74" i="83" s="1"/>
  <c r="G89" i="83"/>
  <c r="J89" i="83" s="1"/>
  <c r="G186" i="83"/>
  <c r="J186" i="83" s="1"/>
  <c r="G104" i="83"/>
  <c r="J104" i="83" s="1"/>
  <c r="G190" i="83"/>
  <c r="J190" i="83" s="1"/>
  <c r="R36" i="8"/>
  <c r="M258" i="8"/>
  <c r="G113" i="95" l="1"/>
  <c r="J113" i="95" s="1"/>
  <c r="G205" i="96"/>
  <c r="J205" i="96" s="1"/>
  <c r="G83" i="96"/>
  <c r="J83" i="96" s="1"/>
  <c r="G126" i="96"/>
  <c r="J126" i="96" s="1"/>
  <c r="G206" i="96"/>
  <c r="J206" i="96" s="1"/>
  <c r="G155" i="96"/>
  <c r="J155" i="96" s="1"/>
  <c r="G148" i="96"/>
  <c r="J148" i="96" s="1"/>
  <c r="G151" i="96"/>
  <c r="J151" i="96" s="1"/>
  <c r="G177" i="96"/>
  <c r="J177" i="96" s="1"/>
  <c r="G127" i="96"/>
  <c r="J127" i="96" s="1"/>
  <c r="G226" i="96"/>
  <c r="J226" i="96" s="1"/>
  <c r="G208" i="96"/>
  <c r="J208" i="96" s="1"/>
  <c r="G23" i="83"/>
  <c r="J23" i="83" s="1"/>
  <c r="G153" i="96"/>
  <c r="J153" i="96" s="1"/>
  <c r="G213" i="96"/>
  <c r="J213" i="96" s="1"/>
  <c r="G152" i="96"/>
  <c r="J152" i="96" s="1"/>
  <c r="G125" i="96"/>
  <c r="J125" i="96" s="1"/>
  <c r="G84" i="96"/>
  <c r="J84" i="96" s="1"/>
  <c r="G228" i="82"/>
  <c r="J228" i="82" s="1"/>
  <c r="G85" i="82"/>
  <c r="J85" i="82" s="1"/>
  <c r="G85" i="83" s="1"/>
  <c r="J85" i="83" s="1"/>
  <c r="G73" i="82"/>
  <c r="J73" i="82" s="1"/>
  <c r="G73" i="83" s="1"/>
  <c r="J73" i="83" s="1"/>
  <c r="G176" i="82"/>
  <c r="J176" i="82" s="1"/>
  <c r="G176" i="83" s="1"/>
  <c r="J176" i="83" s="1"/>
  <c r="G72" i="82"/>
  <c r="J72" i="82" s="1"/>
  <c r="G72" i="83" s="1"/>
  <c r="J72" i="83" s="1"/>
  <c r="G146" i="82"/>
  <c r="J146" i="82" s="1"/>
  <c r="G146" i="83" s="1"/>
  <c r="J146" i="83" s="1"/>
  <c r="G91" i="82"/>
  <c r="J91" i="82" s="1"/>
  <c r="G91" i="83" s="1"/>
  <c r="J91" i="83" s="1"/>
  <c r="G92" i="82"/>
  <c r="J92" i="82" s="1"/>
  <c r="G92" i="83" s="1"/>
  <c r="J92" i="83" s="1"/>
  <c r="G223" i="82"/>
  <c r="J223" i="82" s="1"/>
  <c r="G223" i="83" s="1"/>
  <c r="J223" i="83" s="1"/>
  <c r="G30" i="82"/>
  <c r="J30" i="82" s="1"/>
  <c r="G30" i="83" s="1"/>
  <c r="J30" i="83" s="1"/>
  <c r="G30" i="84" s="1"/>
  <c r="J30" i="84" s="1"/>
  <c r="G159" i="82"/>
  <c r="J159" i="82" s="1"/>
  <c r="G159" i="83" s="1"/>
  <c r="J159" i="83" s="1"/>
  <c r="G42" i="82"/>
  <c r="J42" i="82" s="1"/>
  <c r="G42" i="83" s="1"/>
  <c r="J42" i="83" s="1"/>
  <c r="G42" i="84" s="1"/>
  <c r="J42" i="84" s="1"/>
  <c r="G81" i="82"/>
  <c r="J81" i="82" s="1"/>
  <c r="G81" i="83" s="1"/>
  <c r="J81" i="83" s="1"/>
  <c r="G32" i="82"/>
  <c r="J32" i="82" s="1"/>
  <c r="G32" i="83" s="1"/>
  <c r="J32" i="83" s="1"/>
  <c r="G32" i="84" s="1"/>
  <c r="J32" i="84" s="1"/>
  <c r="G139" i="82"/>
  <c r="J139" i="82" s="1"/>
  <c r="G139" i="83" s="1"/>
  <c r="J139" i="83" s="1"/>
  <c r="G167" i="82"/>
  <c r="J167" i="82" s="1"/>
  <c r="G167" i="83" s="1"/>
  <c r="J167" i="83" s="1"/>
  <c r="G107" i="82"/>
  <c r="J107" i="82" s="1"/>
  <c r="G107" i="83" s="1"/>
  <c r="J107" i="83" s="1"/>
  <c r="G222" i="82"/>
  <c r="J222" i="82" s="1"/>
  <c r="G222" i="83" s="1"/>
  <c r="J222" i="83" s="1"/>
  <c r="G95" i="82"/>
  <c r="J95" i="82" s="1"/>
  <c r="G95" i="83" s="1"/>
  <c r="J95" i="83" s="1"/>
  <c r="G163" i="82"/>
  <c r="J163" i="82" s="1"/>
  <c r="G163" i="83" s="1"/>
  <c r="J163" i="83" s="1"/>
  <c r="G183" i="82"/>
  <c r="J183" i="82" s="1"/>
  <c r="G183" i="83" s="1"/>
  <c r="J183" i="83" s="1"/>
  <c r="G135" i="81"/>
  <c r="J135" i="81" s="1"/>
  <c r="G135" i="82" s="1"/>
  <c r="J135" i="82" s="1"/>
  <c r="G135" i="83" s="1"/>
  <c r="J135" i="83" s="1"/>
  <c r="G62" i="82"/>
  <c r="J62" i="82" s="1"/>
  <c r="G62" i="83" s="1"/>
  <c r="J62" i="83" s="1"/>
  <c r="G106" i="82"/>
  <c r="J106" i="82" s="1"/>
  <c r="G106" i="83" s="1"/>
  <c r="J106" i="83" s="1"/>
  <c r="G137" i="82"/>
  <c r="J137" i="82" s="1"/>
  <c r="G137" i="83" s="1"/>
  <c r="J137" i="83" s="1"/>
  <c r="G88" i="82"/>
  <c r="J88" i="82" s="1"/>
  <c r="G87" i="82"/>
  <c r="J87" i="82" s="1"/>
  <c r="G97" i="83"/>
  <c r="J97" i="83" s="1"/>
  <c r="G97" i="84" s="1"/>
  <c r="J97" i="84" s="1"/>
  <c r="G96" i="81"/>
  <c r="J96" i="81" s="1"/>
  <c r="G184" i="82"/>
  <c r="J184" i="82" s="1"/>
  <c r="G184" i="83" s="1"/>
  <c r="J184" i="83" s="1"/>
  <c r="G185" i="82"/>
  <c r="J185" i="82" s="1"/>
  <c r="G185" i="83" s="1"/>
  <c r="J185" i="83" s="1"/>
  <c r="G69" i="82"/>
  <c r="J69" i="82" s="1"/>
  <c r="G69" i="83" s="1"/>
  <c r="J69" i="83" s="1"/>
  <c r="G161" i="81"/>
  <c r="J161" i="81" s="1"/>
  <c r="G224" i="82"/>
  <c r="J224" i="82" s="1"/>
  <c r="G224" i="83" s="1"/>
  <c r="J224" i="83" s="1"/>
  <c r="G180" i="82"/>
  <c r="J180" i="82" s="1"/>
  <c r="G180" i="83" s="1"/>
  <c r="J180" i="83" s="1"/>
  <c r="G130" i="82"/>
  <c r="J130" i="82" s="1"/>
  <c r="G130" i="83" s="1"/>
  <c r="J130" i="83" s="1"/>
  <c r="G132" i="81"/>
  <c r="J132" i="81" s="1"/>
  <c r="G132" i="82" s="1"/>
  <c r="J132" i="82" s="1"/>
  <c r="G132" i="83" s="1"/>
  <c r="J132" i="83" s="1"/>
  <c r="G117" i="82"/>
  <c r="J117" i="82" s="1"/>
  <c r="G117" i="83" s="1"/>
  <c r="J117" i="83" s="1"/>
  <c r="G119" i="81"/>
  <c r="J119" i="81" s="1"/>
  <c r="G120" i="82"/>
  <c r="J120" i="82" s="1"/>
  <c r="G120" i="83" s="1"/>
  <c r="J120" i="83" s="1"/>
  <c r="G116" i="82"/>
  <c r="J116" i="82" s="1"/>
  <c r="G116" i="83" s="1"/>
  <c r="J116" i="83" s="1"/>
  <c r="G110" i="82"/>
  <c r="J110" i="82" s="1"/>
  <c r="G110" i="83" s="1"/>
  <c r="J110" i="83" s="1"/>
  <c r="G68" i="82"/>
  <c r="J68" i="82" s="1"/>
  <c r="G68" i="83" s="1"/>
  <c r="J68" i="83" s="1"/>
  <c r="G67" i="82"/>
  <c r="J67" i="82" s="1"/>
  <c r="G67" i="83" s="1"/>
  <c r="J67" i="83" s="1"/>
  <c r="G59" i="82"/>
  <c r="J59" i="82" s="1"/>
  <c r="G59" i="83" s="1"/>
  <c r="J59" i="83" s="1"/>
  <c r="G59" i="84" s="1"/>
  <c r="J59" i="84" s="1"/>
  <c r="G55" i="82"/>
  <c r="J55" i="82" s="1"/>
  <c r="G55" i="83" s="1"/>
  <c r="J55" i="83" s="1"/>
  <c r="G55" i="84" s="1"/>
  <c r="J55" i="84" s="1"/>
  <c r="G48" i="82"/>
  <c r="J48" i="82" s="1"/>
  <c r="G48" i="83" s="1"/>
  <c r="J48" i="83" s="1"/>
  <c r="G48" i="84" s="1"/>
  <c r="J48" i="84" s="1"/>
  <c r="G86" i="82"/>
  <c r="J86" i="82" s="1"/>
  <c r="G227" i="82"/>
  <c r="J227" i="82" s="1"/>
  <c r="G253" i="84"/>
  <c r="J253" i="84" s="1"/>
  <c r="E253" i="85" s="1"/>
  <c r="G253" i="85" s="1"/>
  <c r="J253" i="85" s="1"/>
  <c r="E253" i="86" s="1"/>
  <c r="J253" i="86" s="1"/>
  <c r="E253" i="87" s="1"/>
  <c r="G253" i="87" s="1"/>
  <c r="J253" i="87" s="1"/>
  <c r="G253" i="88" s="1"/>
  <c r="J253" i="88" s="1"/>
  <c r="E253" i="89" s="1"/>
  <c r="J253" i="89" s="1"/>
  <c r="E253" i="90" s="1"/>
  <c r="G253" i="90" s="1"/>
  <c r="J253" i="90" s="1"/>
  <c r="E253" i="91" s="1"/>
  <c r="G253" i="91" s="1"/>
  <c r="J253" i="91" s="1"/>
  <c r="E253" i="92" s="1"/>
  <c r="G173" i="82"/>
  <c r="J173" i="82" s="1"/>
  <c r="G174" i="82"/>
  <c r="J174" i="82" s="1"/>
  <c r="G103" i="82"/>
  <c r="J103" i="82" s="1"/>
  <c r="G102" i="82"/>
  <c r="J102" i="82" s="1"/>
  <c r="G193" i="96"/>
  <c r="J193" i="96" s="1"/>
  <c r="G181" i="96"/>
  <c r="J181" i="96" s="1"/>
  <c r="G194" i="96"/>
  <c r="J194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33" i="84"/>
  <c r="J33" i="84" s="1"/>
  <c r="G31" i="84"/>
  <c r="J31" i="84" s="1"/>
  <c r="G58" i="84"/>
  <c r="J58" i="84" s="1"/>
  <c r="G34" i="84"/>
  <c r="J34" i="84" s="1"/>
  <c r="G44" i="84"/>
  <c r="J44" i="84" s="1"/>
  <c r="G54" i="84"/>
  <c r="J54" i="84" s="1"/>
  <c r="G47" i="84"/>
  <c r="J47" i="84" s="1"/>
  <c r="G24" i="83"/>
  <c r="J24" i="83" s="1"/>
  <c r="G56" i="84"/>
  <c r="J56" i="84" s="1"/>
  <c r="G21" i="83"/>
  <c r="J21" i="83" s="1"/>
  <c r="G19" i="83"/>
  <c r="J19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13" i="80"/>
  <c r="J13" i="80" s="1"/>
  <c r="G7" i="80"/>
  <c r="J7" i="80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38" i="83"/>
  <c r="J38" i="83" s="1"/>
  <c r="G6" i="80"/>
  <c r="J6" i="80" s="1"/>
  <c r="G36" i="84"/>
  <c r="J36" i="84" s="1"/>
  <c r="G29" i="84"/>
  <c r="J29" i="84" s="1"/>
  <c r="G17" i="80"/>
  <c r="J17" i="80" s="1"/>
  <c r="G104" i="84"/>
  <c r="J104" i="84" s="1"/>
  <c r="G191" i="84"/>
  <c r="J191" i="84" s="1"/>
  <c r="G190" i="84"/>
  <c r="J190" i="84" s="1"/>
  <c r="G133" i="82"/>
  <c r="J133" i="82" s="1"/>
  <c r="G136" i="82"/>
  <c r="J136" i="82" s="1"/>
  <c r="E113" i="96" l="1"/>
  <c r="G113" i="96" s="1"/>
  <c r="J113" i="96" s="1"/>
  <c r="G113" i="97" s="1"/>
  <c r="J113" i="97" s="1"/>
  <c r="G113" i="98" s="1"/>
  <c r="J113" i="98" s="1"/>
  <c r="G51" i="85"/>
  <c r="J51" i="85" s="1"/>
  <c r="G50" i="85"/>
  <c r="J50" i="85" s="1"/>
  <c r="G42" i="85"/>
  <c r="J42" i="85" s="1"/>
  <c r="G56" i="85"/>
  <c r="J56" i="85" s="1"/>
  <c r="G41" i="85"/>
  <c r="J41" i="85" s="1"/>
  <c r="G53" i="85"/>
  <c r="J53" i="85" s="1"/>
  <c r="G33" i="85"/>
  <c r="J33" i="85" s="1"/>
  <c r="G44" i="85"/>
  <c r="J44" i="85" s="1"/>
  <c r="G52" i="85"/>
  <c r="J52" i="85" s="1"/>
  <c r="G37" i="85"/>
  <c r="J37" i="85" s="1"/>
  <c r="G49" i="85"/>
  <c r="J49" i="85" s="1"/>
  <c r="G104" i="85"/>
  <c r="J104" i="85" s="1"/>
  <c r="G149" i="96"/>
  <c r="J149" i="96" s="1"/>
  <c r="G212" i="96"/>
  <c r="J212" i="96" s="1"/>
  <c r="G150" i="96"/>
  <c r="J150" i="96" s="1"/>
  <c r="G147" i="96"/>
  <c r="J147" i="96" s="1"/>
  <c r="G10" i="96"/>
  <c r="J10" i="96" s="1"/>
  <c r="G157" i="96"/>
  <c r="J157" i="96" s="1"/>
  <c r="G39" i="96"/>
  <c r="J39" i="96" s="1"/>
  <c r="G128" i="96"/>
  <c r="J128" i="96" s="1"/>
  <c r="G210" i="96"/>
  <c r="J210" i="96" s="1"/>
  <c r="G195" i="96"/>
  <c r="J195" i="96" s="1"/>
  <c r="G211" i="96"/>
  <c r="J211" i="96" s="1"/>
  <c r="G204" i="96"/>
  <c r="J204" i="96" s="1"/>
  <c r="G11" i="96"/>
  <c r="J11" i="96" s="1"/>
  <c r="G203" i="96"/>
  <c r="J203" i="96" s="1"/>
  <c r="G209" i="96"/>
  <c r="J209" i="96" s="1"/>
  <c r="G9" i="96"/>
  <c r="J9" i="96" s="1"/>
  <c r="G213" i="97"/>
  <c r="J213" i="97" s="1"/>
  <c r="G213" i="98" s="1"/>
  <c r="J213" i="98" s="1"/>
  <c r="G125" i="97"/>
  <c r="J125" i="97" s="1"/>
  <c r="G151" i="97"/>
  <c r="J151" i="97" s="1"/>
  <c r="G151" i="98" s="1"/>
  <c r="J151" i="98" s="1"/>
  <c r="G177" i="97"/>
  <c r="J177" i="97" s="1"/>
  <c r="G177" i="98" s="1"/>
  <c r="J177" i="98" s="1"/>
  <c r="G205" i="97"/>
  <c r="J205" i="97" s="1"/>
  <c r="G205" i="98" s="1"/>
  <c r="J205" i="98" s="1"/>
  <c r="G148" i="97"/>
  <c r="J148" i="97" s="1"/>
  <c r="G148" i="98" s="1"/>
  <c r="J148" i="98" s="1"/>
  <c r="G181" i="97"/>
  <c r="J181" i="97" s="1"/>
  <c r="G181" i="98" s="1"/>
  <c r="J181" i="98" s="1"/>
  <c r="G127" i="97"/>
  <c r="J127" i="97" s="1"/>
  <c r="G127" i="98" s="1"/>
  <c r="J127" i="98" s="1"/>
  <c r="G208" i="97"/>
  <c r="J208" i="97" s="1"/>
  <c r="G155" i="97"/>
  <c r="J155" i="97" s="1"/>
  <c r="G155" i="98" s="1"/>
  <c r="J155" i="98" s="1"/>
  <c r="G152" i="97"/>
  <c r="J152" i="97" s="1"/>
  <c r="G152" i="98" s="1"/>
  <c r="J152" i="98" s="1"/>
  <c r="G193" i="97"/>
  <c r="J193" i="97" s="1"/>
  <c r="G193" i="98" s="1"/>
  <c r="J193" i="98" s="1"/>
  <c r="G126" i="97"/>
  <c r="J126" i="97" s="1"/>
  <c r="G126" i="98" s="1"/>
  <c r="J126" i="98" s="1"/>
  <c r="G84" i="97"/>
  <c r="J84" i="97" s="1"/>
  <c r="G84" i="98" s="1"/>
  <c r="J84" i="98" s="1"/>
  <c r="G226" i="97"/>
  <c r="J226" i="97" s="1"/>
  <c r="G226" i="98" s="1"/>
  <c r="J226" i="98" s="1"/>
  <c r="G206" i="97"/>
  <c r="J206" i="97" s="1"/>
  <c r="G206" i="98" s="1"/>
  <c r="J206" i="98" s="1"/>
  <c r="G194" i="97"/>
  <c r="J194" i="97" s="1"/>
  <c r="G194" i="98" s="1"/>
  <c r="J194" i="98" s="1"/>
  <c r="G153" i="97"/>
  <c r="J153" i="97" s="1"/>
  <c r="G83" i="97"/>
  <c r="J83" i="97" s="1"/>
  <c r="G83" i="98" s="1"/>
  <c r="J83" i="98" s="1"/>
  <c r="J198" i="95"/>
  <c r="E198" i="96" s="1"/>
  <c r="G96" i="82"/>
  <c r="J96" i="82" s="1"/>
  <c r="G96" i="83" s="1"/>
  <c r="J96" i="83" s="1"/>
  <c r="G88" i="83"/>
  <c r="J88" i="83" s="1"/>
  <c r="G87" i="83"/>
  <c r="J87" i="83" s="1"/>
  <c r="G214" i="81"/>
  <c r="J214" i="81" s="1"/>
  <c r="G161" i="82"/>
  <c r="J161" i="82" s="1"/>
  <c r="G161" i="83" s="1"/>
  <c r="J161" i="83" s="1"/>
  <c r="G119" i="82"/>
  <c r="J119" i="82" s="1"/>
  <c r="G119" i="83" s="1"/>
  <c r="J119" i="83" s="1"/>
  <c r="G86" i="83"/>
  <c r="J86" i="83" s="1"/>
  <c r="G227" i="83"/>
  <c r="J227" i="83" s="1"/>
  <c r="G228" i="83"/>
  <c r="J228" i="83" s="1"/>
  <c r="G173" i="83"/>
  <c r="J173" i="83" s="1"/>
  <c r="G174" i="83"/>
  <c r="J174" i="83" s="1"/>
  <c r="G103" i="83"/>
  <c r="J103" i="83" s="1"/>
  <c r="G102" i="83"/>
  <c r="J102" i="83" s="1"/>
  <c r="G202" i="96"/>
  <c r="J202" i="96" s="1"/>
  <c r="G182" i="96"/>
  <c r="J182" i="96" s="1"/>
  <c r="G196" i="96"/>
  <c r="J196" i="96" s="1"/>
  <c r="G197" i="96"/>
  <c r="J197" i="96" s="1"/>
  <c r="G97" i="85"/>
  <c r="J97" i="85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25" i="84"/>
  <c r="J25" i="84" s="1"/>
  <c r="G18" i="81"/>
  <c r="J18" i="81" s="1"/>
  <c r="G29" i="85"/>
  <c r="J29" i="85" s="1"/>
  <c r="G27" i="85"/>
  <c r="J27" i="85" s="1"/>
  <c r="G30" i="85"/>
  <c r="J30" i="85" s="1"/>
  <c r="G8" i="81"/>
  <c r="J8" i="81" s="1"/>
  <c r="G186" i="85"/>
  <c r="J186" i="85" s="1"/>
  <c r="G16" i="81"/>
  <c r="J16" i="81" s="1"/>
  <c r="G7" i="81"/>
  <c r="J7" i="81" s="1"/>
  <c r="G59" i="85"/>
  <c r="J59" i="85" s="1"/>
  <c r="G43" i="85"/>
  <c r="J43" i="85" s="1"/>
  <c r="G20" i="84"/>
  <c r="J20" i="84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159" i="85" l="1"/>
  <c r="J159" i="85" s="1"/>
  <c r="G25" i="85"/>
  <c r="J25" i="85" s="1"/>
  <c r="G110" i="85"/>
  <c r="J110" i="85" s="1"/>
  <c r="G167" i="85"/>
  <c r="J167" i="85" s="1"/>
  <c r="G72" i="85"/>
  <c r="J72" i="85" s="1"/>
  <c r="G176" i="85"/>
  <c r="J176" i="85" s="1"/>
  <c r="G117" i="85"/>
  <c r="J117" i="85" s="1"/>
  <c r="G106" i="85"/>
  <c r="J106" i="85" s="1"/>
  <c r="G67" i="85"/>
  <c r="J67" i="85" s="1"/>
  <c r="G132" i="85"/>
  <c r="J132" i="85" s="1"/>
  <c r="G26" i="85"/>
  <c r="J26" i="85" s="1"/>
  <c r="G95" i="85"/>
  <c r="J95" i="85" s="1"/>
  <c r="G107" i="85"/>
  <c r="J107" i="85" s="1"/>
  <c r="G70" i="94"/>
  <c r="J70" i="94" s="1"/>
  <c r="G183" i="85"/>
  <c r="J183" i="85" s="1"/>
  <c r="G163" i="85"/>
  <c r="J163" i="85" s="1"/>
  <c r="G224" i="85"/>
  <c r="J224" i="85" s="1"/>
  <c r="G130" i="85"/>
  <c r="J130" i="85" s="1"/>
  <c r="G81" i="85"/>
  <c r="J81" i="85" s="1"/>
  <c r="G20" i="85"/>
  <c r="J20" i="85" s="1"/>
  <c r="G23" i="85"/>
  <c r="J23" i="85" s="1"/>
  <c r="G66" i="85"/>
  <c r="J66" i="85" s="1"/>
  <c r="G111" i="85"/>
  <c r="J111" i="85" s="1"/>
  <c r="G118" i="85"/>
  <c r="J118" i="85" s="1"/>
  <c r="G158" i="85"/>
  <c r="J158" i="85" s="1"/>
  <c r="G208" i="98"/>
  <c r="J208" i="98" s="1"/>
  <c r="G208" i="99" s="1"/>
  <c r="J208" i="99" s="1"/>
  <c r="G160" i="85"/>
  <c r="J160" i="85" s="1"/>
  <c r="G78" i="85"/>
  <c r="J78" i="85" s="1"/>
  <c r="G93" i="85"/>
  <c r="J93" i="85" s="1"/>
  <c r="G77" i="85"/>
  <c r="J77" i="85" s="1"/>
  <c r="G99" i="85"/>
  <c r="J99" i="85" s="1"/>
  <c r="G79" i="85"/>
  <c r="J79" i="85" s="1"/>
  <c r="G125" i="98"/>
  <c r="J125" i="98" s="1"/>
  <c r="G125" i="99" s="1"/>
  <c r="J125" i="99" s="1"/>
  <c r="G65" i="85"/>
  <c r="J65" i="85" s="1"/>
  <c r="G101" i="85"/>
  <c r="J101" i="85" s="1"/>
  <c r="G89" i="85"/>
  <c r="J89" i="85" s="1"/>
  <c r="G123" i="85"/>
  <c r="J123" i="85" s="1"/>
  <c r="G64" i="85"/>
  <c r="J64" i="85" s="1"/>
  <c r="G198" i="96"/>
  <c r="J198" i="96" s="1"/>
  <c r="G198" i="97" s="1"/>
  <c r="J198" i="97" s="1"/>
  <c r="G198" i="98" s="1"/>
  <c r="J198" i="98" s="1"/>
  <c r="G172" i="85"/>
  <c r="J172" i="85" s="1"/>
  <c r="G192" i="85"/>
  <c r="J192" i="85" s="1"/>
  <c r="G90" i="85"/>
  <c r="J90" i="85" s="1"/>
  <c r="G220" i="85"/>
  <c r="J220" i="85" s="1"/>
  <c r="G138" i="85"/>
  <c r="J138" i="85" s="1"/>
  <c r="G171" i="85"/>
  <c r="J171" i="85" s="1"/>
  <c r="G141" i="85"/>
  <c r="J141" i="85" s="1"/>
  <c r="G144" i="85"/>
  <c r="J144" i="85" s="1"/>
  <c r="G74" i="85"/>
  <c r="J74" i="85" s="1"/>
  <c r="G153" i="98"/>
  <c r="J153" i="98" s="1"/>
  <c r="G153" i="99" s="1"/>
  <c r="J153" i="99" s="1"/>
  <c r="G150" i="97"/>
  <c r="J150" i="97" s="1"/>
  <c r="G150" i="98" s="1"/>
  <c r="J150" i="98" s="1"/>
  <c r="G149" i="97"/>
  <c r="J149" i="97" s="1"/>
  <c r="G149" i="98" s="1"/>
  <c r="J149" i="98" s="1"/>
  <c r="G157" i="97"/>
  <c r="J157" i="97" s="1"/>
  <c r="G157" i="98" s="1"/>
  <c r="J157" i="98" s="1"/>
  <c r="G212" i="97"/>
  <c r="J212" i="97" s="1"/>
  <c r="G212" i="98" s="1"/>
  <c r="J212" i="98" s="1"/>
  <c r="G202" i="97"/>
  <c r="J202" i="97" s="1"/>
  <c r="G202" i="98" s="1"/>
  <c r="J202" i="98" s="1"/>
  <c r="G11" i="97"/>
  <c r="J11" i="97" s="1"/>
  <c r="G196" i="97"/>
  <c r="J196" i="97" s="1"/>
  <c r="G196" i="98" s="1"/>
  <c r="J196" i="98" s="1"/>
  <c r="G128" i="97"/>
  <c r="J128" i="97" s="1"/>
  <c r="G128" i="98" s="1"/>
  <c r="J128" i="98" s="1"/>
  <c r="G97" i="86"/>
  <c r="J97" i="86" s="1"/>
  <c r="G97" i="87" s="1"/>
  <c r="J97" i="87" s="1"/>
  <c r="G204" i="97"/>
  <c r="J204" i="97" s="1"/>
  <c r="G204" i="98" s="1"/>
  <c r="J204" i="98" s="1"/>
  <c r="G147" i="97"/>
  <c r="J147" i="97" s="1"/>
  <c r="G147" i="98" s="1"/>
  <c r="J147" i="98" s="1"/>
  <c r="G203" i="97"/>
  <c r="J203" i="97" s="1"/>
  <c r="G203" i="98" s="1"/>
  <c r="J203" i="98" s="1"/>
  <c r="G39" i="97"/>
  <c r="J39" i="97" s="1"/>
  <c r="G39" i="98" s="1"/>
  <c r="J39" i="98" s="1"/>
  <c r="G182" i="97"/>
  <c r="J182" i="97" s="1"/>
  <c r="G182" i="98" s="1"/>
  <c r="J182" i="98" s="1"/>
  <c r="G10" i="97"/>
  <c r="J10" i="97" s="1"/>
  <c r="G10" i="98" s="1"/>
  <c r="J10" i="98" s="1"/>
  <c r="G197" i="97"/>
  <c r="J197" i="97" s="1"/>
  <c r="G209" i="97"/>
  <c r="J209" i="97" s="1"/>
  <c r="G9" i="97"/>
  <c r="J9" i="97" s="1"/>
  <c r="G9" i="98" s="1"/>
  <c r="J9" i="98" s="1"/>
  <c r="G210" i="97"/>
  <c r="J210" i="97" s="1"/>
  <c r="G210" i="98" s="1"/>
  <c r="J210" i="98" s="1"/>
  <c r="G195" i="97"/>
  <c r="J195" i="97" s="1"/>
  <c r="G195" i="98" s="1"/>
  <c r="J195" i="98" s="1"/>
  <c r="G211" i="97"/>
  <c r="J211" i="97" s="1"/>
  <c r="G211" i="98" s="1"/>
  <c r="J211" i="98" s="1"/>
  <c r="G214" i="82"/>
  <c r="J214" i="82" s="1"/>
  <c r="G214" i="83" s="1"/>
  <c r="J214" i="83" s="1"/>
  <c r="G88" i="84"/>
  <c r="J88" i="84" s="1"/>
  <c r="G87" i="84"/>
  <c r="J87" i="84" s="1"/>
  <c r="G86" i="84"/>
  <c r="J86" i="84" s="1"/>
  <c r="G228" i="84"/>
  <c r="J228" i="84" s="1"/>
  <c r="G227" i="84"/>
  <c r="J227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206" i="99"/>
  <c r="J206" i="99" s="1"/>
  <c r="G127" i="99"/>
  <c r="J127" i="99" s="1"/>
  <c r="G83" i="99"/>
  <c r="J8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85" i="85"/>
  <c r="J85" i="85" s="1"/>
  <c r="G92" i="85"/>
  <c r="J92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46" i="85"/>
  <c r="J146" i="85" s="1"/>
  <c r="G164" i="85"/>
  <c r="J164" i="85" s="1"/>
  <c r="G215" i="85"/>
  <c r="J215" i="85" s="1"/>
  <c r="G68" i="85"/>
  <c r="J68" i="85" s="1"/>
  <c r="G185" i="85"/>
  <c r="J185" i="85" s="1"/>
  <c r="G137" i="85"/>
  <c r="J137" i="85" s="1"/>
  <c r="G168" i="85"/>
  <c r="J168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66" i="85"/>
  <c r="J166" i="85" s="1"/>
  <c r="G180" i="85"/>
  <c r="J180" i="85" s="1"/>
  <c r="G139" i="85"/>
  <c r="J139" i="85" s="1"/>
  <c r="G62" i="85"/>
  <c r="J62" i="85" s="1"/>
  <c r="G91" i="85"/>
  <c r="J91" i="85" s="1"/>
  <c r="G98" i="85"/>
  <c r="J98" i="85" s="1"/>
  <c r="G120" i="85"/>
  <c r="J120" i="85" s="1"/>
  <c r="G140" i="85"/>
  <c r="J140" i="85" s="1"/>
  <c r="G121" i="85"/>
  <c r="J121" i="85" s="1"/>
  <c r="G61" i="85"/>
  <c r="J61" i="85" s="1"/>
  <c r="G225" i="85"/>
  <c r="J225" i="85" s="1"/>
  <c r="G223" i="85"/>
  <c r="J223" i="85" s="1"/>
  <c r="G162" i="85"/>
  <c r="J162" i="85" s="1"/>
  <c r="G69" i="85"/>
  <c r="J69" i="85" s="1"/>
  <c r="G82" i="84"/>
  <c r="J82" i="84" s="1"/>
  <c r="G131" i="82"/>
  <c r="J131" i="82" s="1"/>
  <c r="G134" i="82"/>
  <c r="J134" i="82" s="1"/>
  <c r="G116" i="85"/>
  <c r="J116" i="85" s="1"/>
  <c r="G71" i="94"/>
  <c r="J71" i="94" s="1"/>
  <c r="G112" i="85"/>
  <c r="J112" i="85" s="1"/>
  <c r="G122" i="84"/>
  <c r="J122" i="84" s="1"/>
  <c r="G221" i="84"/>
  <c r="J221" i="84" s="1"/>
  <c r="G165" i="84"/>
  <c r="J165" i="84" s="1"/>
  <c r="G96" i="84"/>
  <c r="J96" i="84" s="1"/>
  <c r="G115" i="85"/>
  <c r="J115" i="85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1" i="85"/>
  <c r="J21" i="85" s="1"/>
  <c r="G7" i="82"/>
  <c r="J7" i="82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13" i="82"/>
  <c r="J13" i="82" s="1"/>
  <c r="G104" i="86"/>
  <c r="J104" i="86" s="1"/>
  <c r="G191" i="86"/>
  <c r="J191" i="86" s="1"/>
  <c r="G190" i="86"/>
  <c r="J190" i="86" s="1"/>
  <c r="G135" i="85"/>
  <c r="J135" i="85" s="1"/>
  <c r="G133" i="84"/>
  <c r="J133" i="84" s="1"/>
  <c r="G136" i="84"/>
  <c r="J136" i="84" s="1"/>
  <c r="C5" i="64"/>
  <c r="E5" i="64" s="1"/>
  <c r="G5" i="64" s="1"/>
  <c r="G174" i="85" l="1"/>
  <c r="J174" i="85" s="1"/>
  <c r="G173" i="85"/>
  <c r="J173" i="85" s="1"/>
  <c r="G133" i="85"/>
  <c r="J133" i="85" s="1"/>
  <c r="G11" i="98"/>
  <c r="J11" i="98" s="1"/>
  <c r="G11" i="99" s="1"/>
  <c r="J11" i="99" s="1"/>
  <c r="G122" i="85"/>
  <c r="J122" i="85" s="1"/>
  <c r="G197" i="98"/>
  <c r="J197" i="98" s="1"/>
  <c r="G197" i="99" s="1"/>
  <c r="J197" i="99" s="1"/>
  <c r="G38" i="85"/>
  <c r="J38" i="85" s="1"/>
  <c r="G165" i="85"/>
  <c r="J165" i="85" s="1"/>
  <c r="G209" i="98"/>
  <c r="J209" i="98" s="1"/>
  <c r="G194" i="100"/>
  <c r="J194" i="100" s="1"/>
  <c r="G213" i="100"/>
  <c r="J213" i="100" s="1"/>
  <c r="G127" i="100"/>
  <c r="J127" i="100" s="1"/>
  <c r="G79" i="86"/>
  <c r="J79" i="86" s="1"/>
  <c r="G79" i="87" s="1"/>
  <c r="J79" i="87" s="1"/>
  <c r="G118" i="86"/>
  <c r="J118" i="86" s="1"/>
  <c r="G118" i="87" s="1"/>
  <c r="J118" i="87" s="1"/>
  <c r="G176" i="86"/>
  <c r="J176" i="86" s="1"/>
  <c r="G176" i="87" s="1"/>
  <c r="J176" i="87" s="1"/>
  <c r="G90" i="86"/>
  <c r="J90" i="86" s="1"/>
  <c r="G90" i="87" s="1"/>
  <c r="J90" i="87" s="1"/>
  <c r="G72" i="86"/>
  <c r="J72" i="86" s="1"/>
  <c r="G72" i="87" s="1"/>
  <c r="J72" i="87" s="1"/>
  <c r="G184" i="86"/>
  <c r="J184" i="86" s="1"/>
  <c r="G184" i="87" s="1"/>
  <c r="J184" i="87" s="1"/>
  <c r="G148" i="100"/>
  <c r="J148" i="100" s="1"/>
  <c r="G141" i="86"/>
  <c r="J141" i="86" s="1"/>
  <c r="G141" i="87" s="1"/>
  <c r="J141" i="87" s="1"/>
  <c r="G167" i="86"/>
  <c r="J167" i="86" s="1"/>
  <c r="G167" i="87" s="1"/>
  <c r="J167" i="87" s="1"/>
  <c r="G66" i="86"/>
  <c r="J66" i="86" s="1"/>
  <c r="G66" i="87" s="1"/>
  <c r="J66" i="87" s="1"/>
  <c r="G92" i="86"/>
  <c r="J92" i="86" s="1"/>
  <c r="G92" i="87" s="1"/>
  <c r="J92" i="87" s="1"/>
  <c r="G193" i="100"/>
  <c r="J193" i="100" s="1"/>
  <c r="G226" i="100"/>
  <c r="J226" i="100" s="1"/>
  <c r="G227" i="85"/>
  <c r="J227" i="85" s="1"/>
  <c r="G227" i="86" s="1"/>
  <c r="J227" i="86" s="1"/>
  <c r="G69" i="86"/>
  <c r="J69" i="86" s="1"/>
  <c r="G69" i="87" s="1"/>
  <c r="J69" i="87" s="1"/>
  <c r="G171" i="86"/>
  <c r="J171" i="86" s="1"/>
  <c r="G171" i="87" s="1"/>
  <c r="J171" i="87" s="1"/>
  <c r="G95" i="86"/>
  <c r="J95" i="86" s="1"/>
  <c r="G95" i="87" s="1"/>
  <c r="J95" i="87" s="1"/>
  <c r="G139" i="86"/>
  <c r="J139" i="86" s="1"/>
  <c r="G139" i="87" s="1"/>
  <c r="J139" i="87" s="1"/>
  <c r="G73" i="86"/>
  <c r="J73" i="86" s="1"/>
  <c r="G73" i="87" s="1"/>
  <c r="J73" i="87" s="1"/>
  <c r="G137" i="86"/>
  <c r="J137" i="86" s="1"/>
  <c r="G137" i="87" s="1"/>
  <c r="J137" i="87" s="1"/>
  <c r="G158" i="86"/>
  <c r="J158" i="86" s="1"/>
  <c r="G158" i="87" s="1"/>
  <c r="J158" i="87" s="1"/>
  <c r="G143" i="86"/>
  <c r="J143" i="86" s="1"/>
  <c r="G143" i="87" s="1"/>
  <c r="J143" i="87" s="1"/>
  <c r="G159" i="86"/>
  <c r="J159" i="86" s="1"/>
  <c r="G159" i="87" s="1"/>
  <c r="J159" i="87" s="1"/>
  <c r="G113" i="100"/>
  <c r="J113" i="100" s="1"/>
  <c r="G84" i="100"/>
  <c r="J84" i="100" s="1"/>
  <c r="G177" i="100"/>
  <c r="J177" i="100" s="1"/>
  <c r="G172" i="86"/>
  <c r="J172" i="86" s="1"/>
  <c r="G172" i="87" s="1"/>
  <c r="J172" i="87" s="1"/>
  <c r="G160" i="86"/>
  <c r="J160" i="86" s="1"/>
  <c r="G160" i="87" s="1"/>
  <c r="J160" i="87" s="1"/>
  <c r="G205" i="100"/>
  <c r="J205" i="100" s="1"/>
  <c r="G86" i="85"/>
  <c r="J86" i="85" s="1"/>
  <c r="G81" i="86"/>
  <c r="J81" i="86" s="1"/>
  <c r="G81" i="87" s="1"/>
  <c r="J81" i="87" s="1"/>
  <c r="G140" i="86"/>
  <c r="J140" i="86" s="1"/>
  <c r="G140" i="87" s="1"/>
  <c r="J140" i="87" s="1"/>
  <c r="G80" i="86"/>
  <c r="J80" i="86" s="1"/>
  <c r="G80" i="87" s="1"/>
  <c r="J80" i="87" s="1"/>
  <c r="G222" i="86"/>
  <c r="J222" i="86" s="1"/>
  <c r="G222" i="87" s="1"/>
  <c r="J222" i="87" s="1"/>
  <c r="G125" i="100"/>
  <c r="J125" i="100" s="1"/>
  <c r="G162" i="86"/>
  <c r="J162" i="86" s="1"/>
  <c r="G162" i="87" s="1"/>
  <c r="J162" i="87" s="1"/>
  <c r="G163" i="86"/>
  <c r="J163" i="86" s="1"/>
  <c r="G163" i="87" s="1"/>
  <c r="J163" i="87" s="1"/>
  <c r="G120" i="86"/>
  <c r="J120" i="86" s="1"/>
  <c r="G120" i="87" s="1"/>
  <c r="J120" i="87" s="1"/>
  <c r="G180" i="86"/>
  <c r="J180" i="86" s="1"/>
  <c r="G180" i="87" s="1"/>
  <c r="J180" i="87" s="1"/>
  <c r="G142" i="86"/>
  <c r="J142" i="86" s="1"/>
  <c r="G142" i="87" s="1"/>
  <c r="J142" i="87" s="1"/>
  <c r="G78" i="86"/>
  <c r="J78" i="86" s="1"/>
  <c r="G78" i="87" s="1"/>
  <c r="J78" i="87" s="1"/>
  <c r="G164" i="86"/>
  <c r="J164" i="86" s="1"/>
  <c r="G164" i="87" s="1"/>
  <c r="J164" i="87" s="1"/>
  <c r="G100" i="86"/>
  <c r="J100" i="86" s="1"/>
  <c r="G100" i="87" s="1"/>
  <c r="J100" i="87" s="1"/>
  <c r="G89" i="86"/>
  <c r="J89" i="86" s="1"/>
  <c r="G89" i="87" s="1"/>
  <c r="J89" i="87" s="1"/>
  <c r="G208" i="100"/>
  <c r="J208" i="100" s="1"/>
  <c r="G181" i="100"/>
  <c r="J181" i="100" s="1"/>
  <c r="G88" i="85"/>
  <c r="J88" i="85" s="1"/>
  <c r="G87" i="85"/>
  <c r="J87" i="85" s="1"/>
  <c r="G62" i="86"/>
  <c r="J62" i="86" s="1"/>
  <c r="G62" i="87" s="1"/>
  <c r="J62" i="87" s="1"/>
  <c r="G68" i="86"/>
  <c r="J68" i="86" s="1"/>
  <c r="G68" i="87" s="1"/>
  <c r="J68" i="87" s="1"/>
  <c r="G65" i="86"/>
  <c r="J65" i="86" s="1"/>
  <c r="G65" i="87" s="1"/>
  <c r="J65" i="87" s="1"/>
  <c r="G215" i="86"/>
  <c r="J215" i="86" s="1"/>
  <c r="G215" i="87" s="1"/>
  <c r="J215" i="87" s="1"/>
  <c r="G206" i="100"/>
  <c r="J206" i="100" s="1"/>
  <c r="G183" i="86"/>
  <c r="J183" i="86" s="1"/>
  <c r="G183" i="87" s="1"/>
  <c r="J183" i="87" s="1"/>
  <c r="G74" i="86"/>
  <c r="J74" i="86" s="1"/>
  <c r="G74" i="87" s="1"/>
  <c r="J74" i="87" s="1"/>
  <c r="G99" i="86"/>
  <c r="J99" i="86" s="1"/>
  <c r="G99" i="87" s="1"/>
  <c r="J99" i="87" s="1"/>
  <c r="G179" i="86"/>
  <c r="J179" i="86" s="1"/>
  <c r="G179" i="87" s="1"/>
  <c r="J179" i="87" s="1"/>
  <c r="G152" i="100"/>
  <c r="J152" i="100" s="1"/>
  <c r="G101" i="86"/>
  <c r="J101" i="86" s="1"/>
  <c r="G101" i="87" s="1"/>
  <c r="J101" i="87" s="1"/>
  <c r="G61" i="86"/>
  <c r="J61" i="86" s="1"/>
  <c r="G61" i="87" s="1"/>
  <c r="J61" i="87" s="1"/>
  <c r="G98" i="86"/>
  <c r="J98" i="86" s="1"/>
  <c r="G98" i="87" s="1"/>
  <c r="J98" i="87" s="1"/>
  <c r="G220" i="86"/>
  <c r="J220" i="86" s="1"/>
  <c r="G220" i="87" s="1"/>
  <c r="J220" i="87" s="1"/>
  <c r="G67" i="86"/>
  <c r="J67" i="86" s="1"/>
  <c r="G67" i="87" s="1"/>
  <c r="J67" i="87" s="1"/>
  <c r="G146" i="86"/>
  <c r="J146" i="86" s="1"/>
  <c r="G146" i="87" s="1"/>
  <c r="J146" i="87" s="1"/>
  <c r="G154" i="86"/>
  <c r="J154" i="86" s="1"/>
  <c r="G154" i="87" s="1"/>
  <c r="J154" i="87" s="1"/>
  <c r="G85" i="86"/>
  <c r="J85" i="86" s="1"/>
  <c r="G85" i="87" s="1"/>
  <c r="J85" i="87" s="1"/>
  <c r="G151" i="100"/>
  <c r="J151" i="100" s="1"/>
  <c r="G83" i="100"/>
  <c r="J83" i="100" s="1"/>
  <c r="G228" i="85"/>
  <c r="J228" i="85" s="1"/>
  <c r="G228" i="86" s="1"/>
  <c r="J228" i="86" s="1"/>
  <c r="G225" i="86"/>
  <c r="J225" i="86" s="1"/>
  <c r="G225" i="87" s="1"/>
  <c r="J225" i="87" s="1"/>
  <c r="G123" i="86"/>
  <c r="J123" i="86" s="1"/>
  <c r="G123" i="87" s="1"/>
  <c r="J123" i="87" s="1"/>
  <c r="G224" i="86"/>
  <c r="J224" i="86" s="1"/>
  <c r="G224" i="87" s="1"/>
  <c r="J224" i="87" s="1"/>
  <c r="G170" i="86"/>
  <c r="J170" i="86" s="1"/>
  <c r="G170" i="87" s="1"/>
  <c r="J170" i="87" s="1"/>
  <c r="G93" i="86"/>
  <c r="J93" i="86" s="1"/>
  <c r="G93" i="87" s="1"/>
  <c r="J93" i="87" s="1"/>
  <c r="G223" i="86"/>
  <c r="J223" i="86" s="1"/>
  <c r="G223" i="87" s="1"/>
  <c r="J223" i="87" s="1"/>
  <c r="G192" i="86"/>
  <c r="J192" i="86" s="1"/>
  <c r="G192" i="87" s="1"/>
  <c r="J192" i="87" s="1"/>
  <c r="G145" i="86"/>
  <c r="J145" i="86" s="1"/>
  <c r="G145" i="87" s="1"/>
  <c r="J145" i="87" s="1"/>
  <c r="G130" i="86"/>
  <c r="J130" i="86" s="1"/>
  <c r="G130" i="87" s="1"/>
  <c r="J130" i="87" s="1"/>
  <c r="G106" i="86"/>
  <c r="J106" i="86" s="1"/>
  <c r="G106" i="87" s="1"/>
  <c r="J106" i="87" s="1"/>
  <c r="G153" i="100"/>
  <c r="J153" i="100" s="1"/>
  <c r="G64" i="86"/>
  <c r="J64" i="86" s="1"/>
  <c r="G64" i="87" s="1"/>
  <c r="J64" i="87" s="1"/>
  <c r="G121" i="86"/>
  <c r="J121" i="86" s="1"/>
  <c r="G121" i="87" s="1"/>
  <c r="J121" i="87" s="1"/>
  <c r="G91" i="86"/>
  <c r="J91" i="86" s="1"/>
  <c r="G91" i="87" s="1"/>
  <c r="J91" i="87" s="1"/>
  <c r="G166" i="86"/>
  <c r="J166" i="86" s="1"/>
  <c r="G166" i="87" s="1"/>
  <c r="J166" i="87" s="1"/>
  <c r="G168" i="86"/>
  <c r="J168" i="86" s="1"/>
  <c r="G168" i="87" s="1"/>
  <c r="J168" i="87" s="1"/>
  <c r="G185" i="86"/>
  <c r="J185" i="86" s="1"/>
  <c r="G185" i="87" s="1"/>
  <c r="J185" i="87" s="1"/>
  <c r="G77" i="86"/>
  <c r="J77" i="86" s="1"/>
  <c r="G77" i="87" s="1"/>
  <c r="J77" i="87" s="1"/>
  <c r="G138" i="86"/>
  <c r="J138" i="86" s="1"/>
  <c r="G138" i="87" s="1"/>
  <c r="J138" i="87" s="1"/>
  <c r="G144" i="86"/>
  <c r="J144" i="86" s="1"/>
  <c r="G144" i="87" s="1"/>
  <c r="J144" i="87" s="1"/>
  <c r="G126" i="100"/>
  <c r="J126" i="100" s="1"/>
  <c r="G155" i="100"/>
  <c r="J155" i="100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26" i="86"/>
  <c r="J26" i="86" s="1"/>
  <c r="G22" i="86"/>
  <c r="J22" i="86" s="1"/>
  <c r="G23" i="86"/>
  <c r="J23" i="86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53" i="87" l="1"/>
  <c r="J53" i="87" s="1"/>
  <c r="G36" i="87"/>
  <c r="J36" i="87" s="1"/>
  <c r="G175" i="96"/>
  <c r="J175" i="96" s="1"/>
  <c r="G54" i="87"/>
  <c r="J54" i="87" s="1"/>
  <c r="G41" i="87"/>
  <c r="J41" i="87" s="1"/>
  <c r="G27" i="87"/>
  <c r="J27" i="87" s="1"/>
  <c r="G57" i="87"/>
  <c r="J57" i="87" s="1"/>
  <c r="G29" i="87"/>
  <c r="J29" i="87" s="1"/>
  <c r="G34" i="87"/>
  <c r="J34" i="87" s="1"/>
  <c r="G37" i="87"/>
  <c r="J37" i="87" s="1"/>
  <c r="G44" i="87"/>
  <c r="J44" i="87" s="1"/>
  <c r="G31" i="87"/>
  <c r="J31" i="87" s="1"/>
  <c r="G59" i="87"/>
  <c r="J59" i="87" s="1"/>
  <c r="G43" i="87"/>
  <c r="J43" i="87" s="1"/>
  <c r="G32" i="87"/>
  <c r="J32" i="87" s="1"/>
  <c r="G48" i="87"/>
  <c r="J48" i="87" s="1"/>
  <c r="G71" i="96"/>
  <c r="J71" i="96" s="1"/>
  <c r="G47" i="87"/>
  <c r="J47" i="87" s="1"/>
  <c r="G52" i="87"/>
  <c r="J52" i="87" s="1"/>
  <c r="G55" i="87"/>
  <c r="J55" i="87" s="1"/>
  <c r="G56" i="87"/>
  <c r="J56" i="87" s="1"/>
  <c r="G58" i="87"/>
  <c r="J58" i="87" s="1"/>
  <c r="G209" i="99"/>
  <c r="J209" i="99" s="1"/>
  <c r="G40" i="87"/>
  <c r="J40" i="87" s="1"/>
  <c r="G50" i="87"/>
  <c r="J50" i="87" s="1"/>
  <c r="G70" i="96"/>
  <c r="J70" i="96" s="1"/>
  <c r="G49" i="87"/>
  <c r="J49" i="87" s="1"/>
  <c r="G206" i="101"/>
  <c r="J206" i="101" s="1"/>
  <c r="G148" i="101"/>
  <c r="J148" i="101" s="1"/>
  <c r="G177" i="101"/>
  <c r="J177" i="101" s="1"/>
  <c r="G228" i="87"/>
  <c r="J228" i="87" s="1"/>
  <c r="G127" i="101"/>
  <c r="J127" i="101" s="1"/>
  <c r="G153" i="101"/>
  <c r="J153" i="101" s="1"/>
  <c r="G83" i="101"/>
  <c r="J83" i="101" s="1"/>
  <c r="G113" i="101"/>
  <c r="J113" i="101" s="1"/>
  <c r="G193" i="101"/>
  <c r="J193" i="101" s="1"/>
  <c r="G213" i="101"/>
  <c r="J213" i="101" s="1"/>
  <c r="G151" i="101"/>
  <c r="J151" i="101" s="1"/>
  <c r="G194" i="101"/>
  <c r="J194" i="101" s="1"/>
  <c r="G155" i="101"/>
  <c r="J155" i="101" s="1"/>
  <c r="G224" i="88"/>
  <c r="J224" i="88" s="1"/>
  <c r="G224" i="89" s="1"/>
  <c r="J224" i="89" s="1"/>
  <c r="G88" i="86"/>
  <c r="J88" i="86" s="1"/>
  <c r="G125" i="101"/>
  <c r="J125" i="101" s="1"/>
  <c r="G181" i="101"/>
  <c r="J181" i="101" s="1"/>
  <c r="G22" i="87"/>
  <c r="J22" i="87" s="1"/>
  <c r="G22" i="88" s="1"/>
  <c r="J22" i="88" s="1"/>
  <c r="G212" i="100"/>
  <c r="J212" i="100" s="1"/>
  <c r="G149" i="100"/>
  <c r="J149" i="100" s="1"/>
  <c r="G227" i="87"/>
  <c r="J227" i="87" s="1"/>
  <c r="G20" i="87"/>
  <c r="J20" i="87" s="1"/>
  <c r="G20" i="88" s="1"/>
  <c r="J20" i="88" s="1"/>
  <c r="G122" i="86"/>
  <c r="J122" i="86" s="1"/>
  <c r="G122" i="87" s="1"/>
  <c r="J122" i="87" s="1"/>
  <c r="G204" i="100"/>
  <c r="J204" i="100" s="1"/>
  <c r="G196" i="100"/>
  <c r="J196" i="100" s="1"/>
  <c r="G195" i="100"/>
  <c r="J195" i="100" s="1"/>
  <c r="G202" i="100"/>
  <c r="J202" i="100" s="1"/>
  <c r="G24" i="87"/>
  <c r="J24" i="87" s="1"/>
  <c r="G24" i="88" s="1"/>
  <c r="J24" i="88" s="1"/>
  <c r="G26" i="87"/>
  <c r="J26" i="87" s="1"/>
  <c r="G26" i="88" s="1"/>
  <c r="J26" i="88" s="1"/>
  <c r="G182" i="100"/>
  <c r="J182" i="100" s="1"/>
  <c r="G39" i="100"/>
  <c r="J39" i="100" s="1"/>
  <c r="G9" i="100"/>
  <c r="J9" i="100" s="1"/>
  <c r="G86" i="86"/>
  <c r="J86" i="86" s="1"/>
  <c r="G86" i="87" s="1"/>
  <c r="J86" i="87" s="1"/>
  <c r="G23" i="87"/>
  <c r="J23" i="87" s="1"/>
  <c r="G23" i="88" s="1"/>
  <c r="J23" i="88" s="1"/>
  <c r="G38" i="86"/>
  <c r="J38" i="86" s="1"/>
  <c r="G38" i="87" s="1"/>
  <c r="J38" i="87" s="1"/>
  <c r="G147" i="100"/>
  <c r="J147" i="100" s="1"/>
  <c r="G221" i="86"/>
  <c r="J221" i="86" s="1"/>
  <c r="G221" i="87" s="1"/>
  <c r="J221" i="87" s="1"/>
  <c r="G21" i="87"/>
  <c r="J21" i="87" s="1"/>
  <c r="G21" i="88" s="1"/>
  <c r="J21" i="88" s="1"/>
  <c r="G11" i="100"/>
  <c r="J11" i="100" s="1"/>
  <c r="G197" i="100"/>
  <c r="J197" i="100" s="1"/>
  <c r="G150" i="100"/>
  <c r="J150" i="100" s="1"/>
  <c r="G210" i="100"/>
  <c r="J210" i="100" s="1"/>
  <c r="G19" i="87"/>
  <c r="J19" i="87" s="1"/>
  <c r="G19" i="88" s="1"/>
  <c r="J19" i="88" s="1"/>
  <c r="G25" i="87"/>
  <c r="J25" i="87" s="1"/>
  <c r="G25" i="88" s="1"/>
  <c r="J25" i="88" s="1"/>
  <c r="G211" i="100"/>
  <c r="J211" i="100" s="1"/>
  <c r="G161" i="86"/>
  <c r="J161" i="86" s="1"/>
  <c r="G161" i="87" s="1"/>
  <c r="J161" i="87" s="1"/>
  <c r="G96" i="86"/>
  <c r="J96" i="86" s="1"/>
  <c r="G96" i="87" s="1"/>
  <c r="J96" i="87" s="1"/>
  <c r="G97" i="89"/>
  <c r="J97" i="89" s="1"/>
  <c r="G97" i="90" s="1"/>
  <c r="J97" i="90" s="1"/>
  <c r="G203" i="100"/>
  <c r="J203" i="100" s="1"/>
  <c r="G198" i="100"/>
  <c r="J198" i="100" s="1"/>
  <c r="G10" i="100"/>
  <c r="J10" i="100" s="1"/>
  <c r="G165" i="86"/>
  <c r="J165" i="86" s="1"/>
  <c r="G165" i="87" s="1"/>
  <c r="J165" i="87" s="1"/>
  <c r="G119" i="86"/>
  <c r="J119" i="86" s="1"/>
  <c r="G119" i="87" s="1"/>
  <c r="J119" i="87" s="1"/>
  <c r="G157" i="100"/>
  <c r="J157" i="100" s="1"/>
  <c r="G128" i="100"/>
  <c r="J128" i="100" s="1"/>
  <c r="G126" i="101"/>
  <c r="J126" i="101" s="1"/>
  <c r="G152" i="101"/>
  <c r="J152" i="101" s="1"/>
  <c r="G208" i="101"/>
  <c r="J208" i="101" s="1"/>
  <c r="G205" i="101"/>
  <c r="J205" i="101" s="1"/>
  <c r="G84" i="101"/>
  <c r="J84" i="101" s="1"/>
  <c r="G226" i="101"/>
  <c r="J226" i="101" s="1"/>
  <c r="G113" i="105"/>
  <c r="J113" i="105" s="1"/>
  <c r="G113" i="106" s="1"/>
  <c r="J113" i="106" s="1"/>
  <c r="G113" i="107" s="1"/>
  <c r="J113" i="107" s="1"/>
  <c r="G209" i="105"/>
  <c r="J209" i="105" s="1"/>
  <c r="G209" i="106" s="1"/>
  <c r="J209" i="106" s="1"/>
  <c r="G209" i="107" s="1"/>
  <c r="J209" i="107" s="1"/>
  <c r="G87" i="86"/>
  <c r="J87" i="86" s="1"/>
  <c r="G173" i="86"/>
  <c r="J173" i="86" s="1"/>
  <c r="G174" i="86"/>
  <c r="J174" i="86" s="1"/>
  <c r="G103" i="86"/>
  <c r="J103" i="86" s="1"/>
  <c r="G102" i="86"/>
  <c r="J102" i="8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28" i="87"/>
  <c r="J28" i="87" s="1"/>
  <c r="G42" i="87"/>
  <c r="J42" i="87" s="1"/>
  <c r="G107" i="87"/>
  <c r="J107" i="87" s="1"/>
  <c r="G116" i="87"/>
  <c r="J116" i="87" s="1"/>
  <c r="G30" i="87"/>
  <c r="J30" i="87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117" i="87"/>
  <c r="J117" i="87" s="1"/>
  <c r="G33" i="87"/>
  <c r="J33" i="87" s="1"/>
  <c r="G108" i="87"/>
  <c r="J108" i="87" s="1"/>
  <c r="G110" i="87"/>
  <c r="J110" i="87" s="1"/>
  <c r="G111" i="87"/>
  <c r="J111" i="87" s="1"/>
  <c r="G214" i="85"/>
  <c r="J214" i="85" s="1"/>
  <c r="G115" i="87"/>
  <c r="J115" i="87" s="1"/>
  <c r="G46" i="87"/>
  <c r="J46" i="87" s="1"/>
  <c r="G51" i="87"/>
  <c r="J51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34" i="85" l="1"/>
  <c r="J134" i="85" s="1"/>
  <c r="G13" i="85"/>
  <c r="J13" i="85" s="1"/>
  <c r="G8" i="85"/>
  <c r="J8" i="85" s="1"/>
  <c r="G16" i="85"/>
  <c r="J16" i="85" s="1"/>
  <c r="G17" i="85"/>
  <c r="J17" i="85" s="1"/>
  <c r="G209" i="100"/>
  <c r="J209" i="100" s="1"/>
  <c r="G209" i="101" s="1"/>
  <c r="J209" i="101" s="1"/>
  <c r="G194" i="102"/>
  <c r="J194" i="102" s="1"/>
  <c r="G194" i="103" s="1"/>
  <c r="J194" i="103" s="1"/>
  <c r="G194" i="104" s="1"/>
  <c r="J194" i="104" s="1"/>
  <c r="G197" i="101"/>
  <c r="J197" i="101" s="1"/>
  <c r="G86" i="88"/>
  <c r="J86" i="88" s="1"/>
  <c r="G86" i="89" s="1"/>
  <c r="J86" i="89" s="1"/>
  <c r="G20" i="89"/>
  <c r="J20" i="89" s="1"/>
  <c r="G20" i="90" s="1"/>
  <c r="J20" i="90" s="1"/>
  <c r="G125" i="102"/>
  <c r="J125" i="102" s="1"/>
  <c r="G125" i="103" s="1"/>
  <c r="J125" i="103" s="1"/>
  <c r="G125" i="104" s="1"/>
  <c r="J125" i="104" s="1"/>
  <c r="G213" i="102"/>
  <c r="J213" i="102" s="1"/>
  <c r="G213" i="103" s="1"/>
  <c r="J213" i="103" s="1"/>
  <c r="G213" i="104" s="1"/>
  <c r="J213" i="104" s="1"/>
  <c r="G10" i="101"/>
  <c r="J10" i="101" s="1"/>
  <c r="G152" i="102"/>
  <c r="J152" i="102" s="1"/>
  <c r="G152" i="103" s="1"/>
  <c r="J152" i="103" s="1"/>
  <c r="G152" i="104" s="1"/>
  <c r="J152" i="104" s="1"/>
  <c r="G211" i="101"/>
  <c r="J211" i="101" s="1"/>
  <c r="G202" i="101"/>
  <c r="J202" i="101" s="1"/>
  <c r="G26" i="89"/>
  <c r="J26" i="89" s="1"/>
  <c r="G26" i="90" s="1"/>
  <c r="J26" i="90" s="1"/>
  <c r="G151" i="102"/>
  <c r="J151" i="102" s="1"/>
  <c r="G151" i="103" s="1"/>
  <c r="J151" i="103" s="1"/>
  <c r="G151" i="104" s="1"/>
  <c r="J151" i="104" s="1"/>
  <c r="G25" i="89"/>
  <c r="J25" i="89" s="1"/>
  <c r="G25" i="90" s="1"/>
  <c r="J25" i="90" s="1"/>
  <c r="G21" i="89"/>
  <c r="J21" i="89" s="1"/>
  <c r="G21" i="90" s="1"/>
  <c r="J21" i="90" s="1"/>
  <c r="G177" i="102"/>
  <c r="J177" i="102" s="1"/>
  <c r="G177" i="103" s="1"/>
  <c r="J177" i="103" s="1"/>
  <c r="G177" i="104" s="1"/>
  <c r="J177" i="104" s="1"/>
  <c r="G150" i="101"/>
  <c r="J150" i="101" s="1"/>
  <c r="G198" i="101"/>
  <c r="J198" i="101" s="1"/>
  <c r="G195" i="101"/>
  <c r="J195" i="101" s="1"/>
  <c r="G149" i="101"/>
  <c r="J149" i="101" s="1"/>
  <c r="G113" i="102"/>
  <c r="J113" i="102" s="1"/>
  <c r="G148" i="102"/>
  <c r="J148" i="102" s="1"/>
  <c r="G148" i="103" s="1"/>
  <c r="J148" i="103" s="1"/>
  <c r="G148" i="104" s="1"/>
  <c r="J148" i="104" s="1"/>
  <c r="G205" i="102"/>
  <c r="J205" i="102" s="1"/>
  <c r="G205" i="103" s="1"/>
  <c r="J205" i="103" s="1"/>
  <c r="G205" i="104" s="1"/>
  <c r="J205" i="104" s="1"/>
  <c r="G128" i="101"/>
  <c r="J128" i="101" s="1"/>
  <c r="G226" i="102"/>
  <c r="J226" i="102" s="1"/>
  <c r="G226" i="103" s="1"/>
  <c r="J226" i="103" s="1"/>
  <c r="G226" i="104" s="1"/>
  <c r="J226" i="104" s="1"/>
  <c r="G203" i="101"/>
  <c r="J203" i="101" s="1"/>
  <c r="G147" i="101"/>
  <c r="J147" i="101" s="1"/>
  <c r="G39" i="101"/>
  <c r="J39" i="101" s="1"/>
  <c r="G212" i="101"/>
  <c r="J212" i="101" s="1"/>
  <c r="G83" i="102"/>
  <c r="J83" i="102" s="1"/>
  <c r="G83" i="103" s="1"/>
  <c r="J83" i="103" s="1"/>
  <c r="G83" i="104" s="1"/>
  <c r="J83" i="104" s="1"/>
  <c r="G204" i="101"/>
  <c r="J204" i="101" s="1"/>
  <c r="G23" i="89"/>
  <c r="J23" i="89" s="1"/>
  <c r="G23" i="90" s="1"/>
  <c r="J23" i="90" s="1"/>
  <c r="G126" i="102"/>
  <c r="J126" i="102" s="1"/>
  <c r="G126" i="103" s="1"/>
  <c r="J126" i="103" s="1"/>
  <c r="G126" i="104" s="1"/>
  <c r="J126" i="104" s="1"/>
  <c r="G84" i="102"/>
  <c r="J84" i="102" s="1"/>
  <c r="G84" i="103" s="1"/>
  <c r="J84" i="103" s="1"/>
  <c r="G84" i="104" s="1"/>
  <c r="J84" i="104" s="1"/>
  <c r="G210" i="101"/>
  <c r="J210" i="101" s="1"/>
  <c r="G182" i="101"/>
  <c r="J182" i="101" s="1"/>
  <c r="G22" i="89"/>
  <c r="J22" i="89" s="1"/>
  <c r="G22" i="90" s="1"/>
  <c r="J22" i="90" s="1"/>
  <c r="G153" i="102"/>
  <c r="J153" i="102" s="1"/>
  <c r="G153" i="103" s="1"/>
  <c r="J153" i="103" s="1"/>
  <c r="G153" i="104" s="1"/>
  <c r="J153" i="104" s="1"/>
  <c r="G59" i="88"/>
  <c r="J59" i="88" s="1"/>
  <c r="G59" i="89" s="1"/>
  <c r="J59" i="89" s="1"/>
  <c r="G166" i="89"/>
  <c r="J166" i="89" s="1"/>
  <c r="G166" i="90" s="1"/>
  <c r="J166" i="90" s="1"/>
  <c r="G228" i="88"/>
  <c r="J228" i="88" s="1"/>
  <c r="G228" i="89" s="1"/>
  <c r="J228" i="89" s="1"/>
  <c r="G158" i="89"/>
  <c r="J158" i="89" s="1"/>
  <c r="G158" i="90" s="1"/>
  <c r="J158" i="90" s="1"/>
  <c r="G106" i="89"/>
  <c r="J106" i="89" s="1"/>
  <c r="G106" i="90" s="1"/>
  <c r="J106" i="90" s="1"/>
  <c r="G37" i="88"/>
  <c r="J37" i="88" s="1"/>
  <c r="G37" i="89" s="1"/>
  <c r="J37" i="89" s="1"/>
  <c r="G47" i="88"/>
  <c r="J47" i="88" s="1"/>
  <c r="G57" i="88"/>
  <c r="J57" i="88" s="1"/>
  <c r="G57" i="89" s="1"/>
  <c r="J57" i="89" s="1"/>
  <c r="G223" i="89"/>
  <c r="J223" i="89" s="1"/>
  <c r="G171" i="89"/>
  <c r="J171" i="89" s="1"/>
  <c r="G171" i="90" s="1"/>
  <c r="J171" i="90" s="1"/>
  <c r="G34" i="88"/>
  <c r="J34" i="88" s="1"/>
  <c r="G34" i="89" s="1"/>
  <c r="J34" i="89" s="1"/>
  <c r="G141" i="89"/>
  <c r="J141" i="89" s="1"/>
  <c r="G141" i="90" s="1"/>
  <c r="J141" i="90" s="1"/>
  <c r="G167" i="89"/>
  <c r="J167" i="89" s="1"/>
  <c r="G78" i="89"/>
  <c r="J78" i="89" s="1"/>
  <c r="G78" i="90" s="1"/>
  <c r="J78" i="90" s="1"/>
  <c r="G172" i="89"/>
  <c r="J172" i="89" s="1"/>
  <c r="G172" i="90" s="1"/>
  <c r="J172" i="90" s="1"/>
  <c r="G185" i="89"/>
  <c r="J185" i="89" s="1"/>
  <c r="G185" i="90" s="1"/>
  <c r="J185" i="90" s="1"/>
  <c r="G180" i="89"/>
  <c r="J180" i="89" s="1"/>
  <c r="G180" i="90" s="1"/>
  <c r="J180" i="90" s="1"/>
  <c r="G80" i="89"/>
  <c r="J80" i="89" s="1"/>
  <c r="G146" i="89"/>
  <c r="J146" i="89" s="1"/>
  <c r="G146" i="90" s="1"/>
  <c r="J146" i="90" s="1"/>
  <c r="G55" i="88"/>
  <c r="J55" i="88" s="1"/>
  <c r="G55" i="89" s="1"/>
  <c r="J55" i="89" s="1"/>
  <c r="G160" i="89"/>
  <c r="J160" i="89" s="1"/>
  <c r="G130" i="89"/>
  <c r="J130" i="89" s="1"/>
  <c r="G130" i="90" s="1"/>
  <c r="J130" i="90" s="1"/>
  <c r="G92" i="89"/>
  <c r="J92" i="89" s="1"/>
  <c r="G92" i="90" s="1"/>
  <c r="J92" i="90" s="1"/>
  <c r="G52" i="88"/>
  <c r="J52" i="88" s="1"/>
  <c r="G52" i="89" s="1"/>
  <c r="J52" i="89" s="1"/>
  <c r="G53" i="88"/>
  <c r="J53" i="88" s="1"/>
  <c r="G53" i="89" s="1"/>
  <c r="J53" i="89" s="1"/>
  <c r="G93" i="89"/>
  <c r="J93" i="89" s="1"/>
  <c r="G93" i="90" s="1"/>
  <c r="J93" i="90" s="1"/>
  <c r="G101" i="89"/>
  <c r="J101" i="89" s="1"/>
  <c r="G101" i="90" s="1"/>
  <c r="J101" i="90" s="1"/>
  <c r="G164" i="89"/>
  <c r="J164" i="89" s="1"/>
  <c r="G164" i="90" s="1"/>
  <c r="J164" i="90" s="1"/>
  <c r="G120" i="89"/>
  <c r="J120" i="89" s="1"/>
  <c r="G120" i="90" s="1"/>
  <c r="J120" i="90" s="1"/>
  <c r="G143" i="89"/>
  <c r="J143" i="89" s="1"/>
  <c r="G143" i="90" s="1"/>
  <c r="J143" i="90" s="1"/>
  <c r="G220" i="89"/>
  <c r="J220" i="89" s="1"/>
  <c r="G220" i="90" s="1"/>
  <c r="J220" i="90" s="1"/>
  <c r="G32" i="88"/>
  <c r="J32" i="88" s="1"/>
  <c r="G32" i="89" s="1"/>
  <c r="J32" i="89" s="1"/>
  <c r="G145" i="89"/>
  <c r="J145" i="89" s="1"/>
  <c r="G145" i="90" s="1"/>
  <c r="J145" i="90" s="1"/>
  <c r="G192" i="89"/>
  <c r="J192" i="89" s="1"/>
  <c r="G192" i="90" s="1"/>
  <c r="J192" i="90" s="1"/>
  <c r="G138" i="89"/>
  <c r="J138" i="89" s="1"/>
  <c r="G138" i="90" s="1"/>
  <c r="J138" i="90" s="1"/>
  <c r="G51" i="88"/>
  <c r="J51" i="88" s="1"/>
  <c r="G51" i="89" s="1"/>
  <c r="J51" i="89" s="1"/>
  <c r="G19" i="89"/>
  <c r="J19" i="89" s="1"/>
  <c r="G19" i="90" s="1"/>
  <c r="J19" i="90" s="1"/>
  <c r="G54" i="88"/>
  <c r="J54" i="88" s="1"/>
  <c r="G54" i="89" s="1"/>
  <c r="J54" i="89" s="1"/>
  <c r="G142" i="89"/>
  <c r="J142" i="89" s="1"/>
  <c r="G142" i="90" s="1"/>
  <c r="J142" i="90" s="1"/>
  <c r="G85" i="89"/>
  <c r="J85" i="89" s="1"/>
  <c r="G85" i="90" s="1"/>
  <c r="J85" i="90" s="1"/>
  <c r="G27" i="88"/>
  <c r="J27" i="88" s="1"/>
  <c r="G27" i="89" s="1"/>
  <c r="J27" i="89" s="1"/>
  <c r="G42" i="88"/>
  <c r="J42" i="88" s="1"/>
  <c r="G42" i="89" s="1"/>
  <c r="J42" i="89" s="1"/>
  <c r="G121" i="89"/>
  <c r="J121" i="89" s="1"/>
  <c r="G179" i="89"/>
  <c r="J179" i="89" s="1"/>
  <c r="G179" i="90" s="1"/>
  <c r="J179" i="90" s="1"/>
  <c r="G98" i="89"/>
  <c r="J98" i="89" s="1"/>
  <c r="G98" i="90" s="1"/>
  <c r="J98" i="90" s="1"/>
  <c r="G89" i="89"/>
  <c r="J89" i="89" s="1"/>
  <c r="G89" i="90" s="1"/>
  <c r="J89" i="90" s="1"/>
  <c r="G90" i="89"/>
  <c r="J90" i="89" s="1"/>
  <c r="G90" i="90" s="1"/>
  <c r="J90" i="90" s="1"/>
  <c r="G95" i="89"/>
  <c r="J95" i="89" s="1"/>
  <c r="G95" i="90" s="1"/>
  <c r="J95" i="90" s="1"/>
  <c r="G74" i="89"/>
  <c r="J74" i="89" s="1"/>
  <c r="G74" i="90" s="1"/>
  <c r="J74" i="90" s="1"/>
  <c r="G77" i="89"/>
  <c r="J77" i="89" s="1"/>
  <c r="G77" i="90" s="1"/>
  <c r="J77" i="90" s="1"/>
  <c r="G46" i="88"/>
  <c r="J46" i="88" s="1"/>
  <c r="G46" i="89" s="1"/>
  <c r="J46" i="89" s="1"/>
  <c r="G159" i="89"/>
  <c r="J159" i="89" s="1"/>
  <c r="G159" i="90" s="1"/>
  <c r="J159" i="90" s="1"/>
  <c r="G118" i="89"/>
  <c r="J118" i="89" s="1"/>
  <c r="G118" i="90" s="1"/>
  <c r="J118" i="90" s="1"/>
  <c r="G56" i="88"/>
  <c r="J56" i="88" s="1"/>
  <c r="G56" i="89" s="1"/>
  <c r="J56" i="89" s="1"/>
  <c r="G31" i="88"/>
  <c r="J31" i="88" s="1"/>
  <c r="G28" i="88"/>
  <c r="J28" i="88" s="1"/>
  <c r="G28" i="89" s="1"/>
  <c r="J28" i="89" s="1"/>
  <c r="G184" i="89"/>
  <c r="J184" i="89" s="1"/>
  <c r="G91" i="89"/>
  <c r="J91" i="89" s="1"/>
  <c r="G123" i="89"/>
  <c r="J123" i="89" s="1"/>
  <c r="G123" i="90" s="1"/>
  <c r="J123" i="90" s="1"/>
  <c r="G168" i="89"/>
  <c r="J168" i="89" s="1"/>
  <c r="G168" i="90" s="1"/>
  <c r="J168" i="90" s="1"/>
  <c r="G70" i="97"/>
  <c r="J70" i="97" s="1"/>
  <c r="G70" i="98" s="1"/>
  <c r="J70" i="98" s="1"/>
  <c r="G214" i="86"/>
  <c r="J214" i="86" s="1"/>
  <c r="G183" i="89"/>
  <c r="J183" i="89" s="1"/>
  <c r="G100" i="89"/>
  <c r="J100" i="89" s="1"/>
  <c r="G140" i="89"/>
  <c r="J140" i="89" s="1"/>
  <c r="G140" i="90" s="1"/>
  <c r="J140" i="90" s="1"/>
  <c r="G44" i="88"/>
  <c r="J44" i="88" s="1"/>
  <c r="G44" i="89" s="1"/>
  <c r="J44" i="89" s="1"/>
  <c r="G24" i="89"/>
  <c r="J24" i="89" s="1"/>
  <c r="G24" i="90" s="1"/>
  <c r="J24" i="90" s="1"/>
  <c r="G163" i="89"/>
  <c r="J163" i="89" s="1"/>
  <c r="G163" i="90" s="1"/>
  <c r="J163" i="90" s="1"/>
  <c r="G67" i="89"/>
  <c r="J67" i="89" s="1"/>
  <c r="G67" i="90" s="1"/>
  <c r="J67" i="90" s="1"/>
  <c r="G29" i="88"/>
  <c r="J29" i="88" s="1"/>
  <c r="G29" i="89" s="1"/>
  <c r="J29" i="89" s="1"/>
  <c r="G50" i="88"/>
  <c r="J50" i="88" s="1"/>
  <c r="G50" i="89" s="1"/>
  <c r="J50" i="89" s="1"/>
  <c r="G41" i="88"/>
  <c r="J41" i="88" s="1"/>
  <c r="G73" i="89"/>
  <c r="J73" i="89" s="1"/>
  <c r="G73" i="90" s="1"/>
  <c r="J73" i="90" s="1"/>
  <c r="G176" i="89"/>
  <c r="J176" i="89" s="1"/>
  <c r="G176" i="90" s="1"/>
  <c r="J176" i="90" s="1"/>
  <c r="G66" i="89"/>
  <c r="J66" i="89" s="1"/>
  <c r="G66" i="90" s="1"/>
  <c r="J66" i="90" s="1"/>
  <c r="G154" i="89"/>
  <c r="J154" i="89" s="1"/>
  <c r="G154" i="90" s="1"/>
  <c r="J154" i="90" s="1"/>
  <c r="G137" i="89"/>
  <c r="J137" i="89" s="1"/>
  <c r="G137" i="90" s="1"/>
  <c r="J137" i="90" s="1"/>
  <c r="G71" i="97"/>
  <c r="J71" i="97" s="1"/>
  <c r="G71" i="98" s="1"/>
  <c r="J71" i="98" s="1"/>
  <c r="G139" i="89"/>
  <c r="J139" i="89" s="1"/>
  <c r="G139" i="90" s="1"/>
  <c r="J139" i="90" s="1"/>
  <c r="G170" i="89"/>
  <c r="J170" i="89" s="1"/>
  <c r="G170" i="90" s="1"/>
  <c r="J170" i="90" s="1"/>
  <c r="G88" i="87"/>
  <c r="J88" i="87" s="1"/>
  <c r="G87" i="87"/>
  <c r="J87" i="87" s="1"/>
  <c r="G162" i="89"/>
  <c r="J162" i="89" s="1"/>
  <c r="G162" i="90" s="1"/>
  <c r="J162" i="90" s="1"/>
  <c r="G68" i="89"/>
  <c r="J68" i="89" s="1"/>
  <c r="G68" i="90" s="1"/>
  <c r="J68" i="90" s="1"/>
  <c r="G49" i="88"/>
  <c r="J49" i="88" s="1"/>
  <c r="G49" i="89" s="1"/>
  <c r="J49" i="89" s="1"/>
  <c r="G43" i="88"/>
  <c r="J43" i="88" s="1"/>
  <c r="G43" i="89" s="1"/>
  <c r="J43" i="89" s="1"/>
  <c r="G61" i="89"/>
  <c r="J61" i="89" s="1"/>
  <c r="G61" i="90" s="1"/>
  <c r="J61" i="90" s="1"/>
  <c r="G62" i="89"/>
  <c r="J62" i="89" s="1"/>
  <c r="G62" i="90" s="1"/>
  <c r="J62" i="90" s="1"/>
  <c r="G30" i="88"/>
  <c r="J30" i="88" s="1"/>
  <c r="G30" i="89" s="1"/>
  <c r="J30" i="89" s="1"/>
  <c r="G225" i="89"/>
  <c r="J225" i="89" s="1"/>
  <c r="G225" i="90" s="1"/>
  <c r="J225" i="90" s="1"/>
  <c r="G144" i="89"/>
  <c r="J144" i="89" s="1"/>
  <c r="G144" i="90" s="1"/>
  <c r="J144" i="90" s="1"/>
  <c r="G175" i="97"/>
  <c r="J175" i="97" s="1"/>
  <c r="G175" i="98" s="1"/>
  <c r="J175" i="98" s="1"/>
  <c r="G227" i="88"/>
  <c r="J227" i="88" s="1"/>
  <c r="G227" i="89" s="1"/>
  <c r="J227" i="89" s="1"/>
  <c r="G222" i="89"/>
  <c r="J222" i="89" s="1"/>
  <c r="G222" i="90" s="1"/>
  <c r="J222" i="90" s="1"/>
  <c r="G79" i="89"/>
  <c r="J79" i="89" s="1"/>
  <c r="G79" i="90" s="1"/>
  <c r="J79" i="90" s="1"/>
  <c r="G64" i="89"/>
  <c r="J64" i="89" s="1"/>
  <c r="G64" i="90" s="1"/>
  <c r="J64" i="90" s="1"/>
  <c r="G69" i="89"/>
  <c r="J69" i="89" s="1"/>
  <c r="G69" i="90" s="1"/>
  <c r="J69" i="90" s="1"/>
  <c r="G36" i="88"/>
  <c r="J36" i="88" s="1"/>
  <c r="G36" i="89" s="1"/>
  <c r="J36" i="89" s="1"/>
  <c r="G48" i="88"/>
  <c r="J48" i="88" s="1"/>
  <c r="G48" i="89" s="1"/>
  <c r="J48" i="89" s="1"/>
  <c r="G33" i="88"/>
  <c r="J33" i="88" s="1"/>
  <c r="G33" i="89" s="1"/>
  <c r="J33" i="89" s="1"/>
  <c r="G99" i="89"/>
  <c r="J99" i="89" s="1"/>
  <c r="G99" i="90" s="1"/>
  <c r="J99" i="90" s="1"/>
  <c r="G81" i="89"/>
  <c r="J81" i="89" s="1"/>
  <c r="G81" i="90" s="1"/>
  <c r="J81" i="90" s="1"/>
  <c r="G40" i="88"/>
  <c r="J40" i="88" s="1"/>
  <c r="G40" i="89" s="1"/>
  <c r="J40" i="89" s="1"/>
  <c r="G58" i="88"/>
  <c r="J58" i="88" s="1"/>
  <c r="G58" i="89" s="1"/>
  <c r="J58" i="89" s="1"/>
  <c r="G215" i="89"/>
  <c r="J215" i="89" s="1"/>
  <c r="G215" i="90" s="1"/>
  <c r="J215" i="90" s="1"/>
  <c r="G72" i="89"/>
  <c r="J72" i="89" s="1"/>
  <c r="G72" i="90" s="1"/>
  <c r="J72" i="90" s="1"/>
  <c r="G65" i="89"/>
  <c r="J65" i="89" s="1"/>
  <c r="G65" i="90" s="1"/>
  <c r="J65" i="90" s="1"/>
  <c r="G208" i="102"/>
  <c r="J208" i="102" s="1"/>
  <c r="G208" i="103" s="1"/>
  <c r="J208" i="103" s="1"/>
  <c r="G208" i="104" s="1"/>
  <c r="J208" i="104" s="1"/>
  <c r="G157" i="101"/>
  <c r="J157" i="101" s="1"/>
  <c r="G11" i="101"/>
  <c r="J11" i="101" s="1"/>
  <c r="G9" i="101"/>
  <c r="J9" i="101" s="1"/>
  <c r="G196" i="101"/>
  <c r="J196" i="101" s="1"/>
  <c r="G181" i="102"/>
  <c r="J181" i="102" s="1"/>
  <c r="G181" i="103" s="1"/>
  <c r="J181" i="103" s="1"/>
  <c r="G181" i="104" s="1"/>
  <c r="J181" i="104" s="1"/>
  <c r="G155" i="102"/>
  <c r="J155" i="102" s="1"/>
  <c r="G155" i="103" s="1"/>
  <c r="J155" i="103" s="1"/>
  <c r="G155" i="104" s="1"/>
  <c r="J155" i="104" s="1"/>
  <c r="G193" i="102"/>
  <c r="J193" i="102" s="1"/>
  <c r="G193" i="103" s="1"/>
  <c r="J193" i="103" s="1"/>
  <c r="G193" i="104" s="1"/>
  <c r="J193" i="104" s="1"/>
  <c r="G127" i="102"/>
  <c r="J127" i="102" s="1"/>
  <c r="G127" i="103" s="1"/>
  <c r="J127" i="103" s="1"/>
  <c r="G127" i="104" s="1"/>
  <c r="J127" i="104" s="1"/>
  <c r="G206" i="102"/>
  <c r="J206" i="102" s="1"/>
  <c r="G206" i="103" s="1"/>
  <c r="J206" i="103" s="1"/>
  <c r="G206" i="104" s="1"/>
  <c r="J206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81" i="105"/>
  <c r="J181" i="105" s="1"/>
  <c r="G181" i="106" s="1"/>
  <c r="J181" i="106" s="1"/>
  <c r="G181" i="107" s="1"/>
  <c r="J181" i="107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53" i="105"/>
  <c r="J153" i="105" s="1"/>
  <c r="G153" i="106" s="1"/>
  <c r="J153" i="106" s="1"/>
  <c r="G153" i="107" s="1"/>
  <c r="J153" i="107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151" i="105"/>
  <c r="J151" i="105" s="1"/>
  <c r="G151" i="106" s="1"/>
  <c r="J151" i="106" s="1"/>
  <c r="G151" i="107" s="1"/>
  <c r="J151" i="107" s="1"/>
  <c r="G148" i="105"/>
  <c r="J148" i="105" s="1"/>
  <c r="G148" i="106" s="1"/>
  <c r="J148" i="106" s="1"/>
  <c r="G148" i="107" s="1"/>
  <c r="J148" i="107" s="1"/>
  <c r="G83" i="105"/>
  <c r="J83" i="105" s="1"/>
  <c r="G83" i="106" s="1"/>
  <c r="J83" i="106" s="1"/>
  <c r="G83" i="107" s="1"/>
  <c r="J83" i="107" s="1"/>
  <c r="G194" i="105"/>
  <c r="J194" i="105" s="1"/>
  <c r="G194" i="106" s="1"/>
  <c r="J194" i="106" s="1"/>
  <c r="G194" i="107" s="1"/>
  <c r="J194" i="107" s="1"/>
  <c r="G206" i="105"/>
  <c r="J206" i="105" s="1"/>
  <c r="G206" i="106" s="1"/>
  <c r="J206" i="106" s="1"/>
  <c r="G206" i="107" s="1"/>
  <c r="J206" i="107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1" i="85"/>
  <c r="J131" i="85" s="1"/>
  <c r="G82" i="87"/>
  <c r="J82" i="87" s="1"/>
  <c r="G224" i="90"/>
  <c r="J224" i="90" s="1"/>
  <c r="G97" i="91"/>
  <c r="J97" i="91" s="1"/>
  <c r="E97" i="92" s="1"/>
  <c r="G7" i="85"/>
  <c r="J7" i="85" s="1"/>
  <c r="G15" i="85"/>
  <c r="J15" i="85" s="1"/>
  <c r="G6" i="85"/>
  <c r="J6" i="85" s="1"/>
  <c r="G18" i="85"/>
  <c r="J18" i="85" s="1"/>
  <c r="G14" i="85"/>
  <c r="J14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84" i="90" l="1"/>
  <c r="J184" i="90" s="1"/>
  <c r="G184" i="91" s="1"/>
  <c r="J184" i="91" s="1"/>
  <c r="E184" i="92" s="1"/>
  <c r="G223" i="90"/>
  <c r="J223" i="90" s="1"/>
  <c r="G41" i="89"/>
  <c r="J41" i="89" s="1"/>
  <c r="G41" i="90" s="1"/>
  <c r="J41" i="90" s="1"/>
  <c r="G100" i="90"/>
  <c r="J100" i="90" s="1"/>
  <c r="G100" i="91" s="1"/>
  <c r="J100" i="91" s="1"/>
  <c r="E100" i="92" s="1"/>
  <c r="G183" i="90"/>
  <c r="J183" i="90" s="1"/>
  <c r="G183" i="91" s="1"/>
  <c r="J183" i="91" s="1"/>
  <c r="E183" i="92" s="1"/>
  <c r="G31" i="89"/>
  <c r="J31" i="89" s="1"/>
  <c r="G31" i="90" s="1"/>
  <c r="J31" i="90" s="1"/>
  <c r="G47" i="89"/>
  <c r="J47" i="89" s="1"/>
  <c r="G214" i="87"/>
  <c r="J214" i="87" s="1"/>
  <c r="G160" i="90"/>
  <c r="J160" i="90" s="1"/>
  <c r="G160" i="91" s="1"/>
  <c r="J160" i="91" s="1"/>
  <c r="E160" i="92" s="1"/>
  <c r="G167" i="90"/>
  <c r="J167" i="90" s="1"/>
  <c r="G121" i="90"/>
  <c r="J121" i="90" s="1"/>
  <c r="G121" i="91" s="1"/>
  <c r="J121" i="91" s="1"/>
  <c r="E121" i="92" s="1"/>
  <c r="G91" i="90"/>
  <c r="J91" i="90" s="1"/>
  <c r="G80" i="90"/>
  <c r="J80" i="90" s="1"/>
  <c r="G157" i="102"/>
  <c r="J157" i="102" s="1"/>
  <c r="G157" i="103" s="1"/>
  <c r="J157" i="103" s="1"/>
  <c r="G157" i="104" s="1"/>
  <c r="J157" i="104" s="1"/>
  <c r="G128" i="102"/>
  <c r="J128" i="102" s="1"/>
  <c r="G128" i="103" s="1"/>
  <c r="J128" i="103" s="1"/>
  <c r="G128" i="104" s="1"/>
  <c r="J128" i="104" s="1"/>
  <c r="G204" i="102"/>
  <c r="J204" i="102" s="1"/>
  <c r="G204" i="103" s="1"/>
  <c r="J204" i="103" s="1"/>
  <c r="G204" i="104" s="1"/>
  <c r="J204" i="104" s="1"/>
  <c r="G10" i="102"/>
  <c r="J10" i="102" s="1"/>
  <c r="G10" i="103" s="1"/>
  <c r="J10" i="103" s="1"/>
  <c r="G10" i="104" s="1"/>
  <c r="J10" i="104" s="1"/>
  <c r="G209" i="102"/>
  <c r="J209" i="102" s="1"/>
  <c r="G209" i="103" s="1"/>
  <c r="J209" i="103" s="1"/>
  <c r="G212" i="102"/>
  <c r="J212" i="102" s="1"/>
  <c r="G212" i="103" s="1"/>
  <c r="J212" i="103" s="1"/>
  <c r="G212" i="104" s="1"/>
  <c r="J212" i="104" s="1"/>
  <c r="G113" i="103"/>
  <c r="J113" i="103" s="1"/>
  <c r="G113" i="104" s="1"/>
  <c r="J113" i="104" s="1"/>
  <c r="G182" i="102"/>
  <c r="J182" i="102" s="1"/>
  <c r="G182" i="103" s="1"/>
  <c r="J182" i="103" s="1"/>
  <c r="G182" i="104" s="1"/>
  <c r="J182" i="104" s="1"/>
  <c r="G39" i="102"/>
  <c r="J39" i="102" s="1"/>
  <c r="G39" i="103" s="1"/>
  <c r="J39" i="103" s="1"/>
  <c r="G39" i="104" s="1"/>
  <c r="J39" i="104" s="1"/>
  <c r="G149" i="102"/>
  <c r="J149" i="102" s="1"/>
  <c r="G149" i="103" s="1"/>
  <c r="J149" i="103" s="1"/>
  <c r="G149" i="104" s="1"/>
  <c r="J149" i="104" s="1"/>
  <c r="G196" i="102"/>
  <c r="J196" i="102" s="1"/>
  <c r="G196" i="103" s="1"/>
  <c r="J196" i="103" s="1"/>
  <c r="G196" i="104" s="1"/>
  <c r="J196" i="104" s="1"/>
  <c r="G210" i="102"/>
  <c r="J210" i="102" s="1"/>
  <c r="G210" i="103" s="1"/>
  <c r="J210" i="103" s="1"/>
  <c r="G210" i="104" s="1"/>
  <c r="J210" i="104" s="1"/>
  <c r="G147" i="102"/>
  <c r="J147" i="102" s="1"/>
  <c r="G195" i="102"/>
  <c r="J195" i="102" s="1"/>
  <c r="G195" i="103" s="1"/>
  <c r="J195" i="103" s="1"/>
  <c r="G195" i="104" s="1"/>
  <c r="J195" i="104" s="1"/>
  <c r="G202" i="102"/>
  <c r="J202" i="102" s="1"/>
  <c r="G202" i="103" s="1"/>
  <c r="J202" i="103" s="1"/>
  <c r="G202" i="104" s="1"/>
  <c r="J202" i="104" s="1"/>
  <c r="G203" i="102"/>
  <c r="J203" i="102" s="1"/>
  <c r="G203" i="103" s="1"/>
  <c r="J203" i="103" s="1"/>
  <c r="G203" i="104" s="1"/>
  <c r="J203" i="104" s="1"/>
  <c r="G198" i="102"/>
  <c r="J198" i="102" s="1"/>
  <c r="G198" i="103" s="1"/>
  <c r="J198" i="103" s="1"/>
  <c r="G198" i="104" s="1"/>
  <c r="J198" i="104" s="1"/>
  <c r="G197" i="102"/>
  <c r="J197" i="102" s="1"/>
  <c r="G197" i="103" s="1"/>
  <c r="J197" i="103" s="1"/>
  <c r="G197" i="104" s="1"/>
  <c r="J197" i="104" s="1"/>
  <c r="G9" i="102"/>
  <c r="J9" i="102" s="1"/>
  <c r="G9" i="103" s="1"/>
  <c r="J9" i="103" s="1"/>
  <c r="G9" i="104" s="1"/>
  <c r="J9" i="104" s="1"/>
  <c r="G11" i="102"/>
  <c r="J11" i="102" s="1"/>
  <c r="G150" i="102"/>
  <c r="J150" i="102" s="1"/>
  <c r="G150" i="103" s="1"/>
  <c r="J150" i="103" s="1"/>
  <c r="G150" i="104" s="1"/>
  <c r="J150" i="104" s="1"/>
  <c r="G211" i="102"/>
  <c r="J211" i="102" s="1"/>
  <c r="G211" i="103" s="1"/>
  <c r="J211" i="103" s="1"/>
  <c r="G211" i="104" s="1"/>
  <c r="J211" i="104" s="1"/>
  <c r="G122" i="89"/>
  <c r="J122" i="89" s="1"/>
  <c r="G122" i="90" s="1"/>
  <c r="J122" i="90" s="1"/>
  <c r="G96" i="89"/>
  <c r="J96" i="89" s="1"/>
  <c r="G96" i="90" s="1"/>
  <c r="J96" i="90" s="1"/>
  <c r="G161" i="89"/>
  <c r="J161" i="89" s="1"/>
  <c r="G161" i="90" s="1"/>
  <c r="J161" i="90" s="1"/>
  <c r="G119" i="89"/>
  <c r="J119" i="89" s="1"/>
  <c r="G119" i="90" s="1"/>
  <c r="J119" i="90" s="1"/>
  <c r="G115" i="89"/>
  <c r="J115" i="89" s="1"/>
  <c r="G115" i="90" s="1"/>
  <c r="J115" i="90" s="1"/>
  <c r="G88" i="88"/>
  <c r="J88" i="88" s="1"/>
  <c r="G87" i="88"/>
  <c r="J87" i="88" s="1"/>
  <c r="G108" i="89"/>
  <c r="J108" i="89" s="1"/>
  <c r="G108" i="90" s="1"/>
  <c r="J108" i="90" s="1"/>
  <c r="G221" i="89"/>
  <c r="J221" i="89" s="1"/>
  <c r="G221" i="90" s="1"/>
  <c r="J221" i="90" s="1"/>
  <c r="G107" i="89"/>
  <c r="J107" i="89" s="1"/>
  <c r="G112" i="89"/>
  <c r="J112" i="89" s="1"/>
  <c r="G112" i="90" s="1"/>
  <c r="J112" i="90" s="1"/>
  <c r="G165" i="89"/>
  <c r="J165" i="89" s="1"/>
  <c r="G165" i="90" s="1"/>
  <c r="J165" i="90" s="1"/>
  <c r="G117" i="89"/>
  <c r="J117" i="89" s="1"/>
  <c r="G117" i="90" s="1"/>
  <c r="J117" i="90" s="1"/>
  <c r="G116" i="89"/>
  <c r="J116" i="89" s="1"/>
  <c r="G116" i="90" s="1"/>
  <c r="J116" i="90" s="1"/>
  <c r="G110" i="89"/>
  <c r="J110" i="89" s="1"/>
  <c r="G110" i="90" s="1"/>
  <c r="J110" i="90" s="1"/>
  <c r="G38" i="89"/>
  <c r="J38" i="89" s="1"/>
  <c r="G111" i="89"/>
  <c r="J111" i="89" s="1"/>
  <c r="G111" i="90" s="1"/>
  <c r="J111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228" i="90"/>
  <c r="J228" i="90" s="1"/>
  <c r="G227" i="90"/>
  <c r="J227" i="90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G131" i="86"/>
  <c r="J131" i="86" s="1"/>
  <c r="G134" i="86"/>
  <c r="J134" i="86" s="1"/>
  <c r="G215" i="91"/>
  <c r="J215" i="91" s="1"/>
  <c r="G28" i="90"/>
  <c r="J28" i="90" s="1"/>
  <c r="G32" i="90"/>
  <c r="J32" i="90" s="1"/>
  <c r="G68" i="91"/>
  <c r="J68" i="91" s="1"/>
  <c r="E68" i="92" s="1"/>
  <c r="G36" i="90"/>
  <c r="J36" i="90" s="1"/>
  <c r="G106" i="91"/>
  <c r="J106" i="91" s="1"/>
  <c r="G158" i="91"/>
  <c r="J158" i="91" s="1"/>
  <c r="E158" i="92" s="1"/>
  <c r="G167" i="91"/>
  <c r="J167" i="91" s="1"/>
  <c r="E167" i="92" s="1"/>
  <c r="G85" i="91"/>
  <c r="J85" i="91" s="1"/>
  <c r="E85" i="92" s="1"/>
  <c r="G93" i="91"/>
  <c r="J93" i="91" s="1"/>
  <c r="G69" i="91"/>
  <c r="J69" i="91" s="1"/>
  <c r="G166" i="91"/>
  <c r="J166" i="91" s="1"/>
  <c r="E166" i="92" s="1"/>
  <c r="G139" i="91"/>
  <c r="J139" i="91" s="1"/>
  <c r="E139" i="92" s="1"/>
  <c r="G30" i="90"/>
  <c r="J30" i="90" s="1"/>
  <c r="G49" i="90"/>
  <c r="J49" i="90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G57" i="90"/>
  <c r="J57" i="90" s="1"/>
  <c r="G159" i="91"/>
  <c r="J159" i="91" s="1"/>
  <c r="E159" i="92" s="1"/>
  <c r="G225" i="91"/>
  <c r="J225" i="91" s="1"/>
  <c r="G72" i="91"/>
  <c r="J72" i="91" s="1"/>
  <c r="E72" i="92" s="1"/>
  <c r="G142" i="91"/>
  <c r="J142" i="91" s="1"/>
  <c r="E142" i="92" s="1"/>
  <c r="G144" i="91"/>
  <c r="J144" i="91" s="1"/>
  <c r="E144" i="92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G56" i="90"/>
  <c r="J56" i="90" s="1"/>
  <c r="G99" i="91"/>
  <c r="J99" i="91" s="1"/>
  <c r="E99" i="92" s="1"/>
  <c r="G47" i="90"/>
  <c r="J47" i="90" s="1"/>
  <c r="G89" i="91"/>
  <c r="J89" i="91" s="1"/>
  <c r="E89" i="92" s="1"/>
  <c r="G162" i="91"/>
  <c r="J162" i="91" s="1"/>
  <c r="E162" i="92" s="1"/>
  <c r="G53" i="90"/>
  <c r="J53" i="90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G171" i="91"/>
  <c r="J171" i="91" s="1"/>
  <c r="E171" i="92" s="1"/>
  <c r="G29" i="90"/>
  <c r="J29" i="90" s="1"/>
  <c r="G34" i="90"/>
  <c r="J34" i="90" s="1"/>
  <c r="G168" i="91"/>
  <c r="J168" i="91" s="1"/>
  <c r="E168" i="92" s="1"/>
  <c r="G54" i="90"/>
  <c r="J54" i="90" s="1"/>
  <c r="G137" i="91"/>
  <c r="J137" i="91" s="1"/>
  <c r="G224" i="91"/>
  <c r="J224" i="91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52" i="90"/>
  <c r="J52" i="90" s="1"/>
  <c r="G51" i="90"/>
  <c r="J51" i="90" s="1"/>
  <c r="G179" i="91"/>
  <c r="J179" i="91" s="1"/>
  <c r="E179" i="92" s="1"/>
  <c r="G46" i="90"/>
  <c r="J46" i="90" s="1"/>
  <c r="G42" i="90"/>
  <c r="J42" i="90" s="1"/>
  <c r="G163" i="91"/>
  <c r="J163" i="91" s="1"/>
  <c r="E163" i="92" s="1"/>
  <c r="G80" i="91"/>
  <c r="J80" i="91" s="1"/>
  <c r="E80" i="92" s="1"/>
  <c r="G55" i="90"/>
  <c r="J55" i="90" s="1"/>
  <c r="G140" i="91"/>
  <c r="J140" i="91" s="1"/>
  <c r="E140" i="92" s="1"/>
  <c r="G220" i="91"/>
  <c r="J220" i="91" s="1"/>
  <c r="E220" i="92" s="1"/>
  <c r="G48" i="90"/>
  <c r="J48" i="90" s="1"/>
  <c r="G101" i="91"/>
  <c r="J101" i="91" s="1"/>
  <c r="E101" i="92" s="1"/>
  <c r="G97" i="92"/>
  <c r="J97" i="92" s="1"/>
  <c r="G172" i="91"/>
  <c r="J172" i="91" s="1"/>
  <c r="E172" i="92" s="1"/>
  <c r="G95" i="91"/>
  <c r="J95" i="91" s="1"/>
  <c r="G77" i="91"/>
  <c r="J77" i="91" s="1"/>
  <c r="E77" i="92" s="1"/>
  <c r="G40" i="90"/>
  <c r="J40" i="90" s="1"/>
  <c r="G223" i="91"/>
  <c r="J223" i="91" s="1"/>
  <c r="G59" i="90"/>
  <c r="J59" i="90" s="1"/>
  <c r="G61" i="91"/>
  <c r="J61" i="91" s="1"/>
  <c r="E61" i="92" s="1"/>
  <c r="G154" i="91"/>
  <c r="J154" i="91" s="1"/>
  <c r="E154" i="92" s="1"/>
  <c r="G185" i="91"/>
  <c r="J185" i="91" s="1"/>
  <c r="G33" i="90"/>
  <c r="J33" i="90" s="1"/>
  <c r="G58" i="90"/>
  <c r="J58" i="90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5" i="92" l="1"/>
  <c r="G25" i="92" s="1"/>
  <c r="J25" i="92" s="1"/>
  <c r="G38" i="90"/>
  <c r="J38" i="90" s="1"/>
  <c r="E92" i="92"/>
  <c r="G92" i="92" s="1"/>
  <c r="J92" i="92" s="1"/>
  <c r="E215" i="92"/>
  <c r="G215" i="92" s="1"/>
  <c r="J215" i="92" s="1"/>
  <c r="G40" i="91"/>
  <c r="J40" i="91" s="1"/>
  <c r="E40" i="92" s="1"/>
  <c r="E106" i="92"/>
  <c r="G106" i="92" s="1"/>
  <c r="J106" i="92" s="1"/>
  <c r="G11" i="103"/>
  <c r="J11" i="103" s="1"/>
  <c r="G11" i="104" s="1"/>
  <c r="J11" i="104" s="1"/>
  <c r="G11" i="105" s="1"/>
  <c r="J11" i="105" s="1"/>
  <c r="G11" i="106" s="1"/>
  <c r="J11" i="106" s="1"/>
  <c r="G11" i="107" s="1"/>
  <c r="J11" i="107" s="1"/>
  <c r="G147" i="103"/>
  <c r="J147" i="103" s="1"/>
  <c r="G147" i="104" s="1"/>
  <c r="J147" i="104" s="1"/>
  <c r="E69" i="92"/>
  <c r="G69" i="92" s="1"/>
  <c r="J69" i="92" s="1"/>
  <c r="E185" i="92"/>
  <c r="G185" i="92" s="1"/>
  <c r="J185" i="92" s="1"/>
  <c r="G224" i="92"/>
  <c r="J224" i="92" s="1"/>
  <c r="E93" i="92"/>
  <c r="G93" i="92" s="1"/>
  <c r="J93" i="92" s="1"/>
  <c r="E21" i="92"/>
  <c r="G21" i="92" s="1"/>
  <c r="J21" i="92" s="1"/>
  <c r="G103" i="89"/>
  <c r="J103" i="89" s="1"/>
  <c r="E95" i="92"/>
  <c r="G95" i="92" s="1"/>
  <c r="J95" i="92" s="1"/>
  <c r="E137" i="92"/>
  <c r="G137" i="92" s="1"/>
  <c r="J137" i="92" s="1"/>
  <c r="G108" i="91"/>
  <c r="J108" i="91" s="1"/>
  <c r="G110" i="91"/>
  <c r="J110" i="91" s="1"/>
  <c r="G116" i="91"/>
  <c r="J116" i="91" s="1"/>
  <c r="G209" i="104"/>
  <c r="J209" i="104" s="1"/>
  <c r="G117" i="91"/>
  <c r="J117" i="91" s="1"/>
  <c r="G115" i="91"/>
  <c r="J115" i="91" s="1"/>
  <c r="G111" i="91"/>
  <c r="J111" i="91" s="1"/>
  <c r="G112" i="91"/>
  <c r="J112" i="91" s="1"/>
  <c r="G107" i="90"/>
  <c r="J107" i="90" s="1"/>
  <c r="G17" i="87"/>
  <c r="J17" i="87" s="1"/>
  <c r="G17" i="88" s="1"/>
  <c r="J17" i="88" s="1"/>
  <c r="G15" i="87"/>
  <c r="J15" i="87" s="1"/>
  <c r="G6" i="87"/>
  <c r="J6" i="87" s="1"/>
  <c r="G6" i="88" s="1"/>
  <c r="J6" i="88" s="1"/>
  <c r="G18" i="87"/>
  <c r="J18" i="87" s="1"/>
  <c r="G18" i="88" s="1"/>
  <c r="J18" i="88" s="1"/>
  <c r="G8" i="87"/>
  <c r="J8" i="87" s="1"/>
  <c r="G8" i="88" s="1"/>
  <c r="J8" i="88" s="1"/>
  <c r="G214" i="89"/>
  <c r="J214" i="89" s="1"/>
  <c r="G214" i="90" s="1"/>
  <c r="J214" i="90" s="1"/>
  <c r="G13" i="87"/>
  <c r="J13" i="87" s="1"/>
  <c r="G13" i="88" s="1"/>
  <c r="J13" i="88" s="1"/>
  <c r="G71" i="100"/>
  <c r="J71" i="100" s="1"/>
  <c r="E74" i="92"/>
  <c r="G74" i="92" s="1"/>
  <c r="J74" i="92" s="1"/>
  <c r="G74" i="93" s="1"/>
  <c r="J74" i="93" s="1"/>
  <c r="G70" i="100"/>
  <c r="J70" i="100" s="1"/>
  <c r="G7" i="87"/>
  <c r="J7" i="87" s="1"/>
  <c r="G7" i="88" s="1"/>
  <c r="J7" i="88" s="1"/>
  <c r="G175" i="100"/>
  <c r="J175" i="100" s="1"/>
  <c r="G88" i="89"/>
  <c r="J88" i="89" s="1"/>
  <c r="G87" i="89"/>
  <c r="J87" i="89" s="1"/>
  <c r="G14" i="87"/>
  <c r="J14" i="87" s="1"/>
  <c r="G14" i="88" s="1"/>
  <c r="J14" i="88" s="1"/>
  <c r="G16" i="87"/>
  <c r="J16" i="87" s="1"/>
  <c r="G39" i="107"/>
  <c r="J39" i="107" s="1"/>
  <c r="G86" i="91"/>
  <c r="J86" i="91" s="1"/>
  <c r="E86" i="92" s="1"/>
  <c r="G227" i="91"/>
  <c r="J227" i="91" s="1"/>
  <c r="G228" i="91"/>
  <c r="J228" i="91" s="1"/>
  <c r="G173" i="89"/>
  <c r="J173" i="89" s="1"/>
  <c r="G174" i="89"/>
  <c r="J174" i="89" s="1"/>
  <c r="G102" i="89"/>
  <c r="J102" i="89" s="1"/>
  <c r="G90" i="92"/>
  <c r="J90" i="92" s="1"/>
  <c r="G20" i="92"/>
  <c r="J20" i="92" s="1"/>
  <c r="G26" i="92"/>
  <c r="J26" i="92" s="1"/>
  <c r="G22" i="92"/>
  <c r="J22" i="92" s="1"/>
  <c r="G19" i="92"/>
  <c r="J19" i="92" s="1"/>
  <c r="G24" i="92"/>
  <c r="J24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00" i="92"/>
  <c r="J100" i="92" s="1"/>
  <c r="G170" i="92"/>
  <c r="J170" i="92" s="1"/>
  <c r="G78" i="92"/>
  <c r="J78" i="92" s="1"/>
  <c r="G61" i="92"/>
  <c r="J61" i="92" s="1"/>
  <c r="G55" i="91"/>
  <c r="J55" i="91" s="1"/>
  <c r="E55" i="92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41" i="91"/>
  <c r="J41" i="91" s="1"/>
  <c r="E41" i="92" s="1"/>
  <c r="G77" i="92"/>
  <c r="J77" i="92" s="1"/>
  <c r="G80" i="92"/>
  <c r="J80" i="92" s="1"/>
  <c r="G179" i="92"/>
  <c r="J179" i="92" s="1"/>
  <c r="G81" i="92"/>
  <c r="J81" i="92" s="1"/>
  <c r="G56" i="91"/>
  <c r="J56" i="91" s="1"/>
  <c r="E56" i="92" s="1"/>
  <c r="G122" i="91"/>
  <c r="J122" i="91" s="1"/>
  <c r="E122" i="92" s="1"/>
  <c r="G166" i="92"/>
  <c r="J166" i="92" s="1"/>
  <c r="G161" i="91"/>
  <c r="J161" i="91" s="1"/>
  <c r="E161" i="92" s="1"/>
  <c r="G168" i="92"/>
  <c r="J168" i="92" s="1"/>
  <c r="G120" i="92"/>
  <c r="J120" i="92" s="1"/>
  <c r="G34" i="91"/>
  <c r="J34" i="91" s="1"/>
  <c r="E34" i="92" s="1"/>
  <c r="G51" i="91"/>
  <c r="J51" i="91" s="1"/>
  <c r="E51" i="92" s="1"/>
  <c r="G171" i="92"/>
  <c r="J171" i="92" s="1"/>
  <c r="G121" i="92"/>
  <c r="J121" i="92" s="1"/>
  <c r="G33" i="91"/>
  <c r="J33" i="91" s="1"/>
  <c r="E33" i="92" s="1"/>
  <c r="G223" i="92"/>
  <c r="J223" i="92" s="1"/>
  <c r="G48" i="91"/>
  <c r="J48" i="91" s="1"/>
  <c r="E48" i="92" s="1"/>
  <c r="G52" i="91"/>
  <c r="J52" i="91" s="1"/>
  <c r="E52" i="92" s="1"/>
  <c r="G141" i="92"/>
  <c r="J141" i="92" s="1"/>
  <c r="G43" i="91"/>
  <c r="J43" i="91" s="1"/>
  <c r="E43" i="92" s="1"/>
  <c r="G66" i="92"/>
  <c r="J66" i="92" s="1"/>
  <c r="G144" i="92"/>
  <c r="J144" i="92" s="1"/>
  <c r="G49" i="91"/>
  <c r="J49" i="91" s="1"/>
  <c r="E49" i="92" s="1"/>
  <c r="G158" i="92"/>
  <c r="J158" i="92" s="1"/>
  <c r="G32" i="91"/>
  <c r="J32" i="91" s="1"/>
  <c r="E32" i="92" s="1"/>
  <c r="G130" i="92"/>
  <c r="J130" i="92" s="1"/>
  <c r="G30" i="91"/>
  <c r="J30" i="91" s="1"/>
  <c r="E30" i="92" s="1"/>
  <c r="G58" i="91"/>
  <c r="J58" i="91" s="1"/>
  <c r="E58" i="92" s="1"/>
  <c r="G101" i="92"/>
  <c r="J101" i="92" s="1"/>
  <c r="G160" i="92"/>
  <c r="J160" i="92" s="1"/>
  <c r="G91" i="92"/>
  <c r="J91" i="92" s="1"/>
  <c r="G220" i="92"/>
  <c r="J220" i="92" s="1"/>
  <c r="G42" i="91"/>
  <c r="J42" i="91" s="1"/>
  <c r="E42" i="92" s="1"/>
  <c r="G79" i="92"/>
  <c r="J79" i="92" s="1"/>
  <c r="G162" i="92"/>
  <c r="J162" i="92" s="1"/>
  <c r="G142" i="92"/>
  <c r="J142" i="92" s="1"/>
  <c r="G165" i="91"/>
  <c r="J165" i="91" s="1"/>
  <c r="E165" i="92" s="1"/>
  <c r="G28" i="91"/>
  <c r="J28" i="91" s="1"/>
  <c r="E28" i="92" s="1"/>
  <c r="G154" i="92"/>
  <c r="J154" i="92" s="1"/>
  <c r="G44" i="91"/>
  <c r="J44" i="91" s="1"/>
  <c r="E44" i="92" s="1"/>
  <c r="G62" i="92"/>
  <c r="J62" i="92" s="1"/>
  <c r="G27" i="91"/>
  <c r="J27" i="91" s="1"/>
  <c r="E27" i="92" s="1"/>
  <c r="G67" i="92"/>
  <c r="J67" i="92" s="1"/>
  <c r="G96" i="91"/>
  <c r="J96" i="91" s="1"/>
  <c r="E96" i="92" s="1"/>
  <c r="G97" i="93"/>
  <c r="J97" i="93" s="1"/>
  <c r="G64" i="92"/>
  <c r="J64" i="92" s="1"/>
  <c r="G54" i="91"/>
  <c r="J54" i="91" s="1"/>
  <c r="E54" i="92" s="1"/>
  <c r="G89" i="92"/>
  <c r="J89" i="92" s="1"/>
  <c r="G72" i="92"/>
  <c r="J72" i="92" s="1"/>
  <c r="G50" i="91"/>
  <c r="J50" i="91" s="1"/>
  <c r="E50" i="92" s="1"/>
  <c r="G85" i="92"/>
  <c r="J85" i="92" s="1"/>
  <c r="G31" i="91"/>
  <c r="J31" i="91" s="1"/>
  <c r="E31" i="92" s="1"/>
  <c r="G184" i="92"/>
  <c r="J184" i="92" s="1"/>
  <c r="G47" i="91"/>
  <c r="J47" i="91" s="1"/>
  <c r="E47" i="92" s="1"/>
  <c r="G180" i="92"/>
  <c r="J180" i="92" s="1"/>
  <c r="G118" i="92"/>
  <c r="J118" i="92" s="1"/>
  <c r="G36" i="91"/>
  <c r="J36" i="91" s="1"/>
  <c r="E36" i="92" s="1"/>
  <c r="G192" i="92"/>
  <c r="J192" i="92" s="1"/>
  <c r="G183" i="92"/>
  <c r="J183" i="92" s="1"/>
  <c r="G140" i="92"/>
  <c r="J140" i="92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G163" i="92"/>
  <c r="J163" i="92" s="1"/>
  <c r="G29" i="91"/>
  <c r="J29" i="91" s="1"/>
  <c r="E29" i="92" s="1"/>
  <c r="G57" i="91"/>
  <c r="J57" i="91" s="1"/>
  <c r="E57" i="92" s="1"/>
  <c r="G38" i="91"/>
  <c r="J38" i="91" s="1"/>
  <c r="E38" i="92" s="1"/>
  <c r="G138" i="92"/>
  <c r="J138" i="92" s="1"/>
  <c r="G176" i="92"/>
  <c r="J176" i="92" s="1"/>
  <c r="G59" i="91"/>
  <c r="J59" i="91" s="1"/>
  <c r="E59" i="92" s="1"/>
  <c r="G46" i="91"/>
  <c r="J46" i="91" s="1"/>
  <c r="E46" i="92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E186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G136" i="89"/>
  <c r="J136" i="89" s="1"/>
  <c r="G132" i="90"/>
  <c r="J132" i="90" s="1"/>
  <c r="G135" i="90"/>
  <c r="J135" i="90" s="1"/>
  <c r="G5" i="74"/>
  <c r="J5" i="74" s="1"/>
  <c r="G95" i="93" l="1"/>
  <c r="J95" i="93" s="1"/>
  <c r="G21" i="93"/>
  <c r="J21" i="93" s="1"/>
  <c r="G15" i="88"/>
  <c r="J15" i="88" s="1"/>
  <c r="G16" i="88"/>
  <c r="J16" i="88" s="1"/>
  <c r="G16" i="89" s="1"/>
  <c r="J16" i="89" s="1"/>
  <c r="E111" i="92"/>
  <c r="G111" i="92" s="1"/>
  <c r="J111" i="92" s="1"/>
  <c r="G111" i="93" s="1"/>
  <c r="J111" i="93" s="1"/>
  <c r="G111" i="94" s="1"/>
  <c r="J111" i="94" s="1"/>
  <c r="G8" i="89"/>
  <c r="J8" i="89" s="1"/>
  <c r="G8" i="90" s="1"/>
  <c r="J8" i="90" s="1"/>
  <c r="E115" i="92"/>
  <c r="G115" i="92" s="1"/>
  <c r="J115" i="92" s="1"/>
  <c r="G13" i="89"/>
  <c r="J13" i="89" s="1"/>
  <c r="G13" i="90" s="1"/>
  <c r="J13" i="90" s="1"/>
  <c r="G175" i="101"/>
  <c r="J175" i="101" s="1"/>
  <c r="G18" i="89"/>
  <c r="J18" i="89" s="1"/>
  <c r="G18" i="90" s="1"/>
  <c r="J18" i="90" s="1"/>
  <c r="E117" i="92"/>
  <c r="G117" i="92" s="1"/>
  <c r="J117" i="92" s="1"/>
  <c r="G117" i="93" s="1"/>
  <c r="J117" i="93" s="1"/>
  <c r="G117" i="94" s="1"/>
  <c r="J117" i="94" s="1"/>
  <c r="G6" i="89"/>
  <c r="J6" i="89" s="1"/>
  <c r="G6" i="90" s="1"/>
  <c r="J6" i="90" s="1"/>
  <c r="G7" i="89"/>
  <c r="J7" i="89" s="1"/>
  <c r="G7" i="90" s="1"/>
  <c r="J7" i="90" s="1"/>
  <c r="G70" i="101"/>
  <c r="J70" i="101" s="1"/>
  <c r="E116" i="92"/>
  <c r="G116" i="92" s="1"/>
  <c r="J116" i="92" s="1"/>
  <c r="G116" i="93" s="1"/>
  <c r="J116" i="93" s="1"/>
  <c r="G116" i="94" s="1"/>
  <c r="J116" i="94" s="1"/>
  <c r="E112" i="92"/>
  <c r="G112" i="92" s="1"/>
  <c r="J112" i="92" s="1"/>
  <c r="G112" i="93" s="1"/>
  <c r="J112" i="93" s="1"/>
  <c r="G112" i="94" s="1"/>
  <c r="J112" i="94" s="1"/>
  <c r="G17" i="89"/>
  <c r="J17" i="89" s="1"/>
  <c r="E110" i="92"/>
  <c r="G110" i="92" s="1"/>
  <c r="J110" i="92" s="1"/>
  <c r="G14" i="89"/>
  <c r="J14" i="89" s="1"/>
  <c r="G14" i="90" s="1"/>
  <c r="J14" i="90" s="1"/>
  <c r="G71" i="101"/>
  <c r="J71" i="101" s="1"/>
  <c r="G107" i="91"/>
  <c r="J107" i="91" s="1"/>
  <c r="E108" i="92"/>
  <c r="G108" i="92" s="1"/>
  <c r="J108" i="92" s="1"/>
  <c r="G108" i="93" s="1"/>
  <c r="J108" i="93" s="1"/>
  <c r="G108" i="94" s="1"/>
  <c r="J108" i="94" s="1"/>
  <c r="G88" i="90"/>
  <c r="J88" i="90" s="1"/>
  <c r="G87" i="90"/>
  <c r="J87" i="90" s="1"/>
  <c r="G86" i="92"/>
  <c r="J86" i="92" s="1"/>
  <c r="G228" i="92"/>
  <c r="J228" i="92" s="1"/>
  <c r="G227" i="92"/>
  <c r="J227" i="92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4" i="93"/>
  <c r="J24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214" i="91"/>
  <c r="J214" i="91" s="1"/>
  <c r="E214" i="92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42" i="93"/>
  <c r="J142" i="93" s="1"/>
  <c r="G32" i="92"/>
  <c r="J32" i="92" s="1"/>
  <c r="G141" i="93"/>
  <c r="J141" i="93" s="1"/>
  <c r="G56" i="92"/>
  <c r="J56" i="92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62" i="93"/>
  <c r="J162" i="93" s="1"/>
  <c r="G52" i="92"/>
  <c r="J52" i="92" s="1"/>
  <c r="G168" i="93"/>
  <c r="J168" i="93" s="1"/>
  <c r="G167" i="93"/>
  <c r="J167" i="93" s="1"/>
  <c r="G46" i="92"/>
  <c r="J46" i="92" s="1"/>
  <c r="G163" i="93"/>
  <c r="J163" i="93" s="1"/>
  <c r="G118" i="93"/>
  <c r="J118" i="93" s="1"/>
  <c r="G96" i="92"/>
  <c r="J96" i="92" s="1"/>
  <c r="G160" i="93"/>
  <c r="J160" i="93" s="1"/>
  <c r="G48" i="92"/>
  <c r="J48" i="92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E132" i="92" s="1"/>
  <c r="G135" i="91"/>
  <c r="J135" i="91" s="1"/>
  <c r="E135" i="92" s="1"/>
  <c r="G133" i="90"/>
  <c r="J133" i="90" s="1"/>
  <c r="G136" i="90"/>
  <c r="J136" i="90" s="1"/>
  <c r="G69" i="94" l="1"/>
  <c r="J69" i="94" s="1"/>
  <c r="G25" i="94"/>
  <c r="J25" i="94" s="1"/>
  <c r="G166" i="94"/>
  <c r="J166" i="94" s="1"/>
  <c r="G46" i="93"/>
  <c r="J46" i="93" s="1"/>
  <c r="G138" i="94"/>
  <c r="J138" i="94" s="1"/>
  <c r="G192" i="94"/>
  <c r="J192" i="94" s="1"/>
  <c r="G115" i="93"/>
  <c r="J115" i="93" s="1"/>
  <c r="G115" i="94" s="1"/>
  <c r="J115" i="94" s="1"/>
  <c r="G65" i="94"/>
  <c r="J65" i="94" s="1"/>
  <c r="G30" i="93"/>
  <c r="J30" i="93" s="1"/>
  <c r="G16" i="90"/>
  <c r="J16" i="90" s="1"/>
  <c r="G17" i="90"/>
  <c r="J17" i="90" s="1"/>
  <c r="G17" i="91" s="1"/>
  <c r="J17" i="91" s="1"/>
  <c r="E17" i="92" s="1"/>
  <c r="G15" i="89"/>
  <c r="J15" i="89" s="1"/>
  <c r="G15" i="90" s="1"/>
  <c r="J15" i="90" s="1"/>
  <c r="G15" i="91" s="1"/>
  <c r="J15" i="91" s="1"/>
  <c r="E15" i="92" s="1"/>
  <c r="G110" i="93"/>
  <c r="J110" i="93" s="1"/>
  <c r="G110" i="94" s="1"/>
  <c r="J110" i="94" s="1"/>
  <c r="G23" i="94"/>
  <c r="J23" i="94" s="1"/>
  <c r="E107" i="92"/>
  <c r="G107" i="92" s="1"/>
  <c r="J107" i="92" s="1"/>
  <c r="G107" i="93" s="1"/>
  <c r="J107" i="93" s="1"/>
  <c r="G107" i="94" s="1"/>
  <c r="J107" i="94" s="1"/>
  <c r="G175" i="102"/>
  <c r="J175" i="102" s="1"/>
  <c r="G175" i="103" s="1"/>
  <c r="J175" i="103" s="1"/>
  <c r="G175" i="104" s="1"/>
  <c r="J175" i="104" s="1"/>
  <c r="G71" i="102"/>
  <c r="J71" i="102" s="1"/>
  <c r="G71" i="103" s="1"/>
  <c r="J71" i="103" s="1"/>
  <c r="G71" i="104" s="1"/>
  <c r="J71" i="104" s="1"/>
  <c r="G70" i="102"/>
  <c r="J70" i="102" s="1"/>
  <c r="G70" i="103" s="1"/>
  <c r="J70" i="103" s="1"/>
  <c r="G70" i="104" s="1"/>
  <c r="J70" i="104" s="1"/>
  <c r="G20" i="94"/>
  <c r="J20" i="94" s="1"/>
  <c r="G88" i="91"/>
  <c r="J88" i="91" s="1"/>
  <c r="E88" i="92" s="1"/>
  <c r="G87" i="91"/>
  <c r="J87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228" i="93"/>
  <c r="J228" i="93" s="1"/>
  <c r="G227" i="93"/>
  <c r="J227" i="93" s="1"/>
  <c r="G253" i="92"/>
  <c r="J253" i="92" s="1"/>
  <c r="G173" i="91"/>
  <c r="J173" i="91" s="1"/>
  <c r="E173" i="92" s="1"/>
  <c r="G174" i="91"/>
  <c r="J174" i="91" s="1"/>
  <c r="E174" i="92" s="1"/>
  <c r="G102" i="91"/>
  <c r="J102" i="91" s="1"/>
  <c r="E102" i="92" s="1"/>
  <c r="G13" i="91"/>
  <c r="J13" i="91" s="1"/>
  <c r="E13" i="92" s="1"/>
  <c r="G14" i="91"/>
  <c r="J14" i="91" s="1"/>
  <c r="G19" i="94"/>
  <c r="J19" i="94" s="1"/>
  <c r="G16" i="91"/>
  <c r="J16" i="91" s="1"/>
  <c r="E16" i="92" s="1"/>
  <c r="G90" i="94"/>
  <c r="J90" i="94" s="1"/>
  <c r="G26" i="94"/>
  <c r="J26" i="94" s="1"/>
  <c r="G18" i="91"/>
  <c r="J18" i="91" s="1"/>
  <c r="E18" i="92" s="1"/>
  <c r="G24" i="94"/>
  <c r="J24" i="94" s="1"/>
  <c r="G97" i="95"/>
  <c r="J97" i="95" s="1"/>
  <c r="E97" i="96" s="1"/>
  <c r="G8" i="91"/>
  <c r="J8" i="91" s="1"/>
  <c r="E8" i="92" s="1"/>
  <c r="G224" i="94"/>
  <c r="J224" i="94" s="1"/>
  <c r="G6" i="91"/>
  <c r="J6" i="91" s="1"/>
  <c r="E6" i="92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E103" i="92" s="1"/>
  <c r="G82" i="91"/>
  <c r="J82" i="91" s="1"/>
  <c r="E82" i="92" s="1"/>
  <c r="G130" i="94"/>
  <c r="J130" i="94" s="1"/>
  <c r="G78" i="94"/>
  <c r="J78" i="94" s="1"/>
  <c r="G161" i="93"/>
  <c r="J161" i="93" s="1"/>
  <c r="G116" i="95"/>
  <c r="J116" i="95" s="1"/>
  <c r="E116" i="96" s="1"/>
  <c r="G164" i="94"/>
  <c r="J164" i="94" s="1"/>
  <c r="G43" i="93"/>
  <c r="J43" i="93" s="1"/>
  <c r="G64" i="94"/>
  <c r="J64" i="94" s="1"/>
  <c r="G160" i="94"/>
  <c r="J160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E108" i="96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E74" i="96" s="1"/>
  <c r="G176" i="94"/>
  <c r="J176" i="94" s="1"/>
  <c r="G31" i="93"/>
  <c r="J31" i="93" s="1"/>
  <c r="G34" i="93"/>
  <c r="J34" i="93" s="1"/>
  <c r="G111" i="95"/>
  <c r="J111" i="95" s="1"/>
  <c r="E111" i="96" s="1"/>
  <c r="G137" i="94"/>
  <c r="J137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96" i="93"/>
  <c r="J9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66" i="94"/>
  <c r="J66" i="94" s="1"/>
  <c r="G144" i="94"/>
  <c r="J144" i="94" s="1"/>
  <c r="G72" i="94"/>
  <c r="J72" i="94" s="1"/>
  <c r="G44" i="93"/>
  <c r="J44" i="93" s="1"/>
  <c r="G117" i="95"/>
  <c r="J117" i="95" s="1"/>
  <c r="E117" i="96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1" i="94" s="1"/>
  <c r="G190" i="93"/>
  <c r="J190" i="93" s="1"/>
  <c r="G190" i="94" s="1"/>
  <c r="G133" i="91"/>
  <c r="J133" i="91" s="1"/>
  <c r="E133" i="92" s="1"/>
  <c r="G136" i="91"/>
  <c r="J136" i="91" s="1"/>
  <c r="E136" i="92" s="1"/>
  <c r="G132" i="92"/>
  <c r="J132" i="92" s="1"/>
  <c r="G135" i="92"/>
  <c r="J135" i="92" s="1"/>
  <c r="G5" i="8"/>
  <c r="G107" i="95" l="1"/>
  <c r="J107" i="95" s="1"/>
  <c r="G115" i="95"/>
  <c r="J115" i="95" s="1"/>
  <c r="G110" i="95"/>
  <c r="J110" i="95" s="1"/>
  <c r="G20" i="95"/>
  <c r="J20" i="95" s="1"/>
  <c r="E20" i="96" s="1"/>
  <c r="E7" i="92"/>
  <c r="G7" i="92" s="1"/>
  <c r="J7" i="92" s="1"/>
  <c r="G253" i="93"/>
  <c r="G97" i="96"/>
  <c r="J97" i="96" s="1"/>
  <c r="G74" i="96"/>
  <c r="J74" i="96" s="1"/>
  <c r="E14" i="92"/>
  <c r="G14" i="92" s="1"/>
  <c r="J14" i="92" s="1"/>
  <c r="G88" i="92"/>
  <c r="J88" i="92" s="1"/>
  <c r="E87" i="92"/>
  <c r="G87" i="92" s="1"/>
  <c r="J87" i="92" s="1"/>
  <c r="G86" i="94"/>
  <c r="J86" i="94" s="1"/>
  <c r="G227" i="94"/>
  <c r="J227" i="94" s="1"/>
  <c r="G228" i="94"/>
  <c r="J228" i="94" s="1"/>
  <c r="G173" i="92"/>
  <c r="J173" i="92" s="1"/>
  <c r="G174" i="92"/>
  <c r="J174" i="92" s="1"/>
  <c r="G103" i="92"/>
  <c r="J103" i="92" s="1"/>
  <c r="G102" i="92"/>
  <c r="J102" i="92" s="1"/>
  <c r="G108" i="96"/>
  <c r="J108" i="96" s="1"/>
  <c r="G117" i="96"/>
  <c r="J117" i="96" s="1"/>
  <c r="G116" i="96"/>
  <c r="J116" i="96" s="1"/>
  <c r="G112" i="96"/>
  <c r="J112" i="96" s="1"/>
  <c r="G111" i="96"/>
  <c r="J111" i="96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E184" i="96" s="1"/>
  <c r="G29" i="94"/>
  <c r="J29" i="94" s="1"/>
  <c r="G225" i="95"/>
  <c r="J225" i="95" s="1"/>
  <c r="E225" i="96" s="1"/>
  <c r="G36" i="94"/>
  <c r="J36" i="94" s="1"/>
  <c r="G106" i="95"/>
  <c r="J106" i="95" s="1"/>
  <c r="E106" i="96" s="1"/>
  <c r="G42" i="94"/>
  <c r="J42" i="94" s="1"/>
  <c r="G72" i="95"/>
  <c r="J72" i="95" s="1"/>
  <c r="E72" i="96" s="1"/>
  <c r="G98" i="95"/>
  <c r="G54" i="94"/>
  <c r="J54" i="94" s="1"/>
  <c r="G119" i="94"/>
  <c r="J119" i="94" s="1"/>
  <c r="G180" i="95"/>
  <c r="J180" i="95" s="1"/>
  <c r="E180" i="96" s="1"/>
  <c r="G40" i="94"/>
  <c r="J40" i="94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G44" i="94"/>
  <c r="J44" i="94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G162" i="95"/>
  <c r="J162" i="95" s="1"/>
  <c r="E162" i="96" s="1"/>
  <c r="G27" i="94"/>
  <c r="J27" i="94" s="1"/>
  <c r="G93" i="95"/>
  <c r="G118" i="95"/>
  <c r="J118" i="95" s="1"/>
  <c r="E118" i="96" s="1"/>
  <c r="G34" i="94"/>
  <c r="J34" i="94" s="1"/>
  <c r="G101" i="95"/>
  <c r="J101" i="95" s="1"/>
  <c r="E101" i="96" s="1"/>
  <c r="G47" i="94"/>
  <c r="J47" i="94" s="1"/>
  <c r="G61" i="95"/>
  <c r="J61" i="95" s="1"/>
  <c r="E61" i="96" s="1"/>
  <c r="G69" i="95"/>
  <c r="J69" i="95" s="1"/>
  <c r="E69" i="96" s="1"/>
  <c r="G31" i="94"/>
  <c r="J31" i="94" s="1"/>
  <c r="G154" i="95"/>
  <c r="J154" i="95" s="1"/>
  <c r="E154" i="96" s="1"/>
  <c r="G58" i="94"/>
  <c r="J58" i="94" s="1"/>
  <c r="G38" i="94"/>
  <c r="J38" i="94" s="1"/>
  <c r="G50" i="94"/>
  <c r="J50" i="94" s="1"/>
  <c r="G161" i="94"/>
  <c r="J161" i="94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G122" i="94"/>
  <c r="J122" i="94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G51" i="94"/>
  <c r="J51" i="94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G28" i="94"/>
  <c r="J28" i="94" s="1"/>
  <c r="G79" i="95"/>
  <c r="J79" i="95" s="1"/>
  <c r="E79" i="96" s="1"/>
  <c r="G221" i="94"/>
  <c r="J221" i="94" s="1"/>
  <c r="G179" i="95"/>
  <c r="J179" i="95" s="1"/>
  <c r="E179" i="96" s="1"/>
  <c r="G159" i="95"/>
  <c r="J159" i="95" s="1"/>
  <c r="E159" i="96" s="1"/>
  <c r="G33" i="94"/>
  <c r="J33" i="94" s="1"/>
  <c r="G59" i="94"/>
  <c r="J59" i="94" s="1"/>
  <c r="G30" i="94"/>
  <c r="J30" i="94" s="1"/>
  <c r="G120" i="95"/>
  <c r="J120" i="95" s="1"/>
  <c r="E120" i="96" s="1"/>
  <c r="G53" i="94"/>
  <c r="J53" i="94" s="1"/>
  <c r="G56" i="94"/>
  <c r="J56" i="94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G48" i="94"/>
  <c r="J48" i="94" s="1"/>
  <c r="G49" i="94"/>
  <c r="J49" i="94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G104" i="94"/>
  <c r="J104" i="94" s="1"/>
  <c r="J191" i="94"/>
  <c r="J190" i="94"/>
  <c r="G132" i="93"/>
  <c r="J132" i="93" s="1"/>
  <c r="G135" i="93"/>
  <c r="J135" i="93" s="1"/>
  <c r="G133" i="92"/>
  <c r="J133" i="92" s="1"/>
  <c r="G136" i="92"/>
  <c r="J136" i="92" s="1"/>
  <c r="E110" i="96" l="1"/>
  <c r="G110" i="96" s="1"/>
  <c r="J110" i="96" s="1"/>
  <c r="G110" i="97" s="1"/>
  <c r="J110" i="97" s="1"/>
  <c r="G110" i="98" s="1"/>
  <c r="J110" i="98" s="1"/>
  <c r="E115" i="96"/>
  <c r="G115" i="96" s="1"/>
  <c r="J115" i="96" s="1"/>
  <c r="G115" i="97" s="1"/>
  <c r="J115" i="97" s="1"/>
  <c r="G115" i="98" s="1"/>
  <c r="J115" i="98" s="1"/>
  <c r="E107" i="96"/>
  <c r="G107" i="96" s="1"/>
  <c r="J107" i="96" s="1"/>
  <c r="G107" i="97" s="1"/>
  <c r="J107" i="97" s="1"/>
  <c r="G107" i="98" s="1"/>
  <c r="J107" i="98" s="1"/>
  <c r="J253" i="93"/>
  <c r="G253" i="94" s="1"/>
  <c r="J253" i="94" s="1"/>
  <c r="G14" i="93"/>
  <c r="J14" i="93" s="1"/>
  <c r="G18" i="93"/>
  <c r="J18" i="93" s="1"/>
  <c r="G172" i="96"/>
  <c r="J172" i="96" s="1"/>
  <c r="G101" i="96"/>
  <c r="J101" i="96" s="1"/>
  <c r="G170" i="96"/>
  <c r="J170" i="96" s="1"/>
  <c r="G95" i="96"/>
  <c r="J95" i="96" s="1"/>
  <c r="G220" i="96"/>
  <c r="J220" i="96" s="1"/>
  <c r="G139" i="96"/>
  <c r="J139" i="96" s="1"/>
  <c r="G167" i="96"/>
  <c r="J167" i="96" s="1"/>
  <c r="G81" i="96"/>
  <c r="J81" i="96" s="1"/>
  <c r="G72" i="96"/>
  <c r="J72" i="96" s="1"/>
  <c r="G158" i="96"/>
  <c r="J158" i="96" s="1"/>
  <c r="G90" i="96"/>
  <c r="J90" i="96" s="1"/>
  <c r="G224" i="96"/>
  <c r="J224" i="96" s="1"/>
  <c r="G20" i="96"/>
  <c r="J20" i="96" s="1"/>
  <c r="G20" i="97" s="1"/>
  <c r="J20" i="97" s="1"/>
  <c r="G20" i="98" s="1"/>
  <c r="J20" i="98" s="1"/>
  <c r="G141" i="96"/>
  <c r="J141" i="96" s="1"/>
  <c r="G85" i="96"/>
  <c r="J85" i="96" s="1"/>
  <c r="G159" i="96"/>
  <c r="J159" i="96" s="1"/>
  <c r="G138" i="96"/>
  <c r="J138" i="96" s="1"/>
  <c r="G118" i="96"/>
  <c r="J118" i="96" s="1"/>
  <c r="G142" i="96"/>
  <c r="J142" i="96" s="1"/>
  <c r="G65" i="96"/>
  <c r="J65" i="96" s="1"/>
  <c r="G185" i="96"/>
  <c r="J185" i="96" s="1"/>
  <c r="G19" i="96"/>
  <c r="J19" i="96" s="1"/>
  <c r="G67" i="96"/>
  <c r="J67" i="96" s="1"/>
  <c r="G223" i="96"/>
  <c r="J223" i="96" s="1"/>
  <c r="G222" i="96"/>
  <c r="J222" i="96" s="1"/>
  <c r="G64" i="96"/>
  <c r="J64" i="96" s="1"/>
  <c r="G179" i="96"/>
  <c r="J179" i="96" s="1"/>
  <c r="G171" i="96"/>
  <c r="J171" i="96" s="1"/>
  <c r="G154" i="96"/>
  <c r="J154" i="96" s="1"/>
  <c r="G106" i="96"/>
  <c r="J106" i="96" s="1"/>
  <c r="G78" i="96"/>
  <c r="J78" i="96" s="1"/>
  <c r="G163" i="96"/>
  <c r="J163" i="96" s="1"/>
  <c r="G130" i="96"/>
  <c r="J130" i="96" s="1"/>
  <c r="G168" i="96"/>
  <c r="J168" i="96" s="1"/>
  <c r="G89" i="96"/>
  <c r="J89" i="96" s="1"/>
  <c r="G215" i="96"/>
  <c r="J215" i="96" s="1"/>
  <c r="G26" i="96"/>
  <c r="J26" i="96" s="1"/>
  <c r="G22" i="96"/>
  <c r="J22" i="96" s="1"/>
  <c r="G68" i="96"/>
  <c r="J68" i="96" s="1"/>
  <c r="G69" i="96"/>
  <c r="J69" i="96" s="1"/>
  <c r="G162" i="96"/>
  <c r="J162" i="96" s="1"/>
  <c r="G180" i="96"/>
  <c r="J180" i="96" s="1"/>
  <c r="G24" i="96"/>
  <c r="J24" i="96" s="1"/>
  <c r="G166" i="96"/>
  <c r="J166" i="96" s="1"/>
  <c r="G160" i="96"/>
  <c r="J160" i="96" s="1"/>
  <c r="G137" i="96"/>
  <c r="J137" i="96" s="1"/>
  <c r="G120" i="96"/>
  <c r="J120" i="96" s="1"/>
  <c r="G79" i="96"/>
  <c r="J79" i="96" s="1"/>
  <c r="G80" i="96"/>
  <c r="J80" i="96" s="1"/>
  <c r="G61" i="96"/>
  <c r="J61" i="96" s="1"/>
  <c r="G140" i="96"/>
  <c r="J140" i="96" s="1"/>
  <c r="G146" i="96"/>
  <c r="J146" i="96" s="1"/>
  <c r="G25" i="96"/>
  <c r="J25" i="96" s="1"/>
  <c r="G164" i="96"/>
  <c r="J164" i="96" s="1"/>
  <c r="G100" i="96"/>
  <c r="J100" i="96" s="1"/>
  <c r="G62" i="96"/>
  <c r="J62" i="96" s="1"/>
  <c r="G176" i="96"/>
  <c r="J176" i="96" s="1"/>
  <c r="G144" i="96"/>
  <c r="J144" i="96" s="1"/>
  <c r="G145" i="96"/>
  <c r="J145" i="96" s="1"/>
  <c r="G184" i="96"/>
  <c r="J184" i="96" s="1"/>
  <c r="G91" i="96"/>
  <c r="J91" i="96" s="1"/>
  <c r="G121" i="96"/>
  <c r="J121" i="96" s="1"/>
  <c r="G23" i="96"/>
  <c r="J23" i="96" s="1"/>
  <c r="G111" i="97"/>
  <c r="J111" i="97" s="1"/>
  <c r="G111" i="98" s="1"/>
  <c r="J111" i="98" s="1"/>
  <c r="G97" i="97"/>
  <c r="J97" i="97" s="1"/>
  <c r="G97" i="98" s="1"/>
  <c r="J97" i="98" s="1"/>
  <c r="G112" i="97"/>
  <c r="J112" i="97" s="1"/>
  <c r="G112" i="98" s="1"/>
  <c r="J112" i="98" s="1"/>
  <c r="G116" i="97"/>
  <c r="J116" i="97" s="1"/>
  <c r="G116" i="98" s="1"/>
  <c r="J116" i="98" s="1"/>
  <c r="G117" i="97"/>
  <c r="J117" i="97" s="1"/>
  <c r="G117" i="98" s="1"/>
  <c r="J117" i="98" s="1"/>
  <c r="G88" i="93"/>
  <c r="J88" i="93" s="1"/>
  <c r="G87" i="93"/>
  <c r="J87" i="93" s="1"/>
  <c r="G108" i="97"/>
  <c r="J108" i="97" s="1"/>
  <c r="G108" i="98" s="1"/>
  <c r="J108" i="98" s="1"/>
  <c r="J98" i="95"/>
  <c r="E98" i="96" s="1"/>
  <c r="J99" i="95"/>
  <c r="E99" i="96" s="1"/>
  <c r="J21" i="95"/>
  <c r="E21" i="96" s="1"/>
  <c r="J66" i="95"/>
  <c r="E66" i="96" s="1"/>
  <c r="J93" i="95"/>
  <c r="E93" i="96" s="1"/>
  <c r="J77" i="95"/>
  <c r="E77" i="96" s="1"/>
  <c r="G86" i="95"/>
  <c r="G228" i="95"/>
  <c r="G227" i="95"/>
  <c r="G173" i="93"/>
  <c r="J173" i="93" s="1"/>
  <c r="G174" i="93"/>
  <c r="J174" i="93" s="1"/>
  <c r="G103" i="93"/>
  <c r="J103" i="93" s="1"/>
  <c r="G102" i="93"/>
  <c r="J102" i="93" s="1"/>
  <c r="G225" i="96"/>
  <c r="J225" i="96" s="1"/>
  <c r="G183" i="96"/>
  <c r="J183" i="96" s="1"/>
  <c r="G92" i="96"/>
  <c r="J92" i="96" s="1"/>
  <c r="G143" i="96"/>
  <c r="J143" i="96" s="1"/>
  <c r="G192" i="96"/>
  <c r="J192" i="96" s="1"/>
  <c r="G123" i="96"/>
  <c r="J123" i="96" s="1"/>
  <c r="G74" i="97"/>
  <c r="J74" i="97" s="1"/>
  <c r="G13" i="93"/>
  <c r="J13" i="93" s="1"/>
  <c r="G15" i="93"/>
  <c r="J15" i="93" s="1"/>
  <c r="G16" i="93"/>
  <c r="J16" i="93" s="1"/>
  <c r="G6" i="93"/>
  <c r="J6" i="93" s="1"/>
  <c r="G8" i="93"/>
  <c r="J8" i="93" s="1"/>
  <c r="G29" i="95"/>
  <c r="J29" i="95" s="1"/>
  <c r="E29" i="96" s="1"/>
  <c r="G17" i="93"/>
  <c r="J17" i="93" s="1"/>
  <c r="G7" i="93"/>
  <c r="J7" i="93" s="1"/>
  <c r="G131" i="91"/>
  <c r="J131" i="91" s="1"/>
  <c r="E131" i="92" s="1"/>
  <c r="G134" i="91"/>
  <c r="J134" i="91" s="1"/>
  <c r="E134" i="92" s="1"/>
  <c r="G82" i="93"/>
  <c r="J82" i="93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G136" i="93"/>
  <c r="J136" i="93" s="1"/>
  <c r="G132" i="94"/>
  <c r="J132" i="94" s="1"/>
  <c r="G135" i="94"/>
  <c r="J135" i="94" s="1"/>
  <c r="G99" i="96" l="1"/>
  <c r="J99" i="96" s="1"/>
  <c r="G99" i="97" s="1"/>
  <c r="J99" i="97" s="1"/>
  <c r="G99" i="98" s="1"/>
  <c r="J99" i="98" s="1"/>
  <c r="G40" i="96"/>
  <c r="J40" i="96" s="1"/>
  <c r="G191" i="96"/>
  <c r="J191" i="96" s="1"/>
  <c r="G59" i="96"/>
  <c r="J59" i="96" s="1"/>
  <c r="G57" i="96"/>
  <c r="J57" i="96" s="1"/>
  <c r="G30" i="96"/>
  <c r="J30" i="96" s="1"/>
  <c r="G98" i="96"/>
  <c r="J98" i="96" s="1"/>
  <c r="G98" i="97" s="1"/>
  <c r="J98" i="97" s="1"/>
  <c r="G98" i="98" s="1"/>
  <c r="J98" i="98" s="1"/>
  <c r="G48" i="96"/>
  <c r="J48" i="96" s="1"/>
  <c r="G54" i="96"/>
  <c r="J54" i="96" s="1"/>
  <c r="G221" i="96"/>
  <c r="J221" i="96" s="1"/>
  <c r="G104" i="96"/>
  <c r="J104" i="96" s="1"/>
  <c r="G31" i="96"/>
  <c r="J31" i="96" s="1"/>
  <c r="G186" i="96"/>
  <c r="J186" i="96" s="1"/>
  <c r="G50" i="96"/>
  <c r="J50" i="96" s="1"/>
  <c r="G38" i="96"/>
  <c r="J38" i="96" s="1"/>
  <c r="G52" i="96"/>
  <c r="J52" i="96" s="1"/>
  <c r="G77" i="96"/>
  <c r="J77" i="96" s="1"/>
  <c r="G77" i="97" s="1"/>
  <c r="J77" i="97" s="1"/>
  <c r="G77" i="98" s="1"/>
  <c r="J77" i="98" s="1"/>
  <c r="G32" i="96"/>
  <c r="J32" i="96" s="1"/>
  <c r="G56" i="96"/>
  <c r="J56" i="96" s="1"/>
  <c r="G34" i="96"/>
  <c r="J34" i="96" s="1"/>
  <c r="G122" i="96"/>
  <c r="J122" i="96" s="1"/>
  <c r="G103" i="94"/>
  <c r="J103" i="94" s="1"/>
  <c r="G93" i="96"/>
  <c r="J93" i="96" s="1"/>
  <c r="G93" i="97" s="1"/>
  <c r="J93" i="97" s="1"/>
  <c r="G93" i="98" s="1"/>
  <c r="J93" i="98" s="1"/>
  <c r="G33" i="96"/>
  <c r="J33" i="96" s="1"/>
  <c r="G43" i="96"/>
  <c r="J43" i="96" s="1"/>
  <c r="G42" i="96"/>
  <c r="J42" i="96" s="1"/>
  <c r="G66" i="96"/>
  <c r="J66" i="96" s="1"/>
  <c r="G66" i="97" s="1"/>
  <c r="J66" i="97" s="1"/>
  <c r="G66" i="98" s="1"/>
  <c r="J66" i="98" s="1"/>
  <c r="G27" i="96"/>
  <c r="J27" i="96" s="1"/>
  <c r="G41" i="96"/>
  <c r="J41" i="96" s="1"/>
  <c r="G29" i="96"/>
  <c r="J29" i="96" s="1"/>
  <c r="G21" i="96"/>
  <c r="J21" i="96" s="1"/>
  <c r="G21" i="97" s="1"/>
  <c r="J21" i="97" s="1"/>
  <c r="G21" i="98" s="1"/>
  <c r="J21" i="98" s="1"/>
  <c r="G67" i="97"/>
  <c r="J67" i="97" s="1"/>
  <c r="G67" i="98" s="1"/>
  <c r="J67" i="98" s="1"/>
  <c r="G72" i="97"/>
  <c r="J72" i="97" s="1"/>
  <c r="G72" i="98" s="1"/>
  <c r="J72" i="98" s="1"/>
  <c r="G81" i="97"/>
  <c r="J81" i="97" s="1"/>
  <c r="G81" i="98" s="1"/>
  <c r="J81" i="98" s="1"/>
  <c r="G168" i="97"/>
  <c r="J168" i="97" s="1"/>
  <c r="G168" i="98" s="1"/>
  <c r="J168" i="98" s="1"/>
  <c r="G138" i="97"/>
  <c r="J138" i="97" s="1"/>
  <c r="G138" i="98" s="1"/>
  <c r="J138" i="98" s="1"/>
  <c r="G145" i="97"/>
  <c r="J145" i="97" s="1"/>
  <c r="G145" i="98" s="1"/>
  <c r="J145" i="98" s="1"/>
  <c r="G225" i="97"/>
  <c r="J225" i="97" s="1"/>
  <c r="G225" i="98" s="1"/>
  <c r="J225" i="98" s="1"/>
  <c r="G224" i="97"/>
  <c r="J224" i="97" s="1"/>
  <c r="G224" i="98" s="1"/>
  <c r="J224" i="98" s="1"/>
  <c r="G26" i="97"/>
  <c r="J26" i="97" s="1"/>
  <c r="G78" i="97"/>
  <c r="J78" i="97" s="1"/>
  <c r="G91" i="97"/>
  <c r="J91" i="97" s="1"/>
  <c r="G91" i="98" s="1"/>
  <c r="J91" i="98" s="1"/>
  <c r="G69" i="97"/>
  <c r="J69" i="97" s="1"/>
  <c r="G69" i="98" s="1"/>
  <c r="J69" i="98" s="1"/>
  <c r="G65" i="97"/>
  <c r="J65" i="97" s="1"/>
  <c r="G65" i="98" s="1"/>
  <c r="J65" i="98" s="1"/>
  <c r="G167" i="97"/>
  <c r="J167" i="97" s="1"/>
  <c r="G164" i="97"/>
  <c r="J164" i="97" s="1"/>
  <c r="G164" i="98" s="1"/>
  <c r="J164" i="98" s="1"/>
  <c r="G159" i="97"/>
  <c r="J159" i="97" s="1"/>
  <c r="G144" i="97"/>
  <c r="J144" i="97" s="1"/>
  <c r="G144" i="98" s="1"/>
  <c r="J144" i="98" s="1"/>
  <c r="G61" i="97"/>
  <c r="J61" i="97" s="1"/>
  <c r="G90" i="97"/>
  <c r="J90" i="97" s="1"/>
  <c r="G90" i="98" s="1"/>
  <c r="J90" i="98" s="1"/>
  <c r="G101" i="97"/>
  <c r="J101" i="97" s="1"/>
  <c r="G101" i="98" s="1"/>
  <c r="J101" i="98" s="1"/>
  <c r="G106" i="97"/>
  <c r="J106" i="97" s="1"/>
  <c r="G106" i="98" s="1"/>
  <c r="J106" i="98" s="1"/>
  <c r="G22" i="97"/>
  <c r="J22" i="97" s="1"/>
  <c r="G22" i="98" s="1"/>
  <c r="J22" i="98" s="1"/>
  <c r="G142" i="97"/>
  <c r="J142" i="97" s="1"/>
  <c r="G142" i="98" s="1"/>
  <c r="J142" i="98" s="1"/>
  <c r="G154" i="97"/>
  <c r="J154" i="97" s="1"/>
  <c r="G154" i="98" s="1"/>
  <c r="J154" i="98" s="1"/>
  <c r="G19" i="97"/>
  <c r="J19" i="97" s="1"/>
  <c r="G19" i="98" s="1"/>
  <c r="J19" i="98" s="1"/>
  <c r="G85" i="97"/>
  <c r="J85" i="97" s="1"/>
  <c r="G85" i="98" s="1"/>
  <c r="J85" i="98" s="1"/>
  <c r="G92" i="97"/>
  <c r="J92" i="97" s="1"/>
  <c r="G92" i="98" s="1"/>
  <c r="J92" i="98" s="1"/>
  <c r="G172" i="97"/>
  <c r="J172" i="97" s="1"/>
  <c r="G172" i="98" s="1"/>
  <c r="J172" i="98" s="1"/>
  <c r="G158" i="97"/>
  <c r="J158" i="97" s="1"/>
  <c r="G158" i="98" s="1"/>
  <c r="J158" i="98" s="1"/>
  <c r="G220" i="97"/>
  <c r="J220" i="97" s="1"/>
  <c r="G220" i="98" s="1"/>
  <c r="J220" i="98" s="1"/>
  <c r="G123" i="97"/>
  <c r="J123" i="97" s="1"/>
  <c r="G123" i="98" s="1"/>
  <c r="J123" i="98" s="1"/>
  <c r="G215" i="97"/>
  <c r="J215" i="97" s="1"/>
  <c r="G215" i="98" s="1"/>
  <c r="J215" i="98" s="1"/>
  <c r="G118" i="97"/>
  <c r="J118" i="97" s="1"/>
  <c r="G118" i="98" s="1"/>
  <c r="J118" i="98" s="1"/>
  <c r="G143" i="97"/>
  <c r="J143" i="97" s="1"/>
  <c r="G143" i="98" s="1"/>
  <c r="J143" i="98" s="1"/>
  <c r="G185" i="97"/>
  <c r="J185" i="97" s="1"/>
  <c r="G185" i="98" s="1"/>
  <c r="J185" i="98" s="1"/>
  <c r="G222" i="97"/>
  <c r="J222" i="97" s="1"/>
  <c r="G222" i="98" s="1"/>
  <c r="J222" i="98" s="1"/>
  <c r="G141" i="97"/>
  <c r="J141" i="97" s="1"/>
  <c r="G141" i="98" s="1"/>
  <c r="J141" i="98" s="1"/>
  <c r="G166" i="97"/>
  <c r="J166" i="97" s="1"/>
  <c r="G23" i="97"/>
  <c r="J23" i="97" s="1"/>
  <c r="G23" i="98" s="1"/>
  <c r="J23" i="98" s="1"/>
  <c r="G120" i="97"/>
  <c r="J120" i="97" s="1"/>
  <c r="G120" i="98" s="1"/>
  <c r="J120" i="98" s="1"/>
  <c r="G192" i="97"/>
  <c r="J192" i="97" s="1"/>
  <c r="G68" i="97"/>
  <c r="J68" i="97" s="1"/>
  <c r="G68" i="98" s="1"/>
  <c r="J68" i="98" s="1"/>
  <c r="G89" i="97"/>
  <c r="J89" i="97" s="1"/>
  <c r="G89" i="98" s="1"/>
  <c r="J89" i="98" s="1"/>
  <c r="G171" i="97"/>
  <c r="J171" i="97" s="1"/>
  <c r="G171" i="98" s="1"/>
  <c r="J171" i="98" s="1"/>
  <c r="G184" i="97"/>
  <c r="J184" i="97" s="1"/>
  <c r="G184" i="98" s="1"/>
  <c r="J184" i="98" s="1"/>
  <c r="G223" i="97"/>
  <c r="J223" i="97" s="1"/>
  <c r="G183" i="97"/>
  <c r="J183" i="97" s="1"/>
  <c r="G183" i="98" s="1"/>
  <c r="J183" i="98" s="1"/>
  <c r="G139" i="97"/>
  <c r="J139" i="97" s="1"/>
  <c r="G139" i="98" s="1"/>
  <c r="J139" i="98" s="1"/>
  <c r="G121" i="97"/>
  <c r="J121" i="97" s="1"/>
  <c r="G121" i="98" s="1"/>
  <c r="J121" i="98" s="1"/>
  <c r="G80" i="97"/>
  <c r="J80" i="97" s="1"/>
  <c r="G137" i="97"/>
  <c r="J137" i="97" s="1"/>
  <c r="G137" i="98" s="1"/>
  <c r="J137" i="98" s="1"/>
  <c r="G100" i="97"/>
  <c r="J100" i="97" s="1"/>
  <c r="G100" i="98" s="1"/>
  <c r="J100" i="98" s="1"/>
  <c r="G179" i="97"/>
  <c r="J179" i="97" s="1"/>
  <c r="G179" i="98" s="1"/>
  <c r="J179" i="98" s="1"/>
  <c r="G95" i="97"/>
  <c r="J95" i="97" s="1"/>
  <c r="G95" i="98" s="1"/>
  <c r="J95" i="98" s="1"/>
  <c r="G130" i="97"/>
  <c r="J130" i="97" s="1"/>
  <c r="G130" i="98" s="1"/>
  <c r="J130" i="98" s="1"/>
  <c r="G180" i="97"/>
  <c r="J180" i="97" s="1"/>
  <c r="G24" i="97"/>
  <c r="J24" i="97" s="1"/>
  <c r="G24" i="98" s="1"/>
  <c r="J24" i="98" s="1"/>
  <c r="G140" i="97"/>
  <c r="J140" i="97" s="1"/>
  <c r="G88" i="94"/>
  <c r="J88" i="94" s="1"/>
  <c r="G87" i="94"/>
  <c r="J87" i="94" s="1"/>
  <c r="G163" i="97"/>
  <c r="J163" i="97" s="1"/>
  <c r="G163" i="98" s="1"/>
  <c r="J163" i="98" s="1"/>
  <c r="G146" i="97"/>
  <c r="J146" i="97" s="1"/>
  <c r="G79" i="97"/>
  <c r="J79" i="97" s="1"/>
  <c r="G62" i="97"/>
  <c r="J62" i="97" s="1"/>
  <c r="G62" i="98" s="1"/>
  <c r="J62" i="98" s="1"/>
  <c r="G160" i="97"/>
  <c r="J160" i="97" s="1"/>
  <c r="G64" i="97"/>
  <c r="J64" i="97" s="1"/>
  <c r="G64" i="98" s="1"/>
  <c r="J64" i="98" s="1"/>
  <c r="G170" i="97"/>
  <c r="J170" i="97" s="1"/>
  <c r="G170" i="98" s="1"/>
  <c r="J170" i="98" s="1"/>
  <c r="G162" i="97"/>
  <c r="J162" i="97" s="1"/>
  <c r="G162" i="98" s="1"/>
  <c r="J162" i="98" s="1"/>
  <c r="G25" i="97"/>
  <c r="J25" i="97" s="1"/>
  <c r="G25" i="98" s="1"/>
  <c r="J25" i="98" s="1"/>
  <c r="G176" i="97"/>
  <c r="J176" i="97" s="1"/>
  <c r="J86" i="95"/>
  <c r="E86" i="96" s="1"/>
  <c r="J227" i="95"/>
  <c r="E227" i="96" s="1"/>
  <c r="J51" i="95"/>
  <c r="E51" i="96" s="1"/>
  <c r="J49" i="95"/>
  <c r="E49" i="96" s="1"/>
  <c r="J228" i="95"/>
  <c r="E228" i="96" s="1"/>
  <c r="G253" i="95"/>
  <c r="J253" i="95" s="1"/>
  <c r="E253" i="96" s="1"/>
  <c r="G173" i="94"/>
  <c r="J173" i="94" s="1"/>
  <c r="G174" i="94"/>
  <c r="J174" i="94" s="1"/>
  <c r="G102" i="94"/>
  <c r="J102" i="94" s="1"/>
  <c r="G97" i="99"/>
  <c r="J97" i="99" s="1"/>
  <c r="G119" i="96"/>
  <c r="J119" i="96" s="1"/>
  <c r="G44" i="96"/>
  <c r="J44" i="96" s="1"/>
  <c r="G53" i="96"/>
  <c r="J53" i="96" s="1"/>
  <c r="G111" i="99"/>
  <c r="J111" i="99" s="1"/>
  <c r="G161" i="96"/>
  <c r="J161" i="96" s="1"/>
  <c r="G108" i="99"/>
  <c r="J108" i="99" s="1"/>
  <c r="G28" i="96"/>
  <c r="J28" i="96" s="1"/>
  <c r="G117" i="99"/>
  <c r="J117" i="99" s="1"/>
  <c r="G96" i="96"/>
  <c r="J96" i="96" s="1"/>
  <c r="G115" i="99"/>
  <c r="J115" i="99" s="1"/>
  <c r="G107" i="99"/>
  <c r="J107" i="99" s="1"/>
  <c r="G58" i="96"/>
  <c r="J58" i="96" s="1"/>
  <c r="G47" i="96"/>
  <c r="J47" i="96" s="1"/>
  <c r="G116" i="99"/>
  <c r="J116" i="99" s="1"/>
  <c r="G46" i="96"/>
  <c r="J46" i="96" s="1"/>
  <c r="G55" i="96"/>
  <c r="J55" i="96" s="1"/>
  <c r="G110" i="99"/>
  <c r="J110" i="99" s="1"/>
  <c r="G36" i="96"/>
  <c r="J36" i="96" s="1"/>
  <c r="G165" i="96"/>
  <c r="J165" i="96" s="1"/>
  <c r="G112" i="99"/>
  <c r="J112" i="99" s="1"/>
  <c r="G20" i="99"/>
  <c r="J20" i="99" s="1"/>
  <c r="G80" i="98"/>
  <c r="J80" i="98" s="1"/>
  <c r="G74" i="98"/>
  <c r="J74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E214" i="96" s="1"/>
  <c r="G5" i="81"/>
  <c r="J5" i="81" s="1"/>
  <c r="G190" i="96"/>
  <c r="J190" i="96" s="1"/>
  <c r="G132" i="95"/>
  <c r="J132" i="95" s="1"/>
  <c r="E132" i="96" s="1"/>
  <c r="G135" i="95"/>
  <c r="J135" i="95" s="1"/>
  <c r="E135" i="96" s="1"/>
  <c r="G133" i="94"/>
  <c r="J133" i="94" s="1"/>
  <c r="G136" i="94"/>
  <c r="J136" i="94" s="1"/>
  <c r="G104" i="97" l="1"/>
  <c r="J104" i="97" s="1"/>
  <c r="G78" i="98"/>
  <c r="J78" i="98" s="1"/>
  <c r="G78" i="99" s="1"/>
  <c r="J78" i="99" s="1"/>
  <c r="G180" i="98"/>
  <c r="J180" i="98" s="1"/>
  <c r="G180" i="99" s="1"/>
  <c r="J180" i="99" s="1"/>
  <c r="G159" i="98"/>
  <c r="J159" i="98" s="1"/>
  <c r="G159" i="99" s="1"/>
  <c r="J159" i="99" s="1"/>
  <c r="G176" i="98"/>
  <c r="J176" i="98" s="1"/>
  <c r="G176" i="99" s="1"/>
  <c r="J176" i="99" s="1"/>
  <c r="G223" i="98"/>
  <c r="J223" i="98" s="1"/>
  <c r="G223" i="99" s="1"/>
  <c r="J223" i="99" s="1"/>
  <c r="G167" i="98"/>
  <c r="J167" i="98" s="1"/>
  <c r="G167" i="99" s="1"/>
  <c r="J167" i="99" s="1"/>
  <c r="G253" i="96"/>
  <c r="J253" i="96" s="1"/>
  <c r="G253" i="97" s="1"/>
  <c r="J253" i="97" s="1"/>
  <c r="G253" i="98" s="1"/>
  <c r="J253" i="98" s="1"/>
  <c r="G253" i="99" s="1"/>
  <c r="J253" i="99" s="1"/>
  <c r="G253" i="100" s="1"/>
  <c r="J253" i="100" s="1"/>
  <c r="G228" i="96"/>
  <c r="J228" i="96" s="1"/>
  <c r="G228" i="97" s="1"/>
  <c r="J228" i="97" s="1"/>
  <c r="G49" i="96"/>
  <c r="J49" i="96" s="1"/>
  <c r="G49" i="97" s="1"/>
  <c r="J49" i="97" s="1"/>
  <c r="G49" i="98" s="1"/>
  <c r="J49" i="98" s="1"/>
  <c r="G140" i="98"/>
  <c r="J140" i="98" s="1"/>
  <c r="G140" i="99" s="1"/>
  <c r="J140" i="99" s="1"/>
  <c r="G61" i="98"/>
  <c r="J61" i="98" s="1"/>
  <c r="G214" i="96"/>
  <c r="J214" i="96" s="1"/>
  <c r="G51" i="96"/>
  <c r="J51" i="96" s="1"/>
  <c r="G51" i="97" s="1"/>
  <c r="J51" i="97" s="1"/>
  <c r="G51" i="98" s="1"/>
  <c r="J51" i="98" s="1"/>
  <c r="G160" i="98"/>
  <c r="J160" i="98" s="1"/>
  <c r="G160" i="99" s="1"/>
  <c r="J160" i="99" s="1"/>
  <c r="G192" i="98"/>
  <c r="J192" i="98" s="1"/>
  <c r="G192" i="99" s="1"/>
  <c r="J192" i="99" s="1"/>
  <c r="G26" i="98"/>
  <c r="J26" i="98" s="1"/>
  <c r="G227" i="96"/>
  <c r="J227" i="96" s="1"/>
  <c r="G227" i="97" s="1"/>
  <c r="J227" i="97" s="1"/>
  <c r="G227" i="98" s="1"/>
  <c r="J227" i="98" s="1"/>
  <c r="G227" i="99" s="1"/>
  <c r="J227" i="99" s="1"/>
  <c r="G135" i="96"/>
  <c r="J135" i="96" s="1"/>
  <c r="G132" i="96"/>
  <c r="J132" i="96" s="1"/>
  <c r="G86" i="96"/>
  <c r="J86" i="96" s="1"/>
  <c r="G86" i="97" s="1"/>
  <c r="J86" i="97" s="1"/>
  <c r="G86" i="98" s="1"/>
  <c r="J86" i="98" s="1"/>
  <c r="G79" i="98"/>
  <c r="J79" i="98" s="1"/>
  <c r="G79" i="99" s="1"/>
  <c r="J79" i="99" s="1"/>
  <c r="G146" i="98"/>
  <c r="J146" i="98" s="1"/>
  <c r="G166" i="98"/>
  <c r="J166" i="98" s="1"/>
  <c r="G42" i="97"/>
  <c r="J42" i="97" s="1"/>
  <c r="G42" i="98" s="1"/>
  <c r="J42" i="98" s="1"/>
  <c r="G43" i="97"/>
  <c r="J43" i="97" s="1"/>
  <c r="G43" i="98" s="1"/>
  <c r="J43" i="98" s="1"/>
  <c r="G55" i="97"/>
  <c r="J55" i="97" s="1"/>
  <c r="G55" i="98" s="1"/>
  <c r="J55" i="98" s="1"/>
  <c r="G107" i="100"/>
  <c r="J107" i="100" s="1"/>
  <c r="G28" i="97"/>
  <c r="J28" i="97" s="1"/>
  <c r="G28" i="98" s="1"/>
  <c r="J28" i="98" s="1"/>
  <c r="G59" i="97"/>
  <c r="J59" i="97" s="1"/>
  <c r="G59" i="98" s="1"/>
  <c r="J59" i="98" s="1"/>
  <c r="G57" i="97"/>
  <c r="J57" i="97" s="1"/>
  <c r="G57" i="98" s="1"/>
  <c r="J57" i="98" s="1"/>
  <c r="G115" i="100"/>
  <c r="J115" i="100" s="1"/>
  <c r="G165" i="97"/>
  <c r="J165" i="97" s="1"/>
  <c r="G116" i="100"/>
  <c r="J116" i="100" s="1"/>
  <c r="G52" i="97"/>
  <c r="J52" i="97" s="1"/>
  <c r="G52" i="98" s="1"/>
  <c r="J52" i="98" s="1"/>
  <c r="G31" i="97"/>
  <c r="J31" i="97" s="1"/>
  <c r="G31" i="98" s="1"/>
  <c r="J31" i="98" s="1"/>
  <c r="G40" i="97"/>
  <c r="J40" i="97" s="1"/>
  <c r="G41" i="97"/>
  <c r="J41" i="97" s="1"/>
  <c r="G41" i="98" s="1"/>
  <c r="J41" i="98" s="1"/>
  <c r="G54" i="97"/>
  <c r="J54" i="97" s="1"/>
  <c r="G36" i="97"/>
  <c r="J36" i="97" s="1"/>
  <c r="G36" i="98" s="1"/>
  <c r="J36" i="98" s="1"/>
  <c r="G29" i="97"/>
  <c r="J29" i="97" s="1"/>
  <c r="G29" i="98" s="1"/>
  <c r="J29" i="98" s="1"/>
  <c r="G38" i="97"/>
  <c r="J38" i="97" s="1"/>
  <c r="G38" i="98" s="1"/>
  <c r="J38" i="98" s="1"/>
  <c r="G48" i="97"/>
  <c r="J48" i="97" s="1"/>
  <c r="G48" i="98" s="1"/>
  <c r="J48" i="98" s="1"/>
  <c r="G53" i="97"/>
  <c r="J53" i="97" s="1"/>
  <c r="G56" i="97"/>
  <c r="J56" i="97" s="1"/>
  <c r="G46" i="97"/>
  <c r="J46" i="97" s="1"/>
  <c r="G46" i="98" s="1"/>
  <c r="J46" i="98" s="1"/>
  <c r="G20" i="100"/>
  <c r="J20" i="100" s="1"/>
  <c r="G110" i="100"/>
  <c r="J110" i="100" s="1"/>
  <c r="G47" i="97"/>
  <c r="J47" i="97" s="1"/>
  <c r="G50" i="97"/>
  <c r="J50" i="97" s="1"/>
  <c r="G50" i="98" s="1"/>
  <c r="J50" i="98" s="1"/>
  <c r="G108" i="100"/>
  <c r="J108" i="100" s="1"/>
  <c r="G44" i="97"/>
  <c r="J44" i="97" s="1"/>
  <c r="G44" i="98" s="1"/>
  <c r="J44" i="98" s="1"/>
  <c r="G117" i="100"/>
  <c r="J117" i="100" s="1"/>
  <c r="G112" i="100"/>
  <c r="J112" i="100" s="1"/>
  <c r="G122" i="97"/>
  <c r="J122" i="97" s="1"/>
  <c r="G122" i="98" s="1"/>
  <c r="J122" i="98" s="1"/>
  <c r="G32" i="97"/>
  <c r="J32" i="97" s="1"/>
  <c r="G32" i="98" s="1"/>
  <c r="J32" i="98" s="1"/>
  <c r="G96" i="97"/>
  <c r="J96" i="97" s="1"/>
  <c r="G96" i="98" s="1"/>
  <c r="J96" i="98" s="1"/>
  <c r="G161" i="97"/>
  <c r="J161" i="97" s="1"/>
  <c r="G119" i="97"/>
  <c r="J119" i="97" s="1"/>
  <c r="G119" i="98" s="1"/>
  <c r="J119" i="98" s="1"/>
  <c r="G97" i="100"/>
  <c r="J97" i="100" s="1"/>
  <c r="G111" i="100"/>
  <c r="J111" i="100" s="1"/>
  <c r="G88" i="95"/>
  <c r="J88" i="95" s="1"/>
  <c r="E88" i="96" s="1"/>
  <c r="G87" i="95"/>
  <c r="J87" i="95" s="1"/>
  <c r="E87" i="96" s="1"/>
  <c r="G33" i="97"/>
  <c r="J33" i="97" s="1"/>
  <c r="G33" i="98" s="1"/>
  <c r="J33" i="98" s="1"/>
  <c r="G34" i="97"/>
  <c r="J34" i="97" s="1"/>
  <c r="G58" i="97"/>
  <c r="J58" i="97" s="1"/>
  <c r="G58" i="98" s="1"/>
  <c r="J58" i="98" s="1"/>
  <c r="G27" i="97"/>
  <c r="J27" i="97" s="1"/>
  <c r="G27" i="98" s="1"/>
  <c r="J27" i="98" s="1"/>
  <c r="G30" i="97"/>
  <c r="J30" i="97" s="1"/>
  <c r="G30" i="98" s="1"/>
  <c r="J30" i="98" s="1"/>
  <c r="G221" i="97"/>
  <c r="J221" i="97" s="1"/>
  <c r="G221" i="98" s="1"/>
  <c r="J221" i="98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24" i="99"/>
  <c r="J24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100" i="99"/>
  <c r="J100" i="99" s="1"/>
  <c r="G72" i="99"/>
  <c r="J72" i="99" s="1"/>
  <c r="G185" i="99"/>
  <c r="J185" i="99" s="1"/>
  <c r="G139" i="99"/>
  <c r="J139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G164" i="99"/>
  <c r="J164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5" i="99"/>
  <c r="J225" i="99" s="1"/>
  <c r="G123" i="99"/>
  <c r="J123" i="99" s="1"/>
  <c r="G89" i="99"/>
  <c r="J89" i="99" s="1"/>
  <c r="G118" i="99"/>
  <c r="J118" i="99" s="1"/>
  <c r="G90" i="99"/>
  <c r="J90" i="99" s="1"/>
  <c r="G91" i="99"/>
  <c r="J91" i="99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95" i="99"/>
  <c r="J95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105" i="74"/>
  <c r="J105" i="74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G134" i="93"/>
  <c r="J134" i="93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G191" i="97"/>
  <c r="J191" i="97" s="1"/>
  <c r="G190" i="97"/>
  <c r="J190" i="97" s="1"/>
  <c r="G133" i="95"/>
  <c r="J133" i="95" s="1"/>
  <c r="E133" i="96" s="1"/>
  <c r="G136" i="95"/>
  <c r="J136" i="95" s="1"/>
  <c r="E136" i="96" s="1"/>
  <c r="G20" i="106"/>
  <c r="J20" i="106" s="1"/>
  <c r="G104" i="98" l="1"/>
  <c r="J104" i="98" s="1"/>
  <c r="G165" i="98"/>
  <c r="J165" i="98" s="1"/>
  <c r="G54" i="98"/>
  <c r="J54" i="98" s="1"/>
  <c r="G54" i="99" s="1"/>
  <c r="J54" i="99" s="1"/>
  <c r="G161" i="98"/>
  <c r="J161" i="98" s="1"/>
  <c r="G161" i="99" s="1"/>
  <c r="J161" i="99" s="1"/>
  <c r="G34" i="98"/>
  <c r="J34" i="98" s="1"/>
  <c r="G34" i="99" s="1"/>
  <c r="J34" i="99" s="1"/>
  <c r="G61" i="99"/>
  <c r="J61" i="99" s="1"/>
  <c r="G61" i="100" s="1"/>
  <c r="J61" i="100" s="1"/>
  <c r="G224" i="100"/>
  <c r="J224" i="100" s="1"/>
  <c r="G56" i="98"/>
  <c r="J56" i="98" s="1"/>
  <c r="G56" i="99" s="1"/>
  <c r="J56" i="99" s="1"/>
  <c r="G166" i="99"/>
  <c r="J166" i="99" s="1"/>
  <c r="G166" i="100" s="1"/>
  <c r="J166" i="100" s="1"/>
  <c r="G53" i="98"/>
  <c r="J53" i="98" s="1"/>
  <c r="G53" i="99" s="1"/>
  <c r="J53" i="99" s="1"/>
  <c r="G40" i="98"/>
  <c r="J40" i="98" s="1"/>
  <c r="G40" i="99" s="1"/>
  <c r="J40" i="99" s="1"/>
  <c r="G146" i="99"/>
  <c r="J146" i="99" s="1"/>
  <c r="G47" i="98"/>
  <c r="J47" i="98" s="1"/>
  <c r="G47" i="99" s="1"/>
  <c r="J47" i="99" s="1"/>
  <c r="G225" i="100"/>
  <c r="J225" i="100" s="1"/>
  <c r="G88" i="96"/>
  <c r="J88" i="96" s="1"/>
  <c r="G88" i="97" s="1"/>
  <c r="J88" i="97" s="1"/>
  <c r="G17" i="96"/>
  <c r="J17" i="96" s="1"/>
  <c r="G15" i="96"/>
  <c r="J15" i="96" s="1"/>
  <c r="G15" i="97" s="1"/>
  <c r="J15" i="97" s="1"/>
  <c r="G102" i="96"/>
  <c r="J102" i="96" s="1"/>
  <c r="G174" i="96"/>
  <c r="J174" i="96" s="1"/>
  <c r="G16" i="96"/>
  <c r="J16" i="96" s="1"/>
  <c r="G82" i="96"/>
  <c r="J82" i="96" s="1"/>
  <c r="G173" i="96"/>
  <c r="J173" i="96" s="1"/>
  <c r="G7" i="96"/>
  <c r="J7" i="96" s="1"/>
  <c r="G13" i="96"/>
  <c r="J13" i="96" s="1"/>
  <c r="G136" i="96"/>
  <c r="J136" i="96" s="1"/>
  <c r="G133" i="96"/>
  <c r="J133" i="96" s="1"/>
  <c r="G103" i="96"/>
  <c r="J103" i="96" s="1"/>
  <c r="G87" i="96"/>
  <c r="J87" i="96" s="1"/>
  <c r="G87" i="97" s="1"/>
  <c r="J87" i="97" s="1"/>
  <c r="G189" i="77"/>
  <c r="J189" i="77" s="1"/>
  <c r="G105" i="77"/>
  <c r="J105" i="77" s="1"/>
  <c r="G219" i="78"/>
  <c r="J219" i="78" s="1"/>
  <c r="G187" i="77"/>
  <c r="J187" i="77" s="1"/>
  <c r="G80" i="100"/>
  <c r="J80" i="100" s="1"/>
  <c r="G108" i="101"/>
  <c r="J108" i="101" s="1"/>
  <c r="G107" i="101"/>
  <c r="J107" i="101" s="1"/>
  <c r="G116" i="101"/>
  <c r="J116" i="101" s="1"/>
  <c r="G110" i="101"/>
  <c r="J110" i="101" s="1"/>
  <c r="G20" i="101"/>
  <c r="J20" i="101" s="1"/>
  <c r="G115" i="101"/>
  <c r="J115" i="101" s="1"/>
  <c r="G111" i="101"/>
  <c r="J111" i="101" s="1"/>
  <c r="G112" i="101"/>
  <c r="J112" i="101" s="1"/>
  <c r="G97" i="101"/>
  <c r="J97" i="101" s="1"/>
  <c r="G117" i="101"/>
  <c r="J117" i="101" s="1"/>
  <c r="G77" i="100"/>
  <c r="J77" i="100" s="1"/>
  <c r="G120" i="100"/>
  <c r="J120" i="100" s="1"/>
  <c r="G98" i="100"/>
  <c r="J98" i="100" s="1"/>
  <c r="G93" i="100"/>
  <c r="J93" i="100" s="1"/>
  <c r="G78" i="100"/>
  <c r="J78" i="100" s="1"/>
  <c r="G64" i="100"/>
  <c r="J64" i="100" s="1"/>
  <c r="G123" i="100"/>
  <c r="J123" i="100" s="1"/>
  <c r="G154" i="100"/>
  <c r="J154" i="100" s="1"/>
  <c r="G65" i="100"/>
  <c r="J65" i="100" s="1"/>
  <c r="G142" i="100"/>
  <c r="J142" i="100" s="1"/>
  <c r="G79" i="100"/>
  <c r="J79" i="100" s="1"/>
  <c r="G24" i="100"/>
  <c r="J24" i="100" s="1"/>
  <c r="G85" i="100"/>
  <c r="J85" i="100" s="1"/>
  <c r="G183" i="100"/>
  <c r="J183" i="100" s="1"/>
  <c r="G100" i="100"/>
  <c r="J100" i="100" s="1"/>
  <c r="G121" i="100"/>
  <c r="J121" i="100" s="1"/>
  <c r="G23" i="100"/>
  <c r="J23" i="100" s="1"/>
  <c r="G19" i="100"/>
  <c r="J19" i="100" s="1"/>
  <c r="G179" i="100"/>
  <c r="J179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70" i="100"/>
  <c r="J170" i="100" s="1"/>
  <c r="G62" i="100"/>
  <c r="J62" i="100" s="1"/>
  <c r="G192" i="100"/>
  <c r="J192" i="100" s="1"/>
  <c r="G163" i="100"/>
  <c r="J163" i="100" s="1"/>
  <c r="G81" i="100"/>
  <c r="J81" i="100" s="1"/>
  <c r="G214" i="97"/>
  <c r="J214" i="97" s="1"/>
  <c r="G214" i="98" s="1"/>
  <c r="J214" i="98" s="1"/>
  <c r="G172" i="100"/>
  <c r="J172" i="100" s="1"/>
  <c r="G162" i="100"/>
  <c r="J162" i="100" s="1"/>
  <c r="G220" i="100"/>
  <c r="J220" i="100" s="1"/>
  <c r="G139" i="100"/>
  <c r="J139" i="100" s="1"/>
  <c r="G22" i="100"/>
  <c r="J22" i="100" s="1"/>
  <c r="G92" i="100"/>
  <c r="J92" i="100" s="1"/>
  <c r="G89" i="100"/>
  <c r="J89" i="100" s="1"/>
  <c r="G68" i="100"/>
  <c r="J68" i="100" s="1"/>
  <c r="G140" i="100"/>
  <c r="J140" i="100" s="1"/>
  <c r="G137" i="100"/>
  <c r="J137" i="100" s="1"/>
  <c r="G91" i="100"/>
  <c r="J91" i="100" s="1"/>
  <c r="G69" i="100"/>
  <c r="J69" i="100" s="1"/>
  <c r="G222" i="100"/>
  <c r="J222" i="100" s="1"/>
  <c r="G185" i="100"/>
  <c r="J185" i="100" s="1"/>
  <c r="G144" i="100"/>
  <c r="J144" i="100" s="1"/>
  <c r="G101" i="100"/>
  <c r="J101" i="100" s="1"/>
  <c r="G215" i="100"/>
  <c r="J215" i="100" s="1"/>
  <c r="G99" i="100"/>
  <c r="J99" i="100" s="1"/>
  <c r="G95" i="100"/>
  <c r="J95" i="100" s="1"/>
  <c r="G66" i="100"/>
  <c r="J66" i="100" s="1"/>
  <c r="G90" i="100"/>
  <c r="J90" i="100" s="1"/>
  <c r="G168" i="100"/>
  <c r="J168" i="100" s="1"/>
  <c r="G167" i="100"/>
  <c r="J167" i="100" s="1"/>
  <c r="G145" i="100"/>
  <c r="J145" i="100" s="1"/>
  <c r="G72" i="100"/>
  <c r="J72" i="100" s="1"/>
  <c r="G138" i="100"/>
  <c r="J138" i="100" s="1"/>
  <c r="G26" i="100"/>
  <c r="J26" i="100" s="1"/>
  <c r="G21" i="100"/>
  <c r="J21" i="100" s="1"/>
  <c r="G184" i="100"/>
  <c r="J184" i="100" s="1"/>
  <c r="G74" i="100"/>
  <c r="J74" i="100" s="1"/>
  <c r="G160" i="100"/>
  <c r="J160" i="100" s="1"/>
  <c r="G106" i="100"/>
  <c r="J106" i="100" s="1"/>
  <c r="G118" i="100"/>
  <c r="J118" i="100" s="1"/>
  <c r="G141" i="100"/>
  <c r="J141" i="100" s="1"/>
  <c r="G164" i="100"/>
  <c r="J164" i="100" s="1"/>
  <c r="G158" i="100"/>
  <c r="J158" i="100" s="1"/>
  <c r="G180" i="100"/>
  <c r="J180" i="100" s="1"/>
  <c r="G176" i="100"/>
  <c r="J176" i="100" s="1"/>
  <c r="G143" i="100"/>
  <c r="J143" i="100" s="1"/>
  <c r="G86" i="99"/>
  <c r="J86" i="99" s="1"/>
  <c r="G86" i="100" s="1"/>
  <c r="J86" i="100" s="1"/>
  <c r="J6" i="95"/>
  <c r="E6" i="96" s="1"/>
  <c r="G108" i="105"/>
  <c r="J108" i="105" s="1"/>
  <c r="G108" i="106" s="1"/>
  <c r="J108" i="106" s="1"/>
  <c r="G108" i="107" s="1"/>
  <c r="J108" i="107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10" i="105"/>
  <c r="J110" i="105" s="1"/>
  <c r="G110" i="106" s="1"/>
  <c r="J110" i="106" s="1"/>
  <c r="G110" i="107" s="1"/>
  <c r="J110" i="107" s="1"/>
  <c r="G21" i="106"/>
  <c r="J21" i="106" s="1"/>
  <c r="G62" i="106"/>
  <c r="J62" i="106" s="1"/>
  <c r="G227" i="100"/>
  <c r="J227" i="100" s="1"/>
  <c r="G228" i="98"/>
  <c r="J228" i="98" s="1"/>
  <c r="G14" i="96"/>
  <c r="J14" i="96" s="1"/>
  <c r="G41" i="99"/>
  <c r="J41" i="99" s="1"/>
  <c r="G59" i="99"/>
  <c r="J59" i="99" s="1"/>
  <c r="G43" i="99"/>
  <c r="J43" i="99" s="1"/>
  <c r="G8" i="96"/>
  <c r="J8" i="96" s="1"/>
  <c r="G51" i="99"/>
  <c r="J51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44" i="99"/>
  <c r="J44" i="99" s="1"/>
  <c r="G52" i="99"/>
  <c r="J52" i="99" s="1"/>
  <c r="G36" i="99"/>
  <c r="J36" i="99" s="1"/>
  <c r="G55" i="99"/>
  <c r="J55" i="99" s="1"/>
  <c r="G221" i="99"/>
  <c r="J221" i="99" s="1"/>
  <c r="G48" i="99"/>
  <c r="J48" i="99" s="1"/>
  <c r="G165" i="99"/>
  <c r="J165" i="99" s="1"/>
  <c r="G29" i="99"/>
  <c r="J29" i="99" s="1"/>
  <c r="G122" i="99"/>
  <c r="J122" i="99" s="1"/>
  <c r="G32" i="99"/>
  <c r="J32" i="99" s="1"/>
  <c r="G27" i="99"/>
  <c r="J27" i="99" s="1"/>
  <c r="G50" i="99"/>
  <c r="J50" i="99" s="1"/>
  <c r="G119" i="99"/>
  <c r="J119" i="99" s="1"/>
  <c r="G30" i="99"/>
  <c r="J30" i="99" s="1"/>
  <c r="G46" i="99"/>
  <c r="J46" i="99" s="1"/>
  <c r="G57" i="99"/>
  <c r="J57" i="99" s="1"/>
  <c r="G31" i="99"/>
  <c r="J31" i="99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191" i="98"/>
  <c r="J191" i="98" s="1"/>
  <c r="G190" i="98"/>
  <c r="J190" i="98" s="1"/>
  <c r="G132" i="97"/>
  <c r="J132" i="97" s="1"/>
  <c r="G135" i="97"/>
  <c r="J135" i="97" s="1"/>
  <c r="G20" i="107"/>
  <c r="J20" i="107" s="1"/>
  <c r="G21" i="107"/>
  <c r="J21" i="107" s="1"/>
  <c r="G62" i="107"/>
  <c r="J62" i="107" s="1"/>
  <c r="G146" i="100" l="1"/>
  <c r="J146" i="100" s="1"/>
  <c r="G191" i="99"/>
  <c r="J191" i="99" s="1"/>
  <c r="G186" i="99"/>
  <c r="J186" i="99" s="1"/>
  <c r="G6" i="96"/>
  <c r="J6" i="96" s="1"/>
  <c r="G6" i="97" s="1"/>
  <c r="J6" i="97" s="1"/>
  <c r="G6" i="98" s="1"/>
  <c r="J6" i="98" s="1"/>
  <c r="G219" i="79"/>
  <c r="J219" i="79" s="1"/>
  <c r="G189" i="78"/>
  <c r="J189" i="78" s="1"/>
  <c r="G189" i="79" s="1"/>
  <c r="J189" i="79" s="1"/>
  <c r="G189" i="80" s="1"/>
  <c r="J189" i="80" s="1"/>
  <c r="G189" i="81" s="1"/>
  <c r="J189" i="81" s="1"/>
  <c r="G189" i="82" s="1"/>
  <c r="J189" i="82" s="1"/>
  <c r="G189" i="83" s="1"/>
  <c r="J189" i="83" s="1"/>
  <c r="G189" i="84" s="1"/>
  <c r="J189" i="84" s="1"/>
  <c r="G217" i="78"/>
  <c r="J217" i="78" s="1"/>
  <c r="G218" i="78"/>
  <c r="J218" i="78" s="1"/>
  <c r="G199" i="78"/>
  <c r="J199" i="78" s="1"/>
  <c r="G200" i="78"/>
  <c r="J200" i="78" s="1"/>
  <c r="G80" i="101"/>
  <c r="J80" i="101" s="1"/>
  <c r="G105" i="78"/>
  <c r="J105" i="78" s="1"/>
  <c r="G105" i="79" s="1"/>
  <c r="J105" i="79" s="1"/>
  <c r="G187" i="78"/>
  <c r="J187" i="78" s="1"/>
  <c r="G187" i="79" s="1"/>
  <c r="J187" i="79" s="1"/>
  <c r="G141" i="101"/>
  <c r="J141" i="101" s="1"/>
  <c r="G90" i="101"/>
  <c r="J90" i="101" s="1"/>
  <c r="G101" i="101"/>
  <c r="J101" i="101" s="1"/>
  <c r="G22" i="101"/>
  <c r="J22" i="101" s="1"/>
  <c r="G61" i="101"/>
  <c r="J61" i="101" s="1"/>
  <c r="G223" i="101"/>
  <c r="J223" i="101" s="1"/>
  <c r="G85" i="101"/>
  <c r="J85" i="101" s="1"/>
  <c r="G78" i="101"/>
  <c r="J78" i="101" s="1"/>
  <c r="G112" i="102"/>
  <c r="J112" i="102" s="1"/>
  <c r="G112" i="103" s="1"/>
  <c r="J112" i="103" s="1"/>
  <c r="G118" i="101"/>
  <c r="J118" i="101" s="1"/>
  <c r="G26" i="101"/>
  <c r="J26" i="101" s="1"/>
  <c r="G144" i="101"/>
  <c r="J144" i="101" s="1"/>
  <c r="G139" i="101"/>
  <c r="J139" i="101" s="1"/>
  <c r="G192" i="101"/>
  <c r="J192" i="101" s="1"/>
  <c r="G171" i="101"/>
  <c r="J171" i="101" s="1"/>
  <c r="G24" i="101"/>
  <c r="J24" i="101" s="1"/>
  <c r="G93" i="101"/>
  <c r="J93" i="101" s="1"/>
  <c r="G111" i="102"/>
  <c r="J111" i="102" s="1"/>
  <c r="G111" i="103" s="1"/>
  <c r="J111" i="103" s="1"/>
  <c r="G143" i="101"/>
  <c r="J143" i="101" s="1"/>
  <c r="G166" i="101"/>
  <c r="J166" i="101" s="1"/>
  <c r="G62" i="101"/>
  <c r="J62" i="101" s="1"/>
  <c r="G98" i="101"/>
  <c r="J98" i="101" s="1"/>
  <c r="G115" i="102"/>
  <c r="J115" i="102" s="1"/>
  <c r="G115" i="103" s="1"/>
  <c r="J115" i="103" s="1"/>
  <c r="G176" i="101"/>
  <c r="J176" i="101" s="1"/>
  <c r="G72" i="101"/>
  <c r="J72" i="101" s="1"/>
  <c r="G95" i="101"/>
  <c r="J95" i="101" s="1"/>
  <c r="G68" i="101"/>
  <c r="J68" i="101" s="1"/>
  <c r="G162" i="101"/>
  <c r="J162" i="101" s="1"/>
  <c r="G170" i="101"/>
  <c r="J170" i="101" s="1"/>
  <c r="G19" i="101"/>
  <c r="J19" i="101" s="1"/>
  <c r="G142" i="101"/>
  <c r="J142" i="101" s="1"/>
  <c r="G120" i="101"/>
  <c r="J120" i="101" s="1"/>
  <c r="G20" i="102"/>
  <c r="J20" i="102" s="1"/>
  <c r="G20" i="103" s="1"/>
  <c r="J20" i="103" s="1"/>
  <c r="G20" i="104" s="1"/>
  <c r="J20" i="104" s="1"/>
  <c r="G138" i="101"/>
  <c r="J138" i="101" s="1"/>
  <c r="G179" i="101"/>
  <c r="J179" i="101" s="1"/>
  <c r="G180" i="101"/>
  <c r="J180" i="101" s="1"/>
  <c r="G160" i="101"/>
  <c r="J160" i="101" s="1"/>
  <c r="G146" i="101"/>
  <c r="J146" i="101" s="1"/>
  <c r="G89" i="101"/>
  <c r="J89" i="101" s="1"/>
  <c r="G172" i="101"/>
  <c r="J172" i="101" s="1"/>
  <c r="G25" i="101"/>
  <c r="J25" i="101" s="1"/>
  <c r="G23" i="101"/>
  <c r="J23" i="101" s="1"/>
  <c r="G65" i="101"/>
  <c r="J65" i="101" s="1"/>
  <c r="G77" i="101"/>
  <c r="J77" i="101" s="1"/>
  <c r="G110" i="102"/>
  <c r="J110" i="102" s="1"/>
  <c r="G110" i="103" s="1"/>
  <c r="J110" i="103" s="1"/>
  <c r="G185" i="101"/>
  <c r="J185" i="101" s="1"/>
  <c r="G79" i="101"/>
  <c r="J79" i="101" s="1"/>
  <c r="G74" i="101"/>
  <c r="J74" i="101" s="1"/>
  <c r="G99" i="101"/>
  <c r="J99" i="101" s="1"/>
  <c r="G69" i="101"/>
  <c r="J69" i="101" s="1"/>
  <c r="G159" i="101"/>
  <c r="J159" i="101" s="1"/>
  <c r="G121" i="101"/>
  <c r="J121" i="101" s="1"/>
  <c r="G154" i="101"/>
  <c r="J154" i="101" s="1"/>
  <c r="G117" i="102"/>
  <c r="J117" i="102" s="1"/>
  <c r="G117" i="103" s="1"/>
  <c r="J117" i="103" s="1"/>
  <c r="G116" i="102"/>
  <c r="J116" i="102" s="1"/>
  <c r="G116" i="103" s="1"/>
  <c r="J116" i="103" s="1"/>
  <c r="G220" i="101"/>
  <c r="J220" i="101" s="1"/>
  <c r="G184" i="101"/>
  <c r="J184" i="101" s="1"/>
  <c r="G167" i="101"/>
  <c r="J167" i="101" s="1"/>
  <c r="G91" i="101"/>
  <c r="J91" i="101" s="1"/>
  <c r="G81" i="101"/>
  <c r="J81" i="101" s="1"/>
  <c r="G130" i="101"/>
  <c r="J130" i="101" s="1"/>
  <c r="G100" i="101"/>
  <c r="J100" i="101" s="1"/>
  <c r="G123" i="101"/>
  <c r="J123" i="101" s="1"/>
  <c r="G97" i="102"/>
  <c r="J97" i="102" s="1"/>
  <c r="G107" i="102"/>
  <c r="J107" i="102" s="1"/>
  <c r="G107" i="103" s="1"/>
  <c r="J107" i="103" s="1"/>
  <c r="G164" i="101"/>
  <c r="J164" i="101" s="1"/>
  <c r="G168" i="101"/>
  <c r="J168" i="101" s="1"/>
  <c r="G137" i="101"/>
  <c r="J137" i="101" s="1"/>
  <c r="G92" i="101"/>
  <c r="J92" i="101" s="1"/>
  <c r="G163" i="101"/>
  <c r="J163" i="101" s="1"/>
  <c r="G67" i="101"/>
  <c r="J67" i="101" s="1"/>
  <c r="G183" i="101"/>
  <c r="J183" i="101" s="1"/>
  <c r="G64" i="101"/>
  <c r="J64" i="101" s="1"/>
  <c r="G108" i="102"/>
  <c r="J108" i="102" s="1"/>
  <c r="G108" i="103" s="1"/>
  <c r="J108" i="103" s="1"/>
  <c r="G29" i="100"/>
  <c r="J29" i="100" s="1"/>
  <c r="G52" i="100"/>
  <c r="J52" i="100" s="1"/>
  <c r="G33" i="100"/>
  <c r="J33" i="100" s="1"/>
  <c r="G53" i="100"/>
  <c r="J53" i="100" s="1"/>
  <c r="G53" i="101" s="1"/>
  <c r="J53" i="101" s="1"/>
  <c r="G44" i="100"/>
  <c r="J44" i="100" s="1"/>
  <c r="G31" i="100"/>
  <c r="J31" i="100" s="1"/>
  <c r="G40" i="100"/>
  <c r="J40" i="100" s="1"/>
  <c r="G165" i="100"/>
  <c r="J165" i="100" s="1"/>
  <c r="G34" i="100"/>
  <c r="J34" i="100" s="1"/>
  <c r="G54" i="100"/>
  <c r="J54" i="100" s="1"/>
  <c r="G41" i="100"/>
  <c r="J41" i="100" s="1"/>
  <c r="G13" i="97"/>
  <c r="J13" i="97" s="1"/>
  <c r="G13" i="98" s="1"/>
  <c r="J13" i="98" s="1"/>
  <c r="G36" i="100"/>
  <c r="J36" i="100" s="1"/>
  <c r="G119" i="100"/>
  <c r="J119" i="100" s="1"/>
  <c r="G96" i="100"/>
  <c r="J96" i="100" s="1"/>
  <c r="G57" i="100"/>
  <c r="J57" i="100" s="1"/>
  <c r="G50" i="100"/>
  <c r="J50" i="100" s="1"/>
  <c r="G48" i="100"/>
  <c r="J48" i="100" s="1"/>
  <c r="G28" i="100"/>
  <c r="J28" i="100" s="1"/>
  <c r="G51" i="100"/>
  <c r="J51" i="100" s="1"/>
  <c r="G16" i="97"/>
  <c r="J16" i="97" s="1"/>
  <c r="G16" i="98" s="1"/>
  <c r="J16" i="98" s="1"/>
  <c r="G225" i="101"/>
  <c r="J225" i="101" s="1"/>
  <c r="G225" i="102" s="1"/>
  <c r="J225" i="102" s="1"/>
  <c r="G88" i="98"/>
  <c r="J88" i="98" s="1"/>
  <c r="G88" i="99" s="1"/>
  <c r="J88" i="99" s="1"/>
  <c r="G87" i="98"/>
  <c r="J87" i="98" s="1"/>
  <c r="G87" i="99" s="1"/>
  <c r="J87" i="99" s="1"/>
  <c r="G58" i="100"/>
  <c r="J58" i="100" s="1"/>
  <c r="G8" i="97"/>
  <c r="J8" i="97" s="1"/>
  <c r="G8" i="98" s="1"/>
  <c r="J8" i="98" s="1"/>
  <c r="G7" i="97"/>
  <c r="J7" i="97" s="1"/>
  <c r="G7" i="98" s="1"/>
  <c r="J7" i="98" s="1"/>
  <c r="G158" i="101"/>
  <c r="J158" i="101" s="1"/>
  <c r="G106" i="101"/>
  <c r="J106" i="101" s="1"/>
  <c r="G21" i="101"/>
  <c r="J21" i="101" s="1"/>
  <c r="G145" i="101"/>
  <c r="J145" i="101" s="1"/>
  <c r="G66" i="101"/>
  <c r="J66" i="101" s="1"/>
  <c r="G215" i="101"/>
  <c r="J215" i="101" s="1"/>
  <c r="G222" i="101"/>
  <c r="J222" i="101" s="1"/>
  <c r="G140" i="101"/>
  <c r="J140" i="101" s="1"/>
  <c r="G122" i="100"/>
  <c r="J122" i="100" s="1"/>
  <c r="G161" i="100"/>
  <c r="J161" i="100" s="1"/>
  <c r="G59" i="100"/>
  <c r="J59" i="100" s="1"/>
  <c r="G17" i="97"/>
  <c r="J17" i="97" s="1"/>
  <c r="G17" i="98" s="1"/>
  <c r="J17" i="98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G14" i="97"/>
  <c r="J14" i="97" s="1"/>
  <c r="G14" i="98" s="1"/>
  <c r="J14" i="98" s="1"/>
  <c r="G38" i="100"/>
  <c r="J38" i="100" s="1"/>
  <c r="G27" i="100"/>
  <c r="J27" i="100" s="1"/>
  <c r="G30" i="100"/>
  <c r="J30" i="100" s="1"/>
  <c r="G47" i="100"/>
  <c r="J47" i="100" s="1"/>
  <c r="G47" i="101" s="1"/>
  <c r="J47" i="101" s="1"/>
  <c r="G55" i="100"/>
  <c r="J55" i="100" s="1"/>
  <c r="G49" i="100"/>
  <c r="J49" i="100" s="1"/>
  <c r="G43" i="100"/>
  <c r="J43" i="100" s="1"/>
  <c r="G224" i="101"/>
  <c r="J224" i="101" s="1"/>
  <c r="G224" i="102" s="1"/>
  <c r="J224" i="102" s="1"/>
  <c r="G20" i="105"/>
  <c r="J20" i="105" s="1"/>
  <c r="G97" i="105"/>
  <c r="J97" i="105" s="1"/>
  <c r="G97" i="106" s="1"/>
  <c r="J97" i="106" s="1"/>
  <c r="G97" i="107" s="1"/>
  <c r="J97" i="107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228" i="99"/>
  <c r="J228" i="99" s="1"/>
  <c r="G227" i="101"/>
  <c r="J227" i="101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214" i="99"/>
  <c r="J214" i="99" s="1"/>
  <c r="G76" i="74"/>
  <c r="J76" i="74" s="1"/>
  <c r="G82" i="97"/>
  <c r="J82" i="97" s="1"/>
  <c r="G15" i="98"/>
  <c r="J15" i="98" s="1"/>
  <c r="G201" i="78"/>
  <c r="J201" i="78" s="1"/>
  <c r="G134" i="95"/>
  <c r="J134" i="95" s="1"/>
  <c r="E134" i="96" s="1"/>
  <c r="G131" i="95"/>
  <c r="J131" i="95" s="1"/>
  <c r="E131" i="96" s="1"/>
  <c r="G216" i="78"/>
  <c r="J216" i="78" s="1"/>
  <c r="G103" i="97"/>
  <c r="J103" i="97" s="1"/>
  <c r="G5" i="84"/>
  <c r="J5" i="84" s="1"/>
  <c r="G104" i="99"/>
  <c r="J104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135" i="99" l="1"/>
  <c r="J135" i="99" s="1"/>
  <c r="G189" i="85"/>
  <c r="J189" i="85" s="1"/>
  <c r="G189" i="86" s="1"/>
  <c r="J189" i="86" s="1"/>
  <c r="G189" i="87" s="1"/>
  <c r="J189" i="87" s="1"/>
  <c r="G189" i="88" s="1"/>
  <c r="J189" i="88" s="1"/>
  <c r="G189" i="89" s="1"/>
  <c r="J189" i="89" s="1"/>
  <c r="G189" i="90" s="1"/>
  <c r="J189" i="90" s="1"/>
  <c r="G189" i="91" s="1"/>
  <c r="J189" i="91" s="1"/>
  <c r="E189" i="92" s="1"/>
  <c r="G189" i="92" s="1"/>
  <c r="J189" i="92" s="1"/>
  <c r="G189" i="93" s="1"/>
  <c r="J189" i="93" s="1"/>
  <c r="G189" i="94" s="1"/>
  <c r="J189" i="94" s="1"/>
  <c r="G97" i="103"/>
  <c r="J97" i="103" s="1"/>
  <c r="G97" i="104" s="1"/>
  <c r="J97" i="104" s="1"/>
  <c r="G103" i="98"/>
  <c r="J103" i="98" s="1"/>
  <c r="G227" i="102"/>
  <c r="J227" i="102" s="1"/>
  <c r="G131" i="96"/>
  <c r="J131" i="96" s="1"/>
  <c r="G76" i="77"/>
  <c r="J76" i="77" s="1"/>
  <c r="G188" i="77"/>
  <c r="J188" i="77" s="1"/>
  <c r="G207" i="77"/>
  <c r="J207" i="77" s="1"/>
  <c r="G187" i="80"/>
  <c r="J187" i="80" s="1"/>
  <c r="G187" i="81" s="1"/>
  <c r="J187" i="81" s="1"/>
  <c r="G187" i="82" s="1"/>
  <c r="J187" i="82" s="1"/>
  <c r="G187" i="83" s="1"/>
  <c r="J187" i="83" s="1"/>
  <c r="G187" i="84" s="1"/>
  <c r="J187" i="84" s="1"/>
  <c r="G105" i="80"/>
  <c r="J105" i="80" s="1"/>
  <c r="G105" i="81" s="1"/>
  <c r="J105" i="81" s="1"/>
  <c r="G105" i="82" s="1"/>
  <c r="J105" i="82" s="1"/>
  <c r="G105" i="83" s="1"/>
  <c r="J105" i="83" s="1"/>
  <c r="G105" i="84" s="1"/>
  <c r="J105" i="84" s="1"/>
  <c r="G80" i="102"/>
  <c r="J80" i="102" s="1"/>
  <c r="G80" i="103" s="1"/>
  <c r="J80" i="103" s="1"/>
  <c r="G80" i="104" s="1"/>
  <c r="J80" i="104" s="1"/>
  <c r="G53" i="102"/>
  <c r="J53" i="102" s="1"/>
  <c r="G53" i="103" s="1"/>
  <c r="J53" i="103" s="1"/>
  <c r="G146" i="102"/>
  <c r="J146" i="102" s="1"/>
  <c r="G146" i="103" s="1"/>
  <c r="J146" i="103" s="1"/>
  <c r="G146" i="104" s="1"/>
  <c r="J146" i="104" s="1"/>
  <c r="G34" i="101"/>
  <c r="J34" i="101" s="1"/>
  <c r="G168" i="102"/>
  <c r="J168" i="102" s="1"/>
  <c r="G168" i="103" s="1"/>
  <c r="J168" i="103" s="1"/>
  <c r="G168" i="104" s="1"/>
  <c r="J168" i="104" s="1"/>
  <c r="G69" i="102"/>
  <c r="J69" i="102" s="1"/>
  <c r="G69" i="103" s="1"/>
  <c r="J69" i="103" s="1"/>
  <c r="G69" i="104" s="1"/>
  <c r="J69" i="104" s="1"/>
  <c r="G77" i="102"/>
  <c r="J77" i="102" s="1"/>
  <c r="G77" i="103" s="1"/>
  <c r="J77" i="103" s="1"/>
  <c r="G77" i="104" s="1"/>
  <c r="J77" i="104" s="1"/>
  <c r="G142" i="102"/>
  <c r="J142" i="102" s="1"/>
  <c r="G142" i="103" s="1"/>
  <c r="J142" i="103" s="1"/>
  <c r="G142" i="104" s="1"/>
  <c r="J142" i="104" s="1"/>
  <c r="G111" i="104"/>
  <c r="J111" i="104" s="1"/>
  <c r="G144" i="102"/>
  <c r="J144" i="102" s="1"/>
  <c r="G144" i="103" s="1"/>
  <c r="J144" i="103" s="1"/>
  <c r="G144" i="104" s="1"/>
  <c r="J144" i="104" s="1"/>
  <c r="G120" i="102"/>
  <c r="J120" i="102" s="1"/>
  <c r="G120" i="103" s="1"/>
  <c r="J120" i="103" s="1"/>
  <c r="G120" i="104" s="1"/>
  <c r="J120" i="104" s="1"/>
  <c r="G158" i="102"/>
  <c r="J158" i="102" s="1"/>
  <c r="G158" i="103" s="1"/>
  <c r="J158" i="103" s="1"/>
  <c r="G158" i="104" s="1"/>
  <c r="J158" i="104" s="1"/>
  <c r="G165" i="101"/>
  <c r="J165" i="101" s="1"/>
  <c r="G164" i="102"/>
  <c r="J164" i="102" s="1"/>
  <c r="G164" i="103" s="1"/>
  <c r="J164" i="103" s="1"/>
  <c r="G164" i="104" s="1"/>
  <c r="J164" i="104" s="1"/>
  <c r="G220" i="102"/>
  <c r="J220" i="102" s="1"/>
  <c r="G220" i="103" s="1"/>
  <c r="J220" i="103" s="1"/>
  <c r="G220" i="104" s="1"/>
  <c r="J220" i="104" s="1"/>
  <c r="G65" i="102"/>
  <c r="J65" i="102" s="1"/>
  <c r="G65" i="103" s="1"/>
  <c r="J65" i="103" s="1"/>
  <c r="G65" i="104" s="1"/>
  <c r="J65" i="104" s="1"/>
  <c r="G19" i="102"/>
  <c r="J19" i="102" s="1"/>
  <c r="G19" i="103" s="1"/>
  <c r="J19" i="103" s="1"/>
  <c r="G19" i="104" s="1"/>
  <c r="J19" i="104" s="1"/>
  <c r="G176" i="102"/>
  <c r="J176" i="102" s="1"/>
  <c r="G176" i="103" s="1"/>
  <c r="J176" i="103" s="1"/>
  <c r="G176" i="104" s="1"/>
  <c r="J176" i="104" s="1"/>
  <c r="G26" i="102"/>
  <c r="J26" i="102" s="1"/>
  <c r="G46" i="101"/>
  <c r="J46" i="101" s="1"/>
  <c r="G51" i="101"/>
  <c r="J51" i="101" s="1"/>
  <c r="G143" i="102"/>
  <c r="J143" i="102" s="1"/>
  <c r="G143" i="103" s="1"/>
  <c r="J143" i="103" s="1"/>
  <c r="G143" i="104" s="1"/>
  <c r="J143" i="104" s="1"/>
  <c r="G42" i="101"/>
  <c r="J42" i="101" s="1"/>
  <c r="G36" i="101"/>
  <c r="J36" i="101" s="1"/>
  <c r="G67" i="102"/>
  <c r="J67" i="102" s="1"/>
  <c r="G67" i="103" s="1"/>
  <c r="J67" i="103" s="1"/>
  <c r="G67" i="104" s="1"/>
  <c r="J67" i="104" s="1"/>
  <c r="G116" i="104"/>
  <c r="J116" i="104" s="1"/>
  <c r="G23" i="102"/>
  <c r="J23" i="102" s="1"/>
  <c r="G23" i="103" s="1"/>
  <c r="J23" i="103" s="1"/>
  <c r="G23" i="104" s="1"/>
  <c r="J23" i="104" s="1"/>
  <c r="G180" i="102"/>
  <c r="J180" i="102" s="1"/>
  <c r="G180" i="103" s="1"/>
  <c r="J180" i="103" s="1"/>
  <c r="G180" i="104" s="1"/>
  <c r="J180" i="104" s="1"/>
  <c r="G115" i="104"/>
  <c r="J115" i="104" s="1"/>
  <c r="G118" i="102"/>
  <c r="J118" i="102" s="1"/>
  <c r="G118" i="103" s="1"/>
  <c r="J118" i="103" s="1"/>
  <c r="G118" i="104" s="1"/>
  <c r="J118" i="104" s="1"/>
  <c r="G22" i="102"/>
  <c r="J22" i="102" s="1"/>
  <c r="G22" i="103" s="1"/>
  <c r="J22" i="103" s="1"/>
  <c r="G22" i="104" s="1"/>
  <c r="J22" i="104" s="1"/>
  <c r="G22" i="105" s="1"/>
  <c r="J22" i="105" s="1"/>
  <c r="G22" i="106" s="1"/>
  <c r="J22" i="106" s="1"/>
  <c r="G22" i="107" s="1"/>
  <c r="J22" i="107" s="1"/>
  <c r="G159" i="102"/>
  <c r="J159" i="102" s="1"/>
  <c r="G159" i="103" s="1"/>
  <c r="J159" i="103" s="1"/>
  <c r="G159" i="104" s="1"/>
  <c r="J159" i="104" s="1"/>
  <c r="G30" i="101"/>
  <c r="J30" i="101" s="1"/>
  <c r="G66" i="102"/>
  <c r="J66" i="102" s="1"/>
  <c r="G66" i="103" s="1"/>
  <c r="J66" i="103" s="1"/>
  <c r="G66" i="104" s="1"/>
  <c r="J66" i="104" s="1"/>
  <c r="G163" i="102"/>
  <c r="J163" i="102" s="1"/>
  <c r="G163" i="103" s="1"/>
  <c r="J163" i="103" s="1"/>
  <c r="G163" i="104" s="1"/>
  <c r="J163" i="104" s="1"/>
  <c r="G117" i="104"/>
  <c r="J117" i="104" s="1"/>
  <c r="G74" i="102"/>
  <c r="J74" i="102" s="1"/>
  <c r="G74" i="103" s="1"/>
  <c r="J74" i="103" s="1"/>
  <c r="G74" i="104" s="1"/>
  <c r="J74" i="104" s="1"/>
  <c r="G179" i="102"/>
  <c r="J179" i="102" s="1"/>
  <c r="G179" i="103" s="1"/>
  <c r="J179" i="103" s="1"/>
  <c r="G179" i="104" s="1"/>
  <c r="J179" i="104" s="1"/>
  <c r="G98" i="102"/>
  <c r="J98" i="102" s="1"/>
  <c r="G98" i="103" s="1"/>
  <c r="J98" i="103" s="1"/>
  <c r="G98" i="104" s="1"/>
  <c r="J98" i="104" s="1"/>
  <c r="G24" i="102"/>
  <c r="J24" i="102" s="1"/>
  <c r="G24" i="103" s="1"/>
  <c r="J24" i="103" s="1"/>
  <c r="G24" i="104" s="1"/>
  <c r="J24" i="104" s="1"/>
  <c r="G24" i="105" s="1"/>
  <c r="J24" i="105" s="1"/>
  <c r="G24" i="106" s="1"/>
  <c r="J24" i="106" s="1"/>
  <c r="G24" i="107" s="1"/>
  <c r="J24" i="107" s="1"/>
  <c r="G101" i="102"/>
  <c r="J101" i="102" s="1"/>
  <c r="G101" i="103" s="1"/>
  <c r="J101" i="103" s="1"/>
  <c r="G101" i="104" s="1"/>
  <c r="J101" i="104" s="1"/>
  <c r="G27" i="101"/>
  <c r="J27" i="101" s="1"/>
  <c r="G145" i="102"/>
  <c r="J145" i="102" s="1"/>
  <c r="G50" i="101"/>
  <c r="J50" i="101" s="1"/>
  <c r="G29" i="101"/>
  <c r="J29" i="101" s="1"/>
  <c r="G81" i="102"/>
  <c r="J81" i="102" s="1"/>
  <c r="G81" i="103" s="1"/>
  <c r="J81" i="103" s="1"/>
  <c r="G81" i="104" s="1"/>
  <c r="J81" i="104" s="1"/>
  <c r="G79" i="102"/>
  <c r="J79" i="102" s="1"/>
  <c r="G79" i="103" s="1"/>
  <c r="J79" i="103" s="1"/>
  <c r="G79" i="104" s="1"/>
  <c r="J79" i="104" s="1"/>
  <c r="G79" i="105" s="1"/>
  <c r="J79" i="105" s="1"/>
  <c r="G79" i="106" s="1"/>
  <c r="J79" i="106" s="1"/>
  <c r="G79" i="107" s="1"/>
  <c r="J79" i="107" s="1"/>
  <c r="G138" i="102"/>
  <c r="J138" i="102" s="1"/>
  <c r="G162" i="102"/>
  <c r="J162" i="102" s="1"/>
  <c r="G162" i="103" s="1"/>
  <c r="J162" i="103" s="1"/>
  <c r="G162" i="104" s="1"/>
  <c r="J162" i="104" s="1"/>
  <c r="G171" i="102"/>
  <c r="J171" i="102" s="1"/>
  <c r="G171" i="103" s="1"/>
  <c r="J171" i="103" s="1"/>
  <c r="G171" i="104" s="1"/>
  <c r="J171" i="104" s="1"/>
  <c r="G90" i="102"/>
  <c r="J90" i="102" s="1"/>
  <c r="G90" i="103" s="1"/>
  <c r="J90" i="103" s="1"/>
  <c r="G90" i="104" s="1"/>
  <c r="J90" i="104" s="1"/>
  <c r="G223" i="102"/>
  <c r="J223" i="102" s="1"/>
  <c r="G223" i="103" s="1"/>
  <c r="J223" i="103" s="1"/>
  <c r="G223" i="104" s="1"/>
  <c r="J223" i="104" s="1"/>
  <c r="G43" i="101"/>
  <c r="J43" i="101" s="1"/>
  <c r="G122" i="101"/>
  <c r="J122" i="101" s="1"/>
  <c r="G57" i="101"/>
  <c r="J57" i="101" s="1"/>
  <c r="G108" i="104"/>
  <c r="J108" i="104" s="1"/>
  <c r="G91" i="102"/>
  <c r="J91" i="102" s="1"/>
  <c r="G91" i="103" s="1"/>
  <c r="J91" i="103" s="1"/>
  <c r="G91" i="104" s="1"/>
  <c r="J91" i="104" s="1"/>
  <c r="G185" i="102"/>
  <c r="J185" i="102" s="1"/>
  <c r="G172" i="102"/>
  <c r="J172" i="102" s="1"/>
  <c r="G172" i="103" s="1"/>
  <c r="J172" i="103" s="1"/>
  <c r="G172" i="104" s="1"/>
  <c r="J172" i="104" s="1"/>
  <c r="G68" i="102"/>
  <c r="J68" i="102" s="1"/>
  <c r="G68" i="103" s="1"/>
  <c r="J68" i="103" s="1"/>
  <c r="G68" i="104" s="1"/>
  <c r="J68" i="104" s="1"/>
  <c r="G192" i="102"/>
  <c r="J192" i="102" s="1"/>
  <c r="G192" i="103" s="1"/>
  <c r="J192" i="103" s="1"/>
  <c r="G192" i="104" s="1"/>
  <c r="J192" i="104" s="1"/>
  <c r="G78" i="102"/>
  <c r="J78" i="102" s="1"/>
  <c r="G78" i="103" s="1"/>
  <c r="J78" i="103" s="1"/>
  <c r="G78" i="104" s="1"/>
  <c r="J78" i="104" s="1"/>
  <c r="G123" i="102"/>
  <c r="J123" i="102" s="1"/>
  <c r="G123" i="103" s="1"/>
  <c r="J123" i="103" s="1"/>
  <c r="G123" i="104" s="1"/>
  <c r="J123" i="104" s="1"/>
  <c r="G56" i="101"/>
  <c r="J56" i="101" s="1"/>
  <c r="G49" i="101"/>
  <c r="J49" i="101" s="1"/>
  <c r="G140" i="102"/>
  <c r="J140" i="102" s="1"/>
  <c r="G140" i="103" s="1"/>
  <c r="J140" i="103" s="1"/>
  <c r="G140" i="104" s="1"/>
  <c r="J140" i="104" s="1"/>
  <c r="G44" i="101"/>
  <c r="J44" i="101" s="1"/>
  <c r="G167" i="102"/>
  <c r="J167" i="102" s="1"/>
  <c r="G121" i="102"/>
  <c r="J121" i="102" s="1"/>
  <c r="G121" i="103" s="1"/>
  <c r="J121" i="103" s="1"/>
  <c r="G121" i="104" s="1"/>
  <c r="J121" i="104" s="1"/>
  <c r="G89" i="102"/>
  <c r="J89" i="102" s="1"/>
  <c r="G89" i="103" s="1"/>
  <c r="J89" i="103" s="1"/>
  <c r="G89" i="104" s="1"/>
  <c r="J89" i="104" s="1"/>
  <c r="G95" i="102"/>
  <c r="J95" i="102" s="1"/>
  <c r="G95" i="103" s="1"/>
  <c r="J95" i="103" s="1"/>
  <c r="G95" i="104" s="1"/>
  <c r="J95" i="104" s="1"/>
  <c r="G166" i="102"/>
  <c r="J166" i="102" s="1"/>
  <c r="G166" i="103" s="1"/>
  <c r="J166" i="103" s="1"/>
  <c r="G166" i="104" s="1"/>
  <c r="J166" i="104" s="1"/>
  <c r="G85" i="102"/>
  <c r="J85" i="102" s="1"/>
  <c r="G85" i="103" s="1"/>
  <c r="J85" i="103" s="1"/>
  <c r="G85" i="104" s="1"/>
  <c r="J85" i="104" s="1"/>
  <c r="G214" i="100"/>
  <c r="J214" i="100" s="1"/>
  <c r="G18" i="97"/>
  <c r="J18" i="97" s="1"/>
  <c r="G18" i="98" s="1"/>
  <c r="J18" i="98" s="1"/>
  <c r="G47" i="102"/>
  <c r="J47" i="102" s="1"/>
  <c r="G47" i="103" s="1"/>
  <c r="J47" i="103" s="1"/>
  <c r="G55" i="101"/>
  <c r="J55" i="101" s="1"/>
  <c r="G38" i="101"/>
  <c r="J38" i="101" s="1"/>
  <c r="G221" i="101"/>
  <c r="J221" i="101" s="1"/>
  <c r="G59" i="101"/>
  <c r="J59" i="101" s="1"/>
  <c r="G222" i="102"/>
  <c r="J222" i="102" s="1"/>
  <c r="G222" i="103" s="1"/>
  <c r="J222" i="103" s="1"/>
  <c r="G222" i="104" s="1"/>
  <c r="J222" i="104" s="1"/>
  <c r="G21" i="102"/>
  <c r="J21" i="102" s="1"/>
  <c r="G21" i="103" s="1"/>
  <c r="J21" i="103" s="1"/>
  <c r="G21" i="104" s="1"/>
  <c r="J21" i="104" s="1"/>
  <c r="G28" i="101"/>
  <c r="J28" i="101" s="1"/>
  <c r="G96" i="101"/>
  <c r="J96" i="101" s="1"/>
  <c r="G41" i="101"/>
  <c r="J41" i="101" s="1"/>
  <c r="G40" i="101"/>
  <c r="J40" i="101" s="1"/>
  <c r="G33" i="101"/>
  <c r="J33" i="101" s="1"/>
  <c r="G64" i="102"/>
  <c r="J64" i="102" s="1"/>
  <c r="G64" i="103" s="1"/>
  <c r="J64" i="103" s="1"/>
  <c r="G64" i="104" s="1"/>
  <c r="J64" i="104" s="1"/>
  <c r="G92" i="102"/>
  <c r="J92" i="102" s="1"/>
  <c r="G92" i="103" s="1"/>
  <c r="J92" i="103" s="1"/>
  <c r="G92" i="104" s="1"/>
  <c r="J92" i="104" s="1"/>
  <c r="G100" i="102"/>
  <c r="J100" i="102" s="1"/>
  <c r="G100" i="103" s="1"/>
  <c r="J100" i="103" s="1"/>
  <c r="G100" i="104" s="1"/>
  <c r="J100" i="104" s="1"/>
  <c r="G88" i="100"/>
  <c r="J88" i="100" s="1"/>
  <c r="G87" i="100"/>
  <c r="J87" i="100" s="1"/>
  <c r="G32" i="101"/>
  <c r="J32" i="101" s="1"/>
  <c r="G161" i="101"/>
  <c r="J161" i="101" s="1"/>
  <c r="G215" i="102"/>
  <c r="J215" i="102" s="1"/>
  <c r="G215" i="103" s="1"/>
  <c r="J215" i="103" s="1"/>
  <c r="G215" i="104" s="1"/>
  <c r="J215" i="104" s="1"/>
  <c r="G106" i="102"/>
  <c r="J106" i="102" s="1"/>
  <c r="G106" i="103" s="1"/>
  <c r="J106" i="103" s="1"/>
  <c r="G106" i="104" s="1"/>
  <c r="J106" i="104" s="1"/>
  <c r="G58" i="101"/>
  <c r="J58" i="101" s="1"/>
  <c r="G48" i="101"/>
  <c r="J48" i="101" s="1"/>
  <c r="G119" i="101"/>
  <c r="J119" i="101" s="1"/>
  <c r="G54" i="101"/>
  <c r="J54" i="101" s="1"/>
  <c r="G31" i="101"/>
  <c r="J31" i="101" s="1"/>
  <c r="G52" i="101"/>
  <c r="J52" i="101" s="1"/>
  <c r="G183" i="102"/>
  <c r="J183" i="102" s="1"/>
  <c r="G183" i="103" s="1"/>
  <c r="J183" i="103" s="1"/>
  <c r="G183" i="104" s="1"/>
  <c r="J183" i="104" s="1"/>
  <c r="G137" i="102"/>
  <c r="J137" i="102" s="1"/>
  <c r="G137" i="103" s="1"/>
  <c r="J137" i="103" s="1"/>
  <c r="G137" i="104" s="1"/>
  <c r="J137" i="104" s="1"/>
  <c r="G107" i="104"/>
  <c r="J107" i="104" s="1"/>
  <c r="G130" i="102"/>
  <c r="J130" i="102" s="1"/>
  <c r="G130" i="103" s="1"/>
  <c r="J130" i="103" s="1"/>
  <c r="G130" i="104" s="1"/>
  <c r="J130" i="104" s="1"/>
  <c r="G184" i="102"/>
  <c r="J184" i="102" s="1"/>
  <c r="G184" i="103" s="1"/>
  <c r="J184" i="103" s="1"/>
  <c r="G184" i="104" s="1"/>
  <c r="J184" i="104" s="1"/>
  <c r="G154" i="102"/>
  <c r="J154" i="102" s="1"/>
  <c r="G154" i="103" s="1"/>
  <c r="J154" i="103" s="1"/>
  <c r="G154" i="104" s="1"/>
  <c r="J154" i="104" s="1"/>
  <c r="G99" i="102"/>
  <c r="J99" i="102" s="1"/>
  <c r="G99" i="103" s="1"/>
  <c r="J99" i="103" s="1"/>
  <c r="G99" i="104" s="1"/>
  <c r="J99" i="104" s="1"/>
  <c r="G110" i="104"/>
  <c r="J110" i="104" s="1"/>
  <c r="G25" i="102"/>
  <c r="J25" i="102" s="1"/>
  <c r="G25" i="103" s="1"/>
  <c r="J25" i="103" s="1"/>
  <c r="G25" i="104" s="1"/>
  <c r="J25" i="104" s="1"/>
  <c r="G160" i="102"/>
  <c r="J160" i="102" s="1"/>
  <c r="G160" i="103" s="1"/>
  <c r="J160" i="103" s="1"/>
  <c r="G160" i="104" s="1"/>
  <c r="J160" i="104" s="1"/>
  <c r="G170" i="102"/>
  <c r="J170" i="102" s="1"/>
  <c r="G170" i="103" s="1"/>
  <c r="J170" i="103" s="1"/>
  <c r="G170" i="104" s="1"/>
  <c r="J170" i="104" s="1"/>
  <c r="G72" i="102"/>
  <c r="J72" i="102" s="1"/>
  <c r="G72" i="103" s="1"/>
  <c r="J72" i="103" s="1"/>
  <c r="G72" i="104" s="1"/>
  <c r="J72" i="104" s="1"/>
  <c r="G62" i="102"/>
  <c r="J62" i="102" s="1"/>
  <c r="G62" i="103" s="1"/>
  <c r="J62" i="103" s="1"/>
  <c r="G62" i="104" s="1"/>
  <c r="J62" i="104" s="1"/>
  <c r="G93" i="102"/>
  <c r="J93" i="102" s="1"/>
  <c r="G93" i="103" s="1"/>
  <c r="J93" i="103" s="1"/>
  <c r="G93" i="104" s="1"/>
  <c r="J93" i="104" s="1"/>
  <c r="G139" i="102"/>
  <c r="J139" i="102" s="1"/>
  <c r="G139" i="103" s="1"/>
  <c r="J139" i="103" s="1"/>
  <c r="G139" i="104" s="1"/>
  <c r="J139" i="104" s="1"/>
  <c r="G112" i="104"/>
  <c r="J112" i="104" s="1"/>
  <c r="G61" i="102"/>
  <c r="J61" i="102" s="1"/>
  <c r="G61" i="103" s="1"/>
  <c r="J61" i="103" s="1"/>
  <c r="G61" i="104" s="1"/>
  <c r="J61" i="104" s="1"/>
  <c r="G141" i="102"/>
  <c r="J141" i="102" s="1"/>
  <c r="G141" i="103" s="1"/>
  <c r="J141" i="103" s="1"/>
  <c r="G141" i="104" s="1"/>
  <c r="J141" i="104" s="1"/>
  <c r="G118" i="105"/>
  <c r="J118" i="105" s="1"/>
  <c r="G118" i="106" s="1"/>
  <c r="J118" i="106" s="1"/>
  <c r="G118" i="107" s="1"/>
  <c r="J118" i="107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176" i="105"/>
  <c r="J176" i="105" s="1"/>
  <c r="G176" i="106" s="1"/>
  <c r="J176" i="106" s="1"/>
  <c r="G176" i="107" s="1"/>
  <c r="J176" i="107" s="1"/>
  <c r="G78" i="105"/>
  <c r="J78" i="105" s="1"/>
  <c r="G78" i="106" s="1"/>
  <c r="J78" i="106" s="1"/>
  <c r="G78" i="107" s="1"/>
  <c r="J78" i="107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215" i="105"/>
  <c r="J215" i="105" s="1"/>
  <c r="G215" i="106" s="1"/>
  <c r="J215" i="106" s="1"/>
  <c r="G215" i="107" s="1"/>
  <c r="J215" i="107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41" i="107"/>
  <c r="J41" i="107" s="1"/>
  <c r="G56" i="107"/>
  <c r="J56" i="107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2" i="105"/>
  <c r="J32" i="105" s="1"/>
  <c r="G32" i="106" s="1"/>
  <c r="J32" i="106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31" i="107"/>
  <c r="J31" i="107" s="1"/>
  <c r="G55" i="107"/>
  <c r="J55" i="107" s="1"/>
  <c r="G57" i="107"/>
  <c r="J57" i="107" s="1"/>
  <c r="G86" i="102"/>
  <c r="J86" i="102" s="1"/>
  <c r="G225" i="103"/>
  <c r="J225" i="103" s="1"/>
  <c r="G228" i="100"/>
  <c r="J228" i="100" s="1"/>
  <c r="G224" i="103"/>
  <c r="J224" i="103" s="1"/>
  <c r="G173" i="98"/>
  <c r="J173" i="98" s="1"/>
  <c r="G174" i="98"/>
  <c r="J174" i="98" s="1"/>
  <c r="G102" i="98"/>
  <c r="J102" i="98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216" i="79"/>
  <c r="J216" i="79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4" i="96"/>
  <c r="J134" i="96" s="1"/>
  <c r="G82" i="98"/>
  <c r="J82" i="98" s="1"/>
  <c r="G124" i="77"/>
  <c r="J124" i="77" s="1"/>
  <c r="G5" i="85"/>
  <c r="J5" i="85" s="1"/>
  <c r="G186" i="100"/>
  <c r="J186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89" i="95" l="1"/>
  <c r="J189" i="95" s="1"/>
  <c r="G185" i="103"/>
  <c r="J185" i="103" s="1"/>
  <c r="G185" i="104" s="1"/>
  <c r="J185" i="104" s="1"/>
  <c r="G145" i="103"/>
  <c r="J145" i="103" s="1"/>
  <c r="G145" i="104" s="1"/>
  <c r="J145" i="104" s="1"/>
  <c r="G138" i="103"/>
  <c r="J138" i="103" s="1"/>
  <c r="G138" i="104" s="1"/>
  <c r="J138" i="104" s="1"/>
  <c r="G105" i="85"/>
  <c r="J105" i="85" s="1"/>
  <c r="G105" i="86" s="1"/>
  <c r="J105" i="86" s="1"/>
  <c r="G105" i="87" s="1"/>
  <c r="J105" i="87" s="1"/>
  <c r="G105" i="88" s="1"/>
  <c r="J105" i="88" s="1"/>
  <c r="G105" i="89" s="1"/>
  <c r="J105" i="89" s="1"/>
  <c r="G105" i="90" s="1"/>
  <c r="J105" i="90" s="1"/>
  <c r="G105" i="91" s="1"/>
  <c r="J105" i="91" s="1"/>
  <c r="E105" i="92" s="1"/>
  <c r="G105" i="92" s="1"/>
  <c r="J105" i="92" s="1"/>
  <c r="G105" i="93" s="1"/>
  <c r="J105" i="93" s="1"/>
  <c r="G105" i="94" s="1"/>
  <c r="J105" i="94" s="1"/>
  <c r="G187" i="85"/>
  <c r="J187" i="85" s="1"/>
  <c r="G187" i="86" s="1"/>
  <c r="J187" i="86" s="1"/>
  <c r="G187" i="87" s="1"/>
  <c r="J187" i="87" s="1"/>
  <c r="G187" i="88" s="1"/>
  <c r="J187" i="88" s="1"/>
  <c r="G187" i="89" s="1"/>
  <c r="J187" i="89" s="1"/>
  <c r="G187" i="90" s="1"/>
  <c r="J187" i="90" s="1"/>
  <c r="G187" i="91" s="1"/>
  <c r="J187" i="91" s="1"/>
  <c r="E187" i="92" s="1"/>
  <c r="G187" i="92" s="1"/>
  <c r="J187" i="92" s="1"/>
  <c r="G187" i="93" s="1"/>
  <c r="J187" i="93" s="1"/>
  <c r="G187" i="94" s="1"/>
  <c r="J187" i="94" s="1"/>
  <c r="G26" i="103"/>
  <c r="J26" i="103" s="1"/>
  <c r="G26" i="104" s="1"/>
  <c r="J26" i="104" s="1"/>
  <c r="G133" i="99"/>
  <c r="J133" i="99" s="1"/>
  <c r="G167" i="103"/>
  <c r="J167" i="103" s="1"/>
  <c r="G167" i="104" s="1"/>
  <c r="J167" i="104" s="1"/>
  <c r="G76" i="78"/>
  <c r="J76" i="78" s="1"/>
  <c r="G76" i="79" s="1"/>
  <c r="J76" i="79" s="1"/>
  <c r="G207" i="78"/>
  <c r="J207" i="78" s="1"/>
  <c r="G207" i="79" s="1"/>
  <c r="J207" i="79" s="1"/>
  <c r="G188" i="78"/>
  <c r="J188" i="78" s="1"/>
  <c r="G188" i="79" s="1"/>
  <c r="J188" i="79" s="1"/>
  <c r="G31" i="102"/>
  <c r="J31" i="102" s="1"/>
  <c r="G43" i="102"/>
  <c r="J43" i="102" s="1"/>
  <c r="G43" i="103" s="1"/>
  <c r="J43" i="103" s="1"/>
  <c r="G43" i="104" s="1"/>
  <c r="J43" i="104" s="1"/>
  <c r="G30" i="102"/>
  <c r="J30" i="102" s="1"/>
  <c r="G30" i="103" s="1"/>
  <c r="J30" i="103" s="1"/>
  <c r="G30" i="104" s="1"/>
  <c r="J30" i="104" s="1"/>
  <c r="G46" i="102"/>
  <c r="J46" i="102" s="1"/>
  <c r="G46" i="103" s="1"/>
  <c r="J46" i="103" s="1"/>
  <c r="G46" i="104" s="1"/>
  <c r="J46" i="104" s="1"/>
  <c r="G214" i="101"/>
  <c r="J214" i="101" s="1"/>
  <c r="G165" i="102"/>
  <c r="J165" i="102" s="1"/>
  <c r="G165" i="103" s="1"/>
  <c r="J165" i="103" s="1"/>
  <c r="G165" i="104" s="1"/>
  <c r="J165" i="104" s="1"/>
  <c r="G59" i="102"/>
  <c r="J59" i="102" s="1"/>
  <c r="G59" i="103" s="1"/>
  <c r="J59" i="103" s="1"/>
  <c r="G59" i="104" s="1"/>
  <c r="J59" i="104" s="1"/>
  <c r="G36" i="102"/>
  <c r="J36" i="102" s="1"/>
  <c r="G27" i="102"/>
  <c r="J27" i="102" s="1"/>
  <c r="G96" i="102"/>
  <c r="J96" i="102" s="1"/>
  <c r="G96" i="103" s="1"/>
  <c r="J96" i="103" s="1"/>
  <c r="G96" i="104" s="1"/>
  <c r="J96" i="104" s="1"/>
  <c r="G42" i="102"/>
  <c r="J42" i="102" s="1"/>
  <c r="G42" i="103" s="1"/>
  <c r="J42" i="103" s="1"/>
  <c r="G42" i="104" s="1"/>
  <c r="J42" i="104" s="1"/>
  <c r="G34" i="102"/>
  <c r="J34" i="102" s="1"/>
  <c r="G34" i="103" s="1"/>
  <c r="J34" i="103" s="1"/>
  <c r="G34" i="104" s="1"/>
  <c r="J34" i="104" s="1"/>
  <c r="G32" i="102"/>
  <c r="J32" i="102" s="1"/>
  <c r="G32" i="103" s="1"/>
  <c r="J32" i="103" s="1"/>
  <c r="G49" i="102"/>
  <c r="J49" i="102" s="1"/>
  <c r="G49" i="103" s="1"/>
  <c r="J49" i="103" s="1"/>
  <c r="G49" i="104" s="1"/>
  <c r="J49" i="104" s="1"/>
  <c r="G58" i="102"/>
  <c r="J58" i="102" s="1"/>
  <c r="G58" i="103" s="1"/>
  <c r="J58" i="103" s="1"/>
  <c r="G58" i="104" s="1"/>
  <c r="J58" i="104" s="1"/>
  <c r="G122" i="102"/>
  <c r="J122" i="102" s="1"/>
  <c r="G122" i="103" s="1"/>
  <c r="J122" i="103" s="1"/>
  <c r="G122" i="104" s="1"/>
  <c r="J122" i="104" s="1"/>
  <c r="G51" i="102"/>
  <c r="J51" i="102" s="1"/>
  <c r="G51" i="103" s="1"/>
  <c r="J51" i="103" s="1"/>
  <c r="G51" i="104" s="1"/>
  <c r="J51" i="104" s="1"/>
  <c r="G8" i="100"/>
  <c r="J8" i="100" s="1"/>
  <c r="G119" i="102"/>
  <c r="J119" i="102" s="1"/>
  <c r="G119" i="103" s="1"/>
  <c r="J119" i="103" s="1"/>
  <c r="G119" i="104" s="1"/>
  <c r="J119" i="104" s="1"/>
  <c r="G40" i="102"/>
  <c r="J40" i="102" s="1"/>
  <c r="G40" i="103" s="1"/>
  <c r="J40" i="103" s="1"/>
  <c r="G40" i="104" s="1"/>
  <c r="J40" i="104" s="1"/>
  <c r="G6" i="100"/>
  <c r="J6" i="100" s="1"/>
  <c r="G52" i="102"/>
  <c r="J52" i="102" s="1"/>
  <c r="G52" i="103" s="1"/>
  <c r="J52" i="103" s="1"/>
  <c r="G52" i="104" s="1"/>
  <c r="J52" i="104" s="1"/>
  <c r="G48" i="102"/>
  <c r="J48" i="102" s="1"/>
  <c r="G48" i="103" s="1"/>
  <c r="J48" i="103" s="1"/>
  <c r="G48" i="104" s="1"/>
  <c r="J48" i="104" s="1"/>
  <c r="G161" i="102"/>
  <c r="J161" i="102" s="1"/>
  <c r="G161" i="103" s="1"/>
  <c r="J161" i="103" s="1"/>
  <c r="G161" i="104" s="1"/>
  <c r="J161" i="104" s="1"/>
  <c r="G41" i="102"/>
  <c r="J41" i="102" s="1"/>
  <c r="G41" i="103" s="1"/>
  <c r="J41" i="103" s="1"/>
  <c r="G41" i="104" s="1"/>
  <c r="J41" i="104" s="1"/>
  <c r="G55" i="102"/>
  <c r="J55" i="102" s="1"/>
  <c r="G44" i="102"/>
  <c r="J44" i="102" s="1"/>
  <c r="G44" i="103" s="1"/>
  <c r="J44" i="103" s="1"/>
  <c r="G44" i="104" s="1"/>
  <c r="J44" i="104" s="1"/>
  <c r="G57" i="102"/>
  <c r="J57" i="102" s="1"/>
  <c r="G57" i="103" s="1"/>
  <c r="J57" i="103" s="1"/>
  <c r="G57" i="104" s="1"/>
  <c r="J57" i="104" s="1"/>
  <c r="G50" i="102"/>
  <c r="J50" i="102" s="1"/>
  <c r="G50" i="103" s="1"/>
  <c r="J50" i="103" s="1"/>
  <c r="G50" i="104" s="1"/>
  <c r="J50" i="104" s="1"/>
  <c r="G13" i="100"/>
  <c r="J13" i="100" s="1"/>
  <c r="G14" i="100"/>
  <c r="J14" i="100" s="1"/>
  <c r="G15" i="100"/>
  <c r="J15" i="100" s="1"/>
  <c r="G88" i="101"/>
  <c r="J88" i="101" s="1"/>
  <c r="G87" i="101"/>
  <c r="J87" i="101" s="1"/>
  <c r="G16" i="100"/>
  <c r="J16" i="100" s="1"/>
  <c r="G54" i="102"/>
  <c r="J54" i="102" s="1"/>
  <c r="G54" i="103" s="1"/>
  <c r="J54" i="103" s="1"/>
  <c r="G54" i="104" s="1"/>
  <c r="J54" i="104" s="1"/>
  <c r="G33" i="102"/>
  <c r="J33" i="102" s="1"/>
  <c r="G33" i="103" s="1"/>
  <c r="J33" i="103" s="1"/>
  <c r="G33" i="104" s="1"/>
  <c r="J33" i="104" s="1"/>
  <c r="G28" i="102"/>
  <c r="J28" i="102" s="1"/>
  <c r="G28" i="103" s="1"/>
  <c r="J28" i="103" s="1"/>
  <c r="G221" i="102"/>
  <c r="J221" i="102" s="1"/>
  <c r="G7" i="100"/>
  <c r="J7" i="100" s="1"/>
  <c r="G17" i="100"/>
  <c r="J17" i="100" s="1"/>
  <c r="G38" i="102"/>
  <c r="J38" i="102" s="1"/>
  <c r="G38" i="103" s="1"/>
  <c r="J38" i="103" s="1"/>
  <c r="G38" i="104" s="1"/>
  <c r="J38" i="104" s="1"/>
  <c r="G56" i="102"/>
  <c r="J56" i="102" s="1"/>
  <c r="G56" i="103" s="1"/>
  <c r="J56" i="103" s="1"/>
  <c r="G56" i="104" s="1"/>
  <c r="J56" i="104" s="1"/>
  <c r="G29" i="102"/>
  <c r="J29" i="102" s="1"/>
  <c r="G29" i="103" s="1"/>
  <c r="J29" i="103" s="1"/>
  <c r="G29" i="104" s="1"/>
  <c r="J29" i="104" s="1"/>
  <c r="G219" i="81"/>
  <c r="J219" i="81" s="1"/>
  <c r="G216" i="80"/>
  <c r="J216" i="8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36" i="105"/>
  <c r="J36" i="105" s="1"/>
  <c r="G36" i="106" s="1"/>
  <c r="J36" i="106" s="1"/>
  <c r="G56" i="105"/>
  <c r="J56" i="105" s="1"/>
  <c r="G96" i="105"/>
  <c r="J96" i="105" s="1"/>
  <c r="G96" i="106" s="1"/>
  <c r="J96" i="106" s="1"/>
  <c r="G96" i="107" s="1"/>
  <c r="J96" i="107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G174" i="99"/>
  <c r="J174" i="99" s="1"/>
  <c r="G103" i="99"/>
  <c r="J103" i="99" s="1"/>
  <c r="G102" i="99"/>
  <c r="J102" i="99" s="1"/>
  <c r="G18" i="99"/>
  <c r="J18" i="99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82" i="99"/>
  <c r="J82" i="99" s="1"/>
  <c r="G131" i="97"/>
  <c r="J131" i="97" s="1"/>
  <c r="G134" i="97"/>
  <c r="J134" i="97" s="1"/>
  <c r="G186" i="101"/>
  <c r="J186" i="101" s="1"/>
  <c r="G104" i="101"/>
  <c r="J104" i="101" s="1"/>
  <c r="G191" i="101"/>
  <c r="J191" i="101" s="1"/>
  <c r="G190" i="101"/>
  <c r="J190" i="101" s="1"/>
  <c r="G132" i="100"/>
  <c r="J132" i="100" s="1"/>
  <c r="G135" i="100"/>
  <c r="J135" i="100" s="1"/>
  <c r="G136" i="99"/>
  <c r="J136" i="99" s="1"/>
  <c r="E189" i="96" l="1"/>
  <c r="G189" i="96" s="1"/>
  <c r="J189" i="96" s="1"/>
  <c r="G189" i="97" s="1"/>
  <c r="J189" i="97" s="1"/>
  <c r="G189" i="98" s="1"/>
  <c r="J189" i="98" s="1"/>
  <c r="G189" i="99" s="1"/>
  <c r="J189" i="99" s="1"/>
  <c r="G189" i="100" s="1"/>
  <c r="J189" i="100" s="1"/>
  <c r="G189" i="101" s="1"/>
  <c r="J189" i="101" s="1"/>
  <c r="G189" i="102" s="1"/>
  <c r="J189" i="102" s="1"/>
  <c r="G187" i="95"/>
  <c r="J187" i="95" s="1"/>
  <c r="G105" i="95"/>
  <c r="J105" i="95" s="1"/>
  <c r="G31" i="103"/>
  <c r="J31" i="103" s="1"/>
  <c r="G31" i="104" s="1"/>
  <c r="J31" i="104" s="1"/>
  <c r="G31" i="105" s="1"/>
  <c r="J31" i="105" s="1"/>
  <c r="G132" i="101"/>
  <c r="J132" i="101" s="1"/>
  <c r="G228" i="102"/>
  <c r="J228" i="102" s="1"/>
  <c r="G36" i="103"/>
  <c r="J36" i="103" s="1"/>
  <c r="G36" i="104" s="1"/>
  <c r="J36" i="104" s="1"/>
  <c r="G55" i="103"/>
  <c r="J55" i="103" s="1"/>
  <c r="G55" i="104" s="1"/>
  <c r="J55" i="104" s="1"/>
  <c r="G191" i="102"/>
  <c r="J191" i="102" s="1"/>
  <c r="G136" i="100"/>
  <c r="J136" i="100" s="1"/>
  <c r="G27" i="103"/>
  <c r="J27" i="103" s="1"/>
  <c r="G27" i="104" s="1"/>
  <c r="J27" i="104" s="1"/>
  <c r="G221" i="103"/>
  <c r="J221" i="103" s="1"/>
  <c r="G221" i="104" s="1"/>
  <c r="J221" i="104" s="1"/>
  <c r="G102" i="100"/>
  <c r="J102" i="100" s="1"/>
  <c r="G188" i="80"/>
  <c r="J188" i="80" s="1"/>
  <c r="G188" i="81" s="1"/>
  <c r="J188" i="81" s="1"/>
  <c r="G188" i="82" s="1"/>
  <c r="J188" i="82" s="1"/>
  <c r="G188" i="83" s="1"/>
  <c r="J188" i="83" s="1"/>
  <c r="G188" i="84" s="1"/>
  <c r="J188" i="84" s="1"/>
  <c r="G207" i="80"/>
  <c r="J207" i="80" s="1"/>
  <c r="G207" i="81" s="1"/>
  <c r="J207" i="81" s="1"/>
  <c r="G207" i="82" s="1"/>
  <c r="J207" i="82" s="1"/>
  <c r="G207" i="83" s="1"/>
  <c r="J207" i="83" s="1"/>
  <c r="G207" i="84" s="1"/>
  <c r="J207" i="84" s="1"/>
  <c r="G76" i="80"/>
  <c r="J76" i="80" s="1"/>
  <c r="G76" i="81" s="1"/>
  <c r="J76" i="81" s="1"/>
  <c r="G76" i="82" s="1"/>
  <c r="J76" i="82" s="1"/>
  <c r="G76" i="83" s="1"/>
  <c r="J76" i="83" s="1"/>
  <c r="G76" i="84" s="1"/>
  <c r="J76" i="84" s="1"/>
  <c r="G28" i="104"/>
  <c r="J28" i="104" s="1"/>
  <c r="G13" i="101"/>
  <c r="J13" i="101" s="1"/>
  <c r="G16" i="101"/>
  <c r="J16" i="101" s="1"/>
  <c r="G32" i="104"/>
  <c r="J32" i="104" s="1"/>
  <c r="G17" i="101"/>
  <c r="J17" i="101" s="1"/>
  <c r="G8" i="101"/>
  <c r="J8" i="101" s="1"/>
  <c r="G6" i="101"/>
  <c r="J6" i="101" s="1"/>
  <c r="G214" i="102"/>
  <c r="J214" i="102" s="1"/>
  <c r="G7" i="101"/>
  <c r="J7" i="101" s="1"/>
  <c r="G15" i="101"/>
  <c r="J15" i="101" s="1"/>
  <c r="G14" i="101"/>
  <c r="J14" i="101" s="1"/>
  <c r="G174" i="100"/>
  <c r="J174" i="100" s="1"/>
  <c r="G173" i="100"/>
  <c r="J173" i="100" s="1"/>
  <c r="G103" i="100"/>
  <c r="J103" i="100" s="1"/>
  <c r="G88" i="102"/>
  <c r="J88" i="102" s="1"/>
  <c r="G88" i="103" s="1"/>
  <c r="J88" i="103" s="1"/>
  <c r="G88" i="104" s="1"/>
  <c r="J88" i="104" s="1"/>
  <c r="G87" i="102"/>
  <c r="J87" i="102" s="1"/>
  <c r="G87" i="103" s="1"/>
  <c r="J87" i="103" s="1"/>
  <c r="G87" i="104" s="1"/>
  <c r="J87" i="104" s="1"/>
  <c r="G18" i="100"/>
  <c r="J18" i="100" s="1"/>
  <c r="G219" i="82"/>
  <c r="J219" i="82" s="1"/>
  <c r="G219" i="83" s="1"/>
  <c r="J219" i="83" s="1"/>
  <c r="G200" i="81"/>
  <c r="J200" i="81" s="1"/>
  <c r="G201" i="81"/>
  <c r="J201" i="81" s="1"/>
  <c r="G218" i="81"/>
  <c r="J218" i="81" s="1"/>
  <c r="G217" i="81"/>
  <c r="J217" i="81" s="1"/>
  <c r="G216" i="81"/>
  <c r="J216" i="81" s="1"/>
  <c r="G216" i="82" s="1"/>
  <c r="J216" i="82" s="1"/>
  <c r="G216" i="83" s="1"/>
  <c r="J216" i="83" s="1"/>
  <c r="G199" i="81"/>
  <c r="J199" i="81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214" i="105"/>
  <c r="J214" i="105" s="1"/>
  <c r="G214" i="106" s="1"/>
  <c r="J214" i="106" s="1"/>
  <c r="G214" i="107" s="1"/>
  <c r="J214" i="107" s="1"/>
  <c r="G36" i="107"/>
  <c r="J3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5" i="87"/>
  <c r="J5" i="87" s="1"/>
  <c r="G124" i="79"/>
  <c r="J124" i="79" s="1"/>
  <c r="G131" i="98"/>
  <c r="J131" i="98" s="1"/>
  <c r="G134" i="98"/>
  <c r="J134" i="98" s="1"/>
  <c r="G82" i="100"/>
  <c r="J82" i="100" s="1"/>
  <c r="G186" i="102"/>
  <c r="J186" i="102" s="1"/>
  <c r="G104" i="102"/>
  <c r="J104" i="102" s="1"/>
  <c r="G190" i="102"/>
  <c r="J190" i="102" s="1"/>
  <c r="G133" i="100"/>
  <c r="J133" i="100" s="1"/>
  <c r="G135" i="101"/>
  <c r="J135" i="101" s="1"/>
  <c r="E105" i="96" l="1"/>
  <c r="G105" i="96" s="1"/>
  <c r="J105" i="96" s="1"/>
  <c r="G105" i="97" s="1"/>
  <c r="J105" i="97" s="1"/>
  <c r="G105" i="98" s="1"/>
  <c r="J105" i="98" s="1"/>
  <c r="G105" i="99" s="1"/>
  <c r="J105" i="99" s="1"/>
  <c r="G105" i="100" s="1"/>
  <c r="J105" i="100" s="1"/>
  <c r="G105" i="101" s="1"/>
  <c r="J105" i="101" s="1"/>
  <c r="G105" i="102" s="1"/>
  <c r="J105" i="102" s="1"/>
  <c r="G105" i="103" s="1"/>
  <c r="J105" i="103" s="1"/>
  <c r="E187" i="96"/>
  <c r="G187" i="96" s="1"/>
  <c r="J187" i="96" s="1"/>
  <c r="G187" i="97" s="1"/>
  <c r="J187" i="97" s="1"/>
  <c r="G187" i="98" s="1"/>
  <c r="J187" i="98" s="1"/>
  <c r="G187" i="99" s="1"/>
  <c r="J187" i="99" s="1"/>
  <c r="G187" i="100" s="1"/>
  <c r="J187" i="100" s="1"/>
  <c r="G187" i="101" s="1"/>
  <c r="J187" i="101" s="1"/>
  <c r="G187" i="102" s="1"/>
  <c r="J187" i="102" s="1"/>
  <c r="G187" i="103" s="1"/>
  <c r="J187" i="103" s="1"/>
  <c r="G214" i="103"/>
  <c r="J214" i="103" s="1"/>
  <c r="G214" i="104" s="1"/>
  <c r="J214" i="104" s="1"/>
  <c r="G76" i="85"/>
  <c r="J76" i="85" s="1"/>
  <c r="G76" i="86" s="1"/>
  <c r="J76" i="86" s="1"/>
  <c r="G76" i="87" s="1"/>
  <c r="J76" i="87" s="1"/>
  <c r="G76" i="88" s="1"/>
  <c r="J76" i="88" s="1"/>
  <c r="G76" i="89" s="1"/>
  <c r="J76" i="89" s="1"/>
  <c r="G76" i="90" s="1"/>
  <c r="J76" i="90" s="1"/>
  <c r="G76" i="91" s="1"/>
  <c r="J76" i="91" s="1"/>
  <c r="E76" i="92" s="1"/>
  <c r="G76" i="92" s="1"/>
  <c r="J76" i="92" s="1"/>
  <c r="G76" i="93" s="1"/>
  <c r="J76" i="93" s="1"/>
  <c r="G76" i="94" s="1"/>
  <c r="J76" i="94" s="1"/>
  <c r="G207" i="85"/>
  <c r="J207" i="85" s="1"/>
  <c r="G207" i="86" s="1"/>
  <c r="J207" i="86" s="1"/>
  <c r="G207" i="87" s="1"/>
  <c r="J207" i="87" s="1"/>
  <c r="G207" i="88" s="1"/>
  <c r="J207" i="88" s="1"/>
  <c r="G207" i="89" s="1"/>
  <c r="J207" i="89" s="1"/>
  <c r="G207" i="90" s="1"/>
  <c r="J207" i="90" s="1"/>
  <c r="G207" i="91" s="1"/>
  <c r="J207" i="91" s="1"/>
  <c r="E207" i="92" s="1"/>
  <c r="G207" i="92" s="1"/>
  <c r="J207" i="92" s="1"/>
  <c r="G207" i="93" s="1"/>
  <c r="J207" i="93" s="1"/>
  <c r="G207" i="94" s="1"/>
  <c r="J207" i="94" s="1"/>
  <c r="G104" i="103"/>
  <c r="J104" i="103" s="1"/>
  <c r="G188" i="85"/>
  <c r="J188" i="85" s="1"/>
  <c r="G188" i="86" s="1"/>
  <c r="J188" i="86" s="1"/>
  <c r="G188" i="87" s="1"/>
  <c r="J188" i="87" s="1"/>
  <c r="G188" i="88" s="1"/>
  <c r="J188" i="88" s="1"/>
  <c r="G188" i="89" s="1"/>
  <c r="J188" i="89" s="1"/>
  <c r="G188" i="90" s="1"/>
  <c r="J188" i="90" s="1"/>
  <c r="G188" i="91" s="1"/>
  <c r="J188" i="91" s="1"/>
  <c r="E188" i="92" s="1"/>
  <c r="G188" i="92" s="1"/>
  <c r="J188" i="92" s="1"/>
  <c r="G188" i="93" s="1"/>
  <c r="J188" i="93" s="1"/>
  <c r="G188" i="94" s="1"/>
  <c r="J188" i="94" s="1"/>
  <c r="G17" i="102"/>
  <c r="J17" i="102" s="1"/>
  <c r="G8" i="102"/>
  <c r="J8" i="102" s="1"/>
  <c r="G8" i="103" s="1"/>
  <c r="J8" i="103" s="1"/>
  <c r="G8" i="104" s="1"/>
  <c r="J8" i="104" s="1"/>
  <c r="G14" i="102"/>
  <c r="J14" i="102" s="1"/>
  <c r="G14" i="103" s="1"/>
  <c r="J14" i="103" s="1"/>
  <c r="G14" i="104" s="1"/>
  <c r="J14" i="104" s="1"/>
  <c r="G16" i="102"/>
  <c r="J16" i="102" s="1"/>
  <c r="G16" i="103" s="1"/>
  <c r="J16" i="103" s="1"/>
  <c r="G16" i="104" s="1"/>
  <c r="J16" i="104" s="1"/>
  <c r="G18" i="101"/>
  <c r="J18" i="101" s="1"/>
  <c r="G15" i="102"/>
  <c r="J15" i="102" s="1"/>
  <c r="G15" i="103" s="1"/>
  <c r="J15" i="103" s="1"/>
  <c r="G15" i="104" s="1"/>
  <c r="J15" i="104" s="1"/>
  <c r="G15" i="105" s="1"/>
  <c r="J15" i="105" s="1"/>
  <c r="G15" i="106" s="1"/>
  <c r="J15" i="106" s="1"/>
  <c r="G15" i="107" s="1"/>
  <c r="J15" i="107" s="1"/>
  <c r="G13" i="102"/>
  <c r="J13" i="102" s="1"/>
  <c r="G13" i="103" s="1"/>
  <c r="J13" i="103" s="1"/>
  <c r="G13" i="104" s="1"/>
  <c r="J13" i="104" s="1"/>
  <c r="G6" i="102"/>
  <c r="J6" i="102" s="1"/>
  <c r="G7" i="102"/>
  <c r="J7" i="102" s="1"/>
  <c r="G7" i="103" s="1"/>
  <c r="J7" i="103" s="1"/>
  <c r="G7" i="104" s="1"/>
  <c r="J7" i="104" s="1"/>
  <c r="G102" i="101"/>
  <c r="J102" i="101" s="1"/>
  <c r="G103" i="101"/>
  <c r="J103" i="101" s="1"/>
  <c r="G174" i="101"/>
  <c r="J174" i="101" s="1"/>
  <c r="G173" i="101"/>
  <c r="J173" i="101" s="1"/>
  <c r="G5" i="88"/>
  <c r="J5" i="88" s="1"/>
  <c r="G5" i="89" s="1"/>
  <c r="J5" i="89" s="1"/>
  <c r="G201" i="82"/>
  <c r="J201" i="82" s="1"/>
  <c r="G201" i="83" s="1"/>
  <c r="J201" i="83" s="1"/>
  <c r="G200" i="82"/>
  <c r="J200" i="82" s="1"/>
  <c r="G218" i="82"/>
  <c r="J218" i="82" s="1"/>
  <c r="G218" i="83" s="1"/>
  <c r="J218" i="83" s="1"/>
  <c r="G217" i="82"/>
  <c r="J217" i="82" s="1"/>
  <c r="G217" i="83" s="1"/>
  <c r="J217" i="83" s="1"/>
  <c r="G199" i="82"/>
  <c r="J199" i="82" s="1"/>
  <c r="G199" i="83" s="1"/>
  <c r="J199" i="83" s="1"/>
  <c r="G16" i="105"/>
  <c r="J16" i="105" s="1"/>
  <c r="G16" i="106" s="1"/>
  <c r="J16" i="106" s="1"/>
  <c r="G16" i="107" s="1"/>
  <c r="J16" i="107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3" i="105"/>
  <c r="J13" i="105" s="1"/>
  <c r="G13" i="106" s="1"/>
  <c r="J13" i="106" s="1"/>
  <c r="G13" i="107" s="1"/>
  <c r="J13" i="107" s="1"/>
  <c r="G47" i="107"/>
  <c r="J47" i="107" s="1"/>
  <c r="G7" i="105"/>
  <c r="J7" i="105" s="1"/>
  <c r="G7" i="106" s="1"/>
  <c r="J7" i="106" s="1"/>
  <c r="G7" i="107" s="1"/>
  <c r="J7" i="107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124" i="80"/>
  <c r="J124" i="80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76" i="95" l="1"/>
  <c r="J76" i="95" s="1"/>
  <c r="G188" i="95"/>
  <c r="J188" i="95" s="1"/>
  <c r="G207" i="95"/>
  <c r="J207" i="95" s="1"/>
  <c r="G131" i="100"/>
  <c r="J131" i="100" s="1"/>
  <c r="G105" i="104"/>
  <c r="J105" i="104" s="1"/>
  <c r="G17" i="103"/>
  <c r="J17" i="103" s="1"/>
  <c r="G17" i="104" s="1"/>
  <c r="J17" i="104" s="1"/>
  <c r="G6" i="103"/>
  <c r="J6" i="103" s="1"/>
  <c r="G6" i="104" s="1"/>
  <c r="J6" i="104" s="1"/>
  <c r="G6" i="105" s="1"/>
  <c r="J6" i="105" s="1"/>
  <c r="G6" i="106" s="1"/>
  <c r="J6" i="106" s="1"/>
  <c r="G6" i="107" s="1"/>
  <c r="J6" i="107" s="1"/>
  <c r="J253" i="102"/>
  <c r="G253" i="103" s="1"/>
  <c r="J253" i="103" s="1"/>
  <c r="G253" i="104" s="1"/>
  <c r="J253" i="104" s="1"/>
  <c r="G200" i="83"/>
  <c r="J200" i="83" s="1"/>
  <c r="G18" i="102"/>
  <c r="J18" i="102" s="1"/>
  <c r="G18" i="103" s="1"/>
  <c r="J18" i="103" s="1"/>
  <c r="G18" i="104" s="1"/>
  <c r="J18" i="104" s="1"/>
  <c r="G18" i="105" s="1"/>
  <c r="J18" i="105" s="1"/>
  <c r="G18" i="106" s="1"/>
  <c r="J18" i="106" s="1"/>
  <c r="G5" i="90"/>
  <c r="J5" i="90" s="1"/>
  <c r="G174" i="102"/>
  <c r="J174" i="102" s="1"/>
  <c r="G174" i="103" s="1"/>
  <c r="J174" i="103" s="1"/>
  <c r="G174" i="104" s="1"/>
  <c r="J174" i="104" s="1"/>
  <c r="G173" i="102"/>
  <c r="J173" i="102" s="1"/>
  <c r="G173" i="103" s="1"/>
  <c r="J173" i="103" s="1"/>
  <c r="G173" i="104" s="1"/>
  <c r="J173" i="104" s="1"/>
  <c r="G102" i="102"/>
  <c r="J102" i="102" s="1"/>
  <c r="G103" i="102"/>
  <c r="J103" i="102" s="1"/>
  <c r="G124" i="81"/>
  <c r="J124" i="81" s="1"/>
  <c r="G18" i="107"/>
  <c r="J18" i="107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4" i="100"/>
  <c r="J134" i="100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89" i="104"/>
  <c r="J189" i="104" s="1"/>
  <c r="G186" i="104"/>
  <c r="J186" i="104" s="1"/>
  <c r="G187" i="104"/>
  <c r="J187" i="104" s="1"/>
  <c r="G104" i="104"/>
  <c r="J104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207" i="96" l="1"/>
  <c r="G207" i="96" s="1"/>
  <c r="J207" i="96" s="1"/>
  <c r="E188" i="96"/>
  <c r="G188" i="96" s="1"/>
  <c r="J188" i="96" s="1"/>
  <c r="E76" i="96"/>
  <c r="G76" i="96" s="1"/>
  <c r="J76" i="96" s="1"/>
  <c r="G76" i="97" s="1"/>
  <c r="J76" i="97" s="1"/>
  <c r="G76" i="98" s="1"/>
  <c r="J76" i="98" s="1"/>
  <c r="G76" i="99" s="1"/>
  <c r="J76" i="99" s="1"/>
  <c r="G76" i="100" s="1"/>
  <c r="J76" i="100" s="1"/>
  <c r="G76" i="101" s="1"/>
  <c r="J76" i="101" s="1"/>
  <c r="G76" i="102" s="1"/>
  <c r="J76" i="102" s="1"/>
  <c r="E5" i="91"/>
  <c r="G5" i="91" s="1"/>
  <c r="J5" i="91" s="1"/>
  <c r="E5" i="92" s="1"/>
  <c r="G5" i="92" s="1"/>
  <c r="J5" i="92" s="1"/>
  <c r="G218" i="85"/>
  <c r="J218" i="85" s="1"/>
  <c r="G201" i="85"/>
  <c r="J201" i="85" s="1"/>
  <c r="G136" i="103"/>
  <c r="J136" i="103" s="1"/>
  <c r="G200" i="85"/>
  <c r="J200" i="85" s="1"/>
  <c r="G217" i="85"/>
  <c r="J217" i="85" s="1"/>
  <c r="G219" i="86"/>
  <c r="J219" i="86" s="1"/>
  <c r="G219" i="87" s="1"/>
  <c r="J219" i="87" s="1"/>
  <c r="G124" i="82"/>
  <c r="J124" i="82" s="1"/>
  <c r="G124" i="83" s="1"/>
  <c r="J124" i="83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3" i="103"/>
  <c r="J133" i="103" s="1"/>
  <c r="G188" i="97" l="1"/>
  <c r="J188" i="97" s="1"/>
  <c r="G188" i="98" s="1"/>
  <c r="J188" i="98" s="1"/>
  <c r="G188" i="99" s="1"/>
  <c r="J188" i="99" s="1"/>
  <c r="G188" i="100" s="1"/>
  <c r="J188" i="100" s="1"/>
  <c r="G188" i="101" s="1"/>
  <c r="J188" i="101" s="1"/>
  <c r="G188" i="102" s="1"/>
  <c r="J188" i="102" s="1"/>
  <c r="G188" i="103" s="1"/>
  <c r="J188" i="103" s="1"/>
  <c r="G188" i="104" s="1"/>
  <c r="J188" i="104" s="1"/>
  <c r="G207" i="97"/>
  <c r="J207" i="97" s="1"/>
  <c r="G207" i="98" s="1"/>
  <c r="J207" i="98" s="1"/>
  <c r="G207" i="99" s="1"/>
  <c r="J207" i="99" s="1"/>
  <c r="G207" i="100" s="1"/>
  <c r="J207" i="100" s="1"/>
  <c r="G207" i="101" s="1"/>
  <c r="J207" i="101" s="1"/>
  <c r="G207" i="102" s="1"/>
  <c r="J207" i="102" s="1"/>
  <c r="G207" i="103" s="1"/>
  <c r="J207" i="103" s="1"/>
  <c r="G207" i="104" s="1"/>
  <c r="J207" i="104" s="1"/>
  <c r="G133" i="104"/>
  <c r="J133" i="104" s="1"/>
  <c r="G76" i="103"/>
  <c r="J76" i="103" s="1"/>
  <c r="G216" i="86"/>
  <c r="J216" i="86" s="1"/>
  <c r="G216" i="87" s="1"/>
  <c r="J216" i="87" s="1"/>
  <c r="G200" i="86"/>
  <c r="J200" i="86" s="1"/>
  <c r="G201" i="86"/>
  <c r="J201" i="86" s="1"/>
  <c r="G201" i="87" s="1"/>
  <c r="J201" i="87" s="1"/>
  <c r="G218" i="86"/>
  <c r="J218" i="86" s="1"/>
  <c r="G218" i="87" s="1"/>
  <c r="J218" i="87" s="1"/>
  <c r="G199" i="86"/>
  <c r="J199" i="86" s="1"/>
  <c r="G217" i="86"/>
  <c r="J217" i="86" s="1"/>
  <c r="G217" i="87" s="1"/>
  <c r="J217" i="87" s="1"/>
  <c r="G102" i="104"/>
  <c r="J102" i="104" s="1"/>
  <c r="G174" i="106"/>
  <c r="J174" i="106" s="1"/>
  <c r="G228" i="106"/>
  <c r="J228" i="106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6" i="104"/>
  <c r="J136" i="104" s="1"/>
  <c r="G132" i="105"/>
  <c r="J132" i="105" s="1"/>
  <c r="G135" i="105"/>
  <c r="J135" i="105" s="1"/>
  <c r="G124" i="85" l="1"/>
  <c r="J124" i="85" s="1"/>
  <c r="G200" i="87"/>
  <c r="J200" i="87" s="1"/>
  <c r="G200" i="88" s="1"/>
  <c r="J200" i="88" s="1"/>
  <c r="G134" i="103"/>
  <c r="J134" i="103" s="1"/>
  <c r="G131" i="103"/>
  <c r="J131" i="103" s="1"/>
  <c r="G199" i="87"/>
  <c r="J199" i="87" s="1"/>
  <c r="G199" i="88" s="1"/>
  <c r="J199" i="88" s="1"/>
  <c r="G76" i="104"/>
  <c r="J76" i="104" s="1"/>
  <c r="G219" i="89"/>
  <c r="J219" i="89" s="1"/>
  <c r="G219" i="90" s="1"/>
  <c r="J219" i="90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8" i="88"/>
  <c r="J218" i="88" s="1"/>
  <c r="G201" i="88"/>
  <c r="J201" i="88" s="1"/>
  <c r="G216" i="88"/>
  <c r="J216" i="88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00" i="89" l="1"/>
  <c r="J200" i="89" s="1"/>
  <c r="G200" i="90" s="1"/>
  <c r="J200" i="90" s="1"/>
  <c r="G199" i="89"/>
  <c r="J199" i="89" s="1"/>
  <c r="G199" i="90" s="1"/>
  <c r="J199" i="90" s="1"/>
  <c r="G217" i="89"/>
  <c r="J217" i="89" s="1"/>
  <c r="G218" i="89"/>
  <c r="J218" i="89" s="1"/>
  <c r="G124" i="86"/>
  <c r="J124" i="86" s="1"/>
  <c r="G124" i="87" s="1"/>
  <c r="J124" i="87" s="1"/>
  <c r="G201" i="89"/>
  <c r="J201" i="89" s="1"/>
  <c r="G201" i="90" s="1"/>
  <c r="J201" i="90" s="1"/>
  <c r="G216" i="89"/>
  <c r="J216" i="89" s="1"/>
  <c r="G102" i="106"/>
  <c r="J102" i="106" s="1"/>
  <c r="G103" i="106"/>
  <c r="J103" i="106" s="1"/>
  <c r="E253" i="107"/>
  <c r="G253" i="107" s="1"/>
  <c r="J253" i="107" s="1"/>
  <c r="G5" i="95"/>
  <c r="J5" i="95" s="1"/>
  <c r="E5" i="96" s="1"/>
  <c r="G82" i="106"/>
  <c r="J82" i="106" s="1"/>
  <c r="G134" i="104"/>
  <c r="J134" i="104" s="1"/>
  <c r="G131" i="104"/>
  <c r="J131" i="104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218" i="90" l="1"/>
  <c r="J218" i="90" s="1"/>
  <c r="G218" i="91" s="1"/>
  <c r="J218" i="91" s="1"/>
  <c r="E218" i="92" s="1"/>
  <c r="G217" i="90"/>
  <c r="J217" i="90" s="1"/>
  <c r="G217" i="91" s="1"/>
  <c r="J217" i="91" s="1"/>
  <c r="E217" i="92" s="1"/>
  <c r="G216" i="90"/>
  <c r="J216" i="90" s="1"/>
  <c r="G216" i="91" s="1"/>
  <c r="J216" i="91" s="1"/>
  <c r="E216" i="92" s="1"/>
  <c r="G5" i="96"/>
  <c r="J5" i="96" s="1"/>
  <c r="G102" i="107"/>
  <c r="J102" i="107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00" i="91"/>
  <c r="J200" i="91" s="1"/>
  <c r="E200" i="92" s="1"/>
  <c r="G199" i="91"/>
  <c r="J199" i="91" s="1"/>
  <c r="E199" i="92" s="1"/>
  <c r="G201" i="91"/>
  <c r="J201" i="91" s="1"/>
  <c r="E201" i="92" s="1"/>
  <c r="G133" i="107"/>
  <c r="J133" i="107" s="1"/>
  <c r="G136" i="107"/>
  <c r="J136" i="107" s="1"/>
  <c r="G219" i="93" l="1"/>
  <c r="J219" i="93" s="1"/>
  <c r="G124" i="89"/>
  <c r="J124" i="89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01" i="92"/>
  <c r="J201" i="92" s="1"/>
  <c r="G199" i="92"/>
  <c r="J199" i="92" s="1"/>
  <c r="G216" i="92"/>
  <c r="J216" i="92" s="1"/>
  <c r="G200" i="92"/>
  <c r="J200" i="92" s="1"/>
  <c r="G218" i="93" l="1"/>
  <c r="J218" i="93" s="1"/>
  <c r="G199" i="93"/>
  <c r="J199" i="93" s="1"/>
  <c r="G199" i="94" s="1"/>
  <c r="G124" i="90"/>
  <c r="J124" i="90" s="1"/>
  <c r="G124" i="91" s="1"/>
  <c r="J124" i="91" s="1"/>
  <c r="G5" i="98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201" i="93"/>
  <c r="J201" i="93" s="1"/>
  <c r="G219" i="94"/>
  <c r="J219" i="94" s="1"/>
  <c r="G200" i="94" l="1"/>
  <c r="J200" i="94" s="1"/>
  <c r="E124" i="92"/>
  <c r="G124" i="92" s="1"/>
  <c r="J124" i="92" s="1"/>
  <c r="G217" i="94"/>
  <c r="J217" i="94" s="1"/>
  <c r="G201" i="94"/>
  <c r="J201" i="94" s="1"/>
  <c r="G5" i="99"/>
  <c r="J5" i="99" s="1"/>
  <c r="G218" i="94"/>
  <c r="J218" i="94" s="1"/>
  <c r="G219" i="95"/>
  <c r="J219" i="95" s="1"/>
  <c r="E219" i="96" s="1"/>
  <c r="J199" i="94"/>
  <c r="G216" i="94"/>
  <c r="J216" i="94" s="1"/>
  <c r="G124" i="93" l="1"/>
  <c r="J124" i="93" s="1"/>
  <c r="G219" i="96"/>
  <c r="J219" i="96" s="1"/>
  <c r="G5" i="100"/>
  <c r="J5" i="100" s="1"/>
  <c r="G5" i="101" s="1"/>
  <c r="J5" i="101" s="1"/>
  <c r="G216" i="95"/>
  <c r="J216" i="95" s="1"/>
  <c r="E216" i="96" s="1"/>
  <c r="G199" i="95"/>
  <c r="J199" i="95" s="1"/>
  <c r="E199" i="96" s="1"/>
  <c r="G218" i="95"/>
  <c r="J218" i="95" s="1"/>
  <c r="E218" i="96" s="1"/>
  <c r="G200" i="95"/>
  <c r="J200" i="95" s="1"/>
  <c r="E200" i="96" s="1"/>
  <c r="G201" i="95"/>
  <c r="J201" i="95" s="1"/>
  <c r="E201" i="96" s="1"/>
  <c r="G217" i="95"/>
  <c r="J217" i="95" s="1"/>
  <c r="E217" i="96" s="1"/>
  <c r="G199" i="96" l="1"/>
  <c r="J199" i="96" s="1"/>
  <c r="G217" i="96"/>
  <c r="J217" i="96" s="1"/>
  <c r="G216" i="96"/>
  <c r="J216" i="96" s="1"/>
  <c r="G201" i="96"/>
  <c r="J201" i="96" s="1"/>
  <c r="G200" i="96"/>
  <c r="J200" i="96" s="1"/>
  <c r="G218" i="96"/>
  <c r="J218" i="96" s="1"/>
  <c r="G219" i="97"/>
  <c r="J219" i="97" s="1"/>
  <c r="G219" i="98" s="1"/>
  <c r="J219" i="98" s="1"/>
  <c r="G5" i="102"/>
  <c r="J5" i="102" s="1"/>
  <c r="G124" i="94"/>
  <c r="J124" i="94" s="1"/>
  <c r="G218" i="97" l="1"/>
  <c r="J218" i="97" s="1"/>
  <c r="G216" i="97"/>
  <c r="J216" i="97" s="1"/>
  <c r="G216" i="98" s="1"/>
  <c r="J216" i="98" s="1"/>
  <c r="G217" i="97"/>
  <c r="J217" i="97" s="1"/>
  <c r="G200" i="97"/>
  <c r="J200" i="97" s="1"/>
  <c r="G200" i="98" s="1"/>
  <c r="J200" i="98" s="1"/>
  <c r="G201" i="97"/>
  <c r="J201" i="97" s="1"/>
  <c r="G201" i="98" s="1"/>
  <c r="J201" i="98" s="1"/>
  <c r="G199" i="97"/>
  <c r="J199" i="97" s="1"/>
  <c r="G219" i="99"/>
  <c r="J219" i="99" s="1"/>
  <c r="G5" i="103"/>
  <c r="J5" i="103" s="1"/>
  <c r="G124" i="95"/>
  <c r="J124" i="95" s="1"/>
  <c r="E124" i="96" s="1"/>
  <c r="G218" i="98" l="1"/>
  <c r="J218" i="98" s="1"/>
  <c r="G218" i="99" s="1"/>
  <c r="J218" i="99" s="1"/>
  <c r="G199" i="98"/>
  <c r="J199" i="98" s="1"/>
  <c r="G199" i="99" s="1"/>
  <c r="J199" i="99" s="1"/>
  <c r="G124" i="96"/>
  <c r="J124" i="96" s="1"/>
  <c r="G217" i="98"/>
  <c r="J217" i="98" s="1"/>
  <c r="G217" i="99" s="1"/>
  <c r="J217" i="99" s="1"/>
  <c r="G219" i="100"/>
  <c r="J219" i="100" s="1"/>
  <c r="G200" i="99"/>
  <c r="J200" i="99" s="1"/>
  <c r="G201" i="99"/>
  <c r="J201" i="99" s="1"/>
  <c r="G216" i="99"/>
  <c r="J216" i="99" s="1"/>
  <c r="G5" i="104"/>
  <c r="J5" i="104" s="1"/>
  <c r="G5" i="105" l="1"/>
  <c r="J5" i="105" s="1"/>
  <c r="G219" i="101"/>
  <c r="J219" i="101" s="1"/>
  <c r="G199" i="100"/>
  <c r="J199" i="100" s="1"/>
  <c r="G218" i="100"/>
  <c r="J218" i="100" s="1"/>
  <c r="G201" i="100"/>
  <c r="J201" i="100" s="1"/>
  <c r="G200" i="100"/>
  <c r="J200" i="100" s="1"/>
  <c r="G217" i="100"/>
  <c r="J217" i="100" s="1"/>
  <c r="G124" i="97"/>
  <c r="J124" i="97" s="1"/>
  <c r="G124" i="98" s="1"/>
  <c r="J124" i="98" s="1"/>
  <c r="G216" i="100"/>
  <c r="J216" i="100" s="1"/>
  <c r="G5" i="106"/>
  <c r="J5" i="106" s="1"/>
  <c r="G200" i="101" l="1"/>
  <c r="J200" i="101" s="1"/>
  <c r="G217" i="101"/>
  <c r="J217" i="101" s="1"/>
  <c r="G218" i="101"/>
  <c r="J218" i="101" s="1"/>
  <c r="G216" i="101"/>
  <c r="J216" i="101" s="1"/>
  <c r="G201" i="101"/>
  <c r="J201" i="101" s="1"/>
  <c r="G199" i="101"/>
  <c r="J199" i="101" s="1"/>
  <c r="G219" i="102"/>
  <c r="J219" i="102" s="1"/>
  <c r="G219" i="105"/>
  <c r="J219" i="105" s="1"/>
  <c r="G219" i="106" s="1"/>
  <c r="J219" i="106" s="1"/>
  <c r="G219" i="107" s="1"/>
  <c r="J219" i="107" s="1"/>
  <c r="G5" i="107"/>
  <c r="J5" i="107" s="1"/>
  <c r="J5" i="8" s="1"/>
  <c r="G124" i="99"/>
  <c r="J124" i="99" s="1"/>
  <c r="G219" i="103" l="1"/>
  <c r="J219" i="103" s="1"/>
  <c r="G219" i="104" s="1"/>
  <c r="J219" i="104" s="1"/>
  <c r="G218" i="102"/>
  <c r="J218" i="102" s="1"/>
  <c r="G201" i="102"/>
  <c r="J201" i="102" s="1"/>
  <c r="G217" i="102"/>
  <c r="J217" i="102" s="1"/>
  <c r="G217" i="103" s="1"/>
  <c r="J217" i="103" s="1"/>
  <c r="G217" i="104" s="1"/>
  <c r="J217" i="104" s="1"/>
  <c r="G199" i="102"/>
  <c r="J199" i="102" s="1"/>
  <c r="G199" i="103" s="1"/>
  <c r="J199" i="103" s="1"/>
  <c r="G199" i="104" s="1"/>
  <c r="J199" i="104" s="1"/>
  <c r="G216" i="102"/>
  <c r="J216" i="102" s="1"/>
  <c r="G200" i="102"/>
  <c r="J200" i="102" s="1"/>
  <c r="G200" i="103" s="1"/>
  <c r="J200" i="103" s="1"/>
  <c r="G200" i="104" s="1"/>
  <c r="J200" i="104" s="1"/>
  <c r="G124" i="100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73" i="91"/>
  <c r="J73" i="91" s="1"/>
  <c r="G216" i="103" l="1"/>
  <c r="J216" i="103" s="1"/>
  <c r="G216" i="104" s="1"/>
  <c r="J216" i="104" s="1"/>
  <c r="G201" i="103"/>
  <c r="J201" i="103" s="1"/>
  <c r="G201" i="104" s="1"/>
  <c r="J201" i="104" s="1"/>
  <c r="G218" i="103"/>
  <c r="J218" i="103" s="1"/>
  <c r="E73" i="92"/>
  <c r="G73" i="92" s="1"/>
  <c r="J73" i="92" s="1"/>
  <c r="G124" i="101"/>
  <c r="J124" i="101" s="1"/>
  <c r="G218" i="104" l="1"/>
  <c r="J218" i="104" s="1"/>
  <c r="G124" i="102"/>
  <c r="J124" i="102" s="1"/>
  <c r="G124" i="105"/>
  <c r="J124" i="105" s="1"/>
  <c r="G124" i="106" s="1"/>
  <c r="J124" i="106" s="1"/>
  <c r="G124" i="107" s="1"/>
  <c r="J124" i="107" s="1"/>
  <c r="G73" i="93"/>
  <c r="J73" i="93" s="1"/>
  <c r="M257" i="8"/>
  <c r="F255" i="8"/>
  <c r="F258" i="8" s="1"/>
  <c r="F260" i="8" s="1"/>
  <c r="G124" i="103" l="1"/>
  <c r="J124" i="103" s="1"/>
  <c r="G124" i="104" s="1"/>
  <c r="J124" i="104" s="1"/>
  <c r="G73" i="94"/>
  <c r="J73" i="94" s="1"/>
  <c r="C255" i="8"/>
  <c r="C258" i="8" s="1"/>
  <c r="M259" i="8"/>
  <c r="M262" i="8" s="1"/>
  <c r="G73" i="95" l="1"/>
  <c r="J73" i="95" s="1"/>
  <c r="E73" i="96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<sst xmlns="http://schemas.openxmlformats.org/spreadsheetml/2006/main" count="38079" uniqueCount="1464">
  <si>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</si>
  <si>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</si>
  <si>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</si>
  <si>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</si>
  <si>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</si>
  <si>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</si>
  <si>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</si>
  <si>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</si>
  <si>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</si>
  <si>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</si>
  <si>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</si>
  <si>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</si>
  <si>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</si>
  <si>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</si>
  <si>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</si>
  <si>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</si>
  <si>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</si>
  <si>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</si>
  <si>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</si>
  <si>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</si>
  <si>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</si>
  <si>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</si>
  <si>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</si>
  <si>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</si>
  <si>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</si>
  <si>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</si>
  <si>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</si>
  <si>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</si>
  <si>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</si>
  <si>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</si>
  <si>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</si>
  <si>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</si>
  <si>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</si>
  <si>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</si>
  <si>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</si>
  <si>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</si>
  <si>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</si>
  <si>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</si>
  <si>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</si>
  <si>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</si>
  <si>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</si>
  <si>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</si>
  <si>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</si>
  <si>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</si>
  <si>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</si>
  <si>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</si>
  <si>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</si>
  <si>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</si>
  <si>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</si>
  <si>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</si>
  <si>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</si>
  <si>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</si>
  <si>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</si>
  <si>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</si>
  <si>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</si>
  <si>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</si>
  <si>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</si>
  <si>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</si>
  <si>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</si>
  <si>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</si>
  <si>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</si>
  <si>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</si>
  <si>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</si>
  <si>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</si>
  <si>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</si>
  <si>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</si>
  <si>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</si>
  <si>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</si>
  <si>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</si>
  <si>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</si>
  <si>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</si>
  <si>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</si>
  <si>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</si>
  <si>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</si>
  <si>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</si>
  <si>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</si>
  <si>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</si>
  <si>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</si>
  <si>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</si>
  <si>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</si>
  <si>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</si>
  <si>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</si>
  <si>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</si>
  <si>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</si>
  <si>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</si>
  <si>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</si>
  <si>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</si>
  <si>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</si>
  <si>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</si>
  <si>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</si>
  <si>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</si>
  <si>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</si>
  <si>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</si>
  <si>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</si>
  <si>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</si>
  <si>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</si>
  <si>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</si>
  <si>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</si>
  <si>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</si>
  <si>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</si>
  <si>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</si>
  <si>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</si>
  <si>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</si>
  <si>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</si>
  <si>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</si>
  <si>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</si>
  <si>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</si>
  <si>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</si>
  <si>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</si>
  <si>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</si>
  <si>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</si>
  <si>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</si>
  <si>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</si>
  <si>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</si>
  <si>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</si>
  <si>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</si>
  <si>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</si>
  <si>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</si>
  <si>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</si>
  <si>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</si>
  <si>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</si>
  <si>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</si>
  <si>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</si>
  <si>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</si>
  <si>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</si>
  <si>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</si>
  <si>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</si>
  <si>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</si>
  <si>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</si>
  <si>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</si>
  <si>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</si>
  <si>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</si>
  <si>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</si>
  <si>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</si>
  <si>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</si>
  <si>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</si>
  <si>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</si>
  <si>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</si>
  <si>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</si>
  <si>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</si>
  <si>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</si>
  <si>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</si>
  <si>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</si>
  <si>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</si>
  <si>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</si>
  <si>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</si>
  <si>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</si>
  <si>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</si>
  <si>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</si>
  <si>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</si>
  <si>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</si>
  <si>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</si>
  <si>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</si>
  <si>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</si>
  <si>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</si>
  <si>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</si>
  <si>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</si>
  <si>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</si>
  <si>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</si>
  <si>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</si>
  <si>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</si>
  <si>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</si>
  <si>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</si>
  <si>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</si>
  <si>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</si>
  <si>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</si>
  <si>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</si>
  <si>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</si>
  <si>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</si>
  <si>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</si>
  <si>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</si>
  <si>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</si>
  <si>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</si>
  <si>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</si>
  <si>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</si>
  <si>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</si>
  <si>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</si>
  <si>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</si>
  <si>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</si>
  <si>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</si>
  <si>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</si>
  <si>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</si>
  <si>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</si>
  <si>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</si>
  <si>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</si>
  <si>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</si>
  <si>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</si>
  <si>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</si>
  <si>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</si>
  <si>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</si>
  <si>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</si>
  <si>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</si>
  <si>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</si>
  <si>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</si>
  <si>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</si>
  <si>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</si>
  <si>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</si>
  <si>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</si>
  <si>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</si>
  <si>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</si>
  <si>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</si>
  <si>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</si>
  <si>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</si>
  <si>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</si>
  <si>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</si>
  <si>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</si>
  <si>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</si>
  <si>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</si>
  <si>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</si>
  <si>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</si>
  <si>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</si>
  <si>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</si>
  <si>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</si>
  <si>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</si>
  <si>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</si>
  <si>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</si>
  <si>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</si>
  <si>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</si>
  <si>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</si>
  <si>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</si>
  <si>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</si>
  <si>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</si>
  <si>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</si>
  <si>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</si>
  <si>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</si>
  <si>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</si>
  <si>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</si>
  <si>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</si>
  <si>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</si>
  <si>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</si>
  <si>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</si>
  <si>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</si>
  <si>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</si>
  <si>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</si>
  <si>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</si>
  <si>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</si>
  <si>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</si>
  <si>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</si>
  <si>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</si>
  <si>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</si>
  <si>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</si>
  <si>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</si>
  <si>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</si>
  <si>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</si>
  <si>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</si>
  <si>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</si>
  <si>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</si>
  <si>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</si>
  <si>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</si>
  <si>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</si>
  <si>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</si>
  <si>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</si>
  <si>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</si>
  <si>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</si>
  <si>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</si>
  <si>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</si>
  <si>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</si>
  <si>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</si>
  <si>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</si>
  <si>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</si>
  <si>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</si>
  <si>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</si>
  <si>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</si>
  <si>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</si>
  <si>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</si>
  <si>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</si>
  <si>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</si>
  <si>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</si>
  <si>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</si>
  <si>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</si>
  <si>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</si>
  <si>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</si>
  <si>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</si>
  <si>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</si>
  <si>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</si>
  <si>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</si>
  <si>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</si>
  <si>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</si>
  <si>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</si>
  <si>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</si>
  <si>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</si>
  <si>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</si>
  <si>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</si>
  <si>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</si>
  <si>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</si>
  <si>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</si>
  <si>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</si>
  <si>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</si>
  <si>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</si>
  <si>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</si>
  <si>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</si>
  <si>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</si>
  <si>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</si>
  <si>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</si>
  <si>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</si>
  <si>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</si>
  <si>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</si>
  <si>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</si>
  <si>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</si>
  <si>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</si>
  <si>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</si>
  <si>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</si>
  <si>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</si>
  <si>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</si>
  <si>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</si>
  <si>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</si>
  <si>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</si>
  <si>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</si>
  <si>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</si>
  <si>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</si>
  <si>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</si>
  <si>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</si>
  <si>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</si>
  <si>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</si>
  <si>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</si>
  <si>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</si>
  <si>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</si>
  <si>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</si>
  <si>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</si>
  <si>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</si>
  <si>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</si>
  <si>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</si>
  <si>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</si>
  <si>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</si>
  <si>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</si>
  <si>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</si>
  <si>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</si>
  <si>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</si>
  <si>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</si>
  <si>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</si>
  <si>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</si>
  <si>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</si>
  <si>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</si>
  <si>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</si>
  <si>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</si>
  <si>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</si>
  <si>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</si>
  <si>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</si>
  <si>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</si>
  <si>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</si>
  <si>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</si>
  <si>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</si>
  <si>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</si>
  <si>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</si>
  <si>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</si>
  <si>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</si>
  <si>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</si>
  <si>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</si>
  <si>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</si>
  <si>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</si>
  <si>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</si>
  <si>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</si>
  <si>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</si>
  <si>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</si>
  <si>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</si>
  <si>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</si>
  <si>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</si>
  <si>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</si>
  <si>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</si>
  <si>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</si>
  <si>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</si>
  <si>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</si>
  <si>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</si>
  <si>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</si>
  <si>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</si>
  <si>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</si>
  <si>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</si>
  <si>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</si>
  <si>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</si>
  <si>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</si>
  <si>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</si>
  <si>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</si>
  <si>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</si>
  <si>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</si>
  <si>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</si>
  <si>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</si>
  <si>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</si>
  <si>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</si>
  <si>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</si>
  <si>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</si>
  <si>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</si>
  <si>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</si>
  <si>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</si>
  <si>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</si>
  <si>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</si>
  <si>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</si>
  <si>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</si>
  <si>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</si>
  <si>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</si>
  <si>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</si>
  <si>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</si>
  <si>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</si>
  <si>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</si>
  <si>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</si>
  <si>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</si>
  <si>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</si>
  <si>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</si>
  <si>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</si>
  <si>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</si>
  <si>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</si>
  <si>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</si>
  <si>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</si>
  <si>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</si>
  <si>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</si>
  <si>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</si>
  <si>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</si>
  <si>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</si>
  <si>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</si>
  <si>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</si>
  <si>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</si>
  <si>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</si>
  <si>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</si>
  <si>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</si>
  <si>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</si>
  <si>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</si>
  <si>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</si>
  <si>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</si>
  <si>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</si>
  <si>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</si>
  <si>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</si>
  <si>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</si>
  <si>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</si>
  <si>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</si>
  <si>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</si>
  <si>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</si>
  <si>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</si>
  <si>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</si>
  <si>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</si>
  <si>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</si>
  <si>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</si>
  <si>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</si>
  <si>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</si>
  <si>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</si>
  <si>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</si>
  <si>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</si>
  <si>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</si>
  <si>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</si>
  <si>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</si>
  <si>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</si>
  <si>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</si>
  <si>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</si>
  <si>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</si>
  <si>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</si>
  <si>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</si>
  <si>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</si>
  <si>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</si>
  <si>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</si>
  <si>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</si>
  <si>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</si>
  <si>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</si>
  <si>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</si>
  <si>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</si>
  <si>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</si>
  <si>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</si>
  <si>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</si>
  <si>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</si>
  <si>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</si>
  <si>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</si>
  <si>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</si>
  <si>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</si>
  <si>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</si>
  <si>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</si>
  <si>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</si>
  <si>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</si>
  <si>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</si>
  <si>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</si>
  <si>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</si>
  <si>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</si>
  <si>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</si>
  <si>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</si>
  <si>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</si>
  <si>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</si>
  <si>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</si>
  <si>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</si>
  <si>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</si>
  <si>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</si>
  <si>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</si>
  <si>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</si>
  <si>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</si>
  <si>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</si>
  <si>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</si>
  <si>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</si>
  <si>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</si>
  <si>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</si>
  <si>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</si>
  <si>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</si>
  <si>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</si>
  <si>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</si>
  <si>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</si>
  <si>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</si>
  <si>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</si>
  <si>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</si>
  <si>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</si>
  <si>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</si>
  <si>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</si>
  <si>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</si>
  <si>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</si>
  <si>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</si>
  <si>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</si>
  <si>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</si>
  <si>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</si>
  <si>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</si>
  <si>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</si>
  <si>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</si>
  <si>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</si>
  <si>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</si>
  <si>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</si>
  <si>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</si>
  <si>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</si>
  <si>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</si>
  <si>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</si>
  <si>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</si>
  <si>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</si>
  <si>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</si>
  <si>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</si>
  <si>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</si>
  <si>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</si>
  <si>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</si>
  <si>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</si>
  <si>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</si>
  <si>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</si>
  <si>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</si>
  <si>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</si>
  <si>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</si>
  <si>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</si>
  <si>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</si>
  <si>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</si>
  <si>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</si>
  <si>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</si>
  <si>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</si>
  <si>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</si>
  <si>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</si>
  <si>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</si>
  <si>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</si>
  <si>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</si>
  <si>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</si>
  <si>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</si>
  <si>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</si>
  <si>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</si>
  <si>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</si>
  <si>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</si>
  <si>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</si>
  <si>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</si>
  <si>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</si>
  <si>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</si>
  <si>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</si>
  <si>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</si>
  <si>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</si>
  <si>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</si>
  <si>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</si>
  <si>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</si>
  <si>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</si>
  <si>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</si>
  <si>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</si>
  <si>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</si>
  <si>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</si>
  <si>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</si>
  <si>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</si>
  <si>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</si>
  <si>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</si>
  <si>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</si>
  <si>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</si>
  <si>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</si>
  <si>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</si>
  <si>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</si>
  <si>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</si>
  <si>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</si>
  <si>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</si>
  <si>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</si>
  <si>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</si>
  <si>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</si>
  <si>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</si>
  <si>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</si>
  <si>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</si>
  <si>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</si>
  <si>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</si>
  <si>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</si>
  <si>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</si>
  <si>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</si>
  <si>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</si>
  <si>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</si>
  <si>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</si>
  <si>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</si>
  <si>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</si>
  <si>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</si>
  <si>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</si>
  <si>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</si>
  <si>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</si>
  <si>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</si>
  <si>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</si>
  <si>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</si>
  <si>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</si>
  <si>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</si>
  <si>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</si>
  <si>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</si>
  <si>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</si>
  <si>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</si>
  <si>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</si>
  <si>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</si>
  <si>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</si>
  <si>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</si>
  <si>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</si>
  <si>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</si>
  <si>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</si>
  <si>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</si>
  <si>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</si>
  <si>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</si>
  <si>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</si>
  <si>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</si>
  <si>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</si>
  <si>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</si>
  <si>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</si>
  <si>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</si>
  <si>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</si>
  <si>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</si>
  <si>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</si>
  <si>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</si>
  <si>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</si>
  <si>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</si>
  <si>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</si>
  <si>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</si>
  <si>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</si>
  <si>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</si>
  <si>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</si>
  <si>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</si>
  <si>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</si>
  <si>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</si>
  <si>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</si>
  <si>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</si>
  <si>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</si>
  <si>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</si>
  <si>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</si>
  <si>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</si>
  <si>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</si>
  <si>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</si>
  <si>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</si>
  <si>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</si>
  <si>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</si>
  <si>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</si>
  <si>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</si>
  <si>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</si>
  <si>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</si>
  <si>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</si>
  <si>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</si>
  <si>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</si>
  <si>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</si>
  <si>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</si>
  <si>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</si>
  <si>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</si>
  <si>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</si>
  <si>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</si>
  <si>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</si>
  <si>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</si>
  <si>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</si>
  <si>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</si>
  <si>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</si>
  <si>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</si>
  <si>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</si>
  <si>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</si>
  <si>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</si>
  <si>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</si>
  <si>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</si>
  <si>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</si>
  <si>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</si>
  <si>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</si>
  <si>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</si>
  <si>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</si>
  <si>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</si>
  <si>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</si>
  <si>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</si>
  <si>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</si>
  <si>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</si>
  <si>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</si>
  <si>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</si>
  <si>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</si>
  <si>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</si>
  <si>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</si>
  <si>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</si>
  <si>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</si>
  <si>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</si>
  <si>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</si>
  <si>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</si>
  <si>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</si>
  <si>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</si>
  <si>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</si>
  <si>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</si>
  <si>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</si>
  <si>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</si>
  <si>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</si>
  <si>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</si>
  <si>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</si>
  <si>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</si>
  <si>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</si>
  <si>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</si>
  <si>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</si>
  <si>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</si>
  <si>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</si>
  <si>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</si>
  <si>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</si>
  <si>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</si>
  <si>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</si>
  <si>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</si>
  <si>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</si>
  <si>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</si>
  <si>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</si>
  <si>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</si>
  <si>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</si>
  <si>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</si>
  <si>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</si>
  <si>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</si>
  <si>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</si>
  <si>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</si>
  <si>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</si>
  <si>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</si>
  <si>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</si>
  <si>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</si>
  <si>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</si>
  <si>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</si>
  <si>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</si>
  <si>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</si>
  <si>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</si>
  <si>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</si>
  <si>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</si>
  <si>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</si>
  <si>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</si>
  <si>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</si>
  <si>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</si>
  <si>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</si>
  <si>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</si>
  <si>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</si>
  <si>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</si>
  <si>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</si>
  <si>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</si>
  <si>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</si>
  <si>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</si>
  <si>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</si>
  <si>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</si>
  <si>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</si>
  <si>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</si>
  <si>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</si>
  <si>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</si>
  <si>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</si>
  <si>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</si>
  <si>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</si>
  <si>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</si>
  <si>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</si>
  <si>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</si>
  <si>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</si>
  <si>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</si>
  <si>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</si>
  <si>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</si>
  <si>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</si>
  <si>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</si>
  <si>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</si>
  <si>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</si>
  <si>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</si>
  <si>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</si>
  <si>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</si>
  <si>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</si>
  <si>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</si>
  <si>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</si>
  <si>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</si>
  <si>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</si>
  <si>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</si>
  <si>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</si>
  <si>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</si>
  <si>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</si>
  <si>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</si>
  <si>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</si>
  <si>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</si>
  <si>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</si>
  <si>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</si>
  <si>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</si>
  <si>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</si>
  <si>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</si>
  <si>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</si>
  <si>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</si>
  <si>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</si>
  <si>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</si>
  <si>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</si>
  <si>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</si>
  <si>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</si>
  <si>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</si>
  <si>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</si>
  <si>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</si>
  <si>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</si>
  <si>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</si>
  <si>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</si>
  <si>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</si>
  <si>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</si>
  <si>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</si>
  <si>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</si>
  <si>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</si>
  <si>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</si>
  <si>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</si>
  <si>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</si>
  <si>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</si>
  <si>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</si>
  <si>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</si>
  <si>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</si>
  <si>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</si>
  <si>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</si>
  <si>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</si>
  <si>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</si>
  <si>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</si>
  <si>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</si>
  <si>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</si>
  <si>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</si>
  <si>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</si>
  <si>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</si>
  <si>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</si>
  <si>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</si>
  <si>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</si>
  <si>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</si>
  <si>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</si>
  <si>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</si>
  <si>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</si>
  <si>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</si>
  <si>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</si>
  <si>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</si>
  <si>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</si>
  <si>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</si>
  <si>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</si>
  <si>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</si>
  <si>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</si>
  <si>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</si>
  <si>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</si>
  <si>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</si>
  <si>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</si>
  <si>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</si>
  <si>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</si>
  <si>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</si>
  <si>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</si>
  <si>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</si>
  <si>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</si>
  <si>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</si>
  <si>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</si>
  <si>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</si>
  <si>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</si>
  <si>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</si>
  <si>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</si>
  <si>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</si>
  <si>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</si>
  <si>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</si>
  <si>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</si>
  <si>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</si>
  <si>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</si>
  <si>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</si>
  <si>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</si>
  <si>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</si>
  <si>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</si>
  <si>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</si>
  <si>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</si>
  <si>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</si>
  <si>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</si>
  <si>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</si>
  <si>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</si>
  <si>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</si>
  <si>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</si>
  <si>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</si>
  <si>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</si>
  <si>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</si>
  <si>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</si>
  <si>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</si>
  <si>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</si>
  <si>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</si>
  <si>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</si>
  <si>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</si>
  <si>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</si>
  <si>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</si>
  <si>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</si>
  <si>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</si>
  <si>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</si>
  <si>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</si>
  <si>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</si>
  <si>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</si>
  <si>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</si>
  <si>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</si>
  <si>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</si>
  <si>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</si>
  <si>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</si>
  <si>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</si>
  <si>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</si>
  <si>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</si>
  <si>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</si>
  <si>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</si>
  <si>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</si>
  <si>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</si>
  <si>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</si>
  <si>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</si>
  <si>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</si>
  <si>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</si>
  <si>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</si>
  <si>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</si>
  <si>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</si>
  <si>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</si>
  <si>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</si>
  <si>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</si>
  <si>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</si>
  <si>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</si>
  <si>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</si>
  <si>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</si>
  <si>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</si>
  <si>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</si>
  <si>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</si>
  <si>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</si>
  <si>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</si>
  <si>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</si>
  <si>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</si>
  <si>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</si>
  <si>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</si>
  <si>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</si>
  <si>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</si>
  <si>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</si>
  <si>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</si>
  <si>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</si>
  <si>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</si>
  <si>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</si>
  <si>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</si>
  <si>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</si>
  <si>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</si>
  <si>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</si>
  <si>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</si>
  <si>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</si>
  <si>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</si>
  <si>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</si>
  <si>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</si>
  <si>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</si>
  <si>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</si>
  <si>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</si>
  <si>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</si>
  <si>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</si>
  <si>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</si>
  <si>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</si>
  <si>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</si>
  <si>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</si>
  <si>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</si>
  <si>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</si>
  <si>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</si>
  <si>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</si>
  <si>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</si>
  <si>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</si>
  <si>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</si>
  <si>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</si>
  <si>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</si>
  <si>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</si>
  <si>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</si>
  <si>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</si>
  <si>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</si>
  <si>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</si>
  <si>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</si>
  <si>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</si>
  <si>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</si>
  <si>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</si>
  <si>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</si>
  <si>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</si>
  <si>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</si>
  <si>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</si>
  <si>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</si>
  <si>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</si>
  <si>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</si>
  <si>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</si>
  <si>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</si>
  <si>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</si>
  <si>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</si>
  <si>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</si>
  <si>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</si>
  <si>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</si>
  <si>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</si>
  <si>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</si>
  <si>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</si>
  <si>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</si>
  <si>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</si>
  <si>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</si>
  <si>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</si>
  <si>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</si>
  <si>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</si>
  <si>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</si>
  <si>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</si>
  <si>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</si>
  <si>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</si>
  <si>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</si>
  <si>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</si>
  <si>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</si>
  <si>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</si>
  <si>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</si>
  <si>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</si>
  <si>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</si>
  <si>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</si>
  <si>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</si>
  <si>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</si>
  <si>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</si>
  <si>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</si>
  <si>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</si>
  <si>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</si>
  <si>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</si>
  <si>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</si>
  <si>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</si>
  <si>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</si>
  <si>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</si>
  <si>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</si>
  <si>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</si>
  <si>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</si>
  <si>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</si>
  <si>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</si>
  <si>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</si>
  <si>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</si>
  <si>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</si>
  <si>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</si>
  <si>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</si>
  <si>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</si>
  <si>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</si>
  <si>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</si>
  <si>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</si>
  <si>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</si>
  <si>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</si>
  <si>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</si>
  <si>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</si>
  <si>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</si>
  <si>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</si>
  <si>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</si>
  <si>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</si>
  <si>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</si>
  <si>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</si>
  <si>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</si>
  <si>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</si>
  <si>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</si>
  <si>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</si>
  <si>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</si>
  <si>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</si>
  <si>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</si>
  <si>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</si>
  <si>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</si>
  <si>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</si>
  <si>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</si>
  <si>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</si>
  <si>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</si>
  <si>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</si>
  <si>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</si>
  <si>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</si>
  <si>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</si>
  <si>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</si>
  <si>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</si>
  <si>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</si>
  <si>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</si>
  <si>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</si>
  <si>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</si>
  <si>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</si>
  <si>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</si>
  <si>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</si>
  <si>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</si>
  <si>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</si>
  <si>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</si>
  <si>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</si>
  <si>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</si>
  <si>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</si>
  <si>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</si>
  <si>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</si>
  <si>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</si>
  <si>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</si>
  <si>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</si>
  <si>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</si>
  <si>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</si>
  <si>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</si>
  <si>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</si>
  <si>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</si>
  <si>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</si>
  <si>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</si>
  <si>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</si>
  <si>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</si>
  <si>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</si>
  <si>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</si>
  <si>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</si>
  <si>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</si>
  <si>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</si>
  <si>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</si>
  <si>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</si>
  <si>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</si>
  <si>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</si>
  <si>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</si>
  <si>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</si>
  <si>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</si>
  <si>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</si>
  <si>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</si>
  <si>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</si>
  <si>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</si>
  <si>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</si>
  <si>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</si>
  <si>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</si>
  <si>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</si>
  <si>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</si>
  <si>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</si>
  <si>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</si>
  <si>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</si>
  <si>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</si>
  <si>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</si>
  <si>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</si>
  <si>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</si>
  <si>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</si>
  <si>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</si>
  <si>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</si>
  <si>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</si>
  <si>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</si>
  <si>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</si>
  <si>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</si>
  <si>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</si>
  <si>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</si>
  <si>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</si>
  <si>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</si>
  <si>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</si>
  <si>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</si>
  <si>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</si>
  <si>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</si>
  <si>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</si>
  <si>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</si>
  <si>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</si>
  <si>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</si>
  <si>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</si>
  <si>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</si>
  <si>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</si>
  <si>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</si>
  <si>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</si>
  <si>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</si>
  <si>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</si>
  <si>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</si>
  <si>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</si>
  <si>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</si>
  <si>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</si>
  <si>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</si>
  <si>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</si>
  <si>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</si>
  <si>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</si>
  <si>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</si>
  <si>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</si>
  <si>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</si>
  <si>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</si>
  <si>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</si>
  <si>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</si>
  <si>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</si>
  <si>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</si>
  <si>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</si>
  <si>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</si>
  <si>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</si>
  <si>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</si>
  <si>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</si>
  <si>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</si>
  <si>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</si>
  <si>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</si>
  <si>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</si>
  <si>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</si>
  <si>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</si>
  <si>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</si>
  <si>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</si>
  <si>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</si>
  <si>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</si>
  <si>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</si>
  <si>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</si>
  <si>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</si>
  <si>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</si>
  <si>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</si>
  <si>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</si>
  <si>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</si>
  <si>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</si>
  <si>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</si>
  <si>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</si>
  <si>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</si>
  <si>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</si>
  <si>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</si>
  <si>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</si>
  <si>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</si>
  <si>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</si>
  <si>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</si>
  <si>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</si>
  <si>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</si>
  <si>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</si>
  <si>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</si>
  <si>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</si>
  <si>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</si>
  <si>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</si>
  <si>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</si>
  <si>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</si>
  <si>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</si>
  <si>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</si>
  <si>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</si>
  <si>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</si>
  <si>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</si>
  <si>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</si>
  <si>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</si>
  <si>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</si>
  <si>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</si>
  <si>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</si>
  <si>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</si>
  <si>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</si>
  <si>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</si>
  <si>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</si>
  <si>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</si>
  <si>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</si>
  <si>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</si>
  <si>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</si>
  <si>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</si>
  <si>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</si>
  <si>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</si>
  <si>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</si>
  <si>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</si>
  <si>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</si>
  <si>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</si>
  <si>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</si>
  <si>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</si>
  <si>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</si>
  <si>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</si>
  <si>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</si>
  <si>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</si>
  <si>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</si>
  <si>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</si>
  <si>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</si>
  <si>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</si>
  <si>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</si>
  <si>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</si>
  <si>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</si>
  <si>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</si>
  <si>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</si>
  <si>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</si>
  <si>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</si>
  <si>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</si>
  <si>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</si>
  <si>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</si>
  <si>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</si>
  <si>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</si>
  <si>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</si>
  <si>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</si>
  <si>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</si>
  <si>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</si>
  <si>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</si>
  <si>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</si>
  <si>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</si>
  <si>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</si>
  <si>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</si>
  <si>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</si>
  <si>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</si>
  <si>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</si>
  <si>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</si>
  <si>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</si>
  <si>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</si>
  <si>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</si>
  <si>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</si>
  <si>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</si>
  <si>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</si>
  <si>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</si>
  <si>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</si>
  <si>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</si>
  <si>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</si>
  <si>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</si>
  <si>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</si>
  <si>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</si>
  <si>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</si>
  <si>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</si>
  <si>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</si>
  <si>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</si>
  <si>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</si>
  <si>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</si>
  <si>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</si>
  <si>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</si>
  <si>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</si>
  <si>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</si>
  <si>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</si>
  <si>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</si>
  <si>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</si>
  <si>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</si>
  <si>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</si>
  <si>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</si>
  <si>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</si>
  <si>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</si>
  <si>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</si>
  <si>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</si>
  <si>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</si>
  <si>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</si>
  <si>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</si>
  <si>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</si>
  <si>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</si>
  <si>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</si>
  <si>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</si>
  <si>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</si>
  <si>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</si>
  <si>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</si>
  <si>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</si>
  <si>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</si>
  <si>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</si>
  <si>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</si>
  <si>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</si>
  <si>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</si>
  <si>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</si>
  <si>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</si>
  <si>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</si>
  <si>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</si>
  <si>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</si>
  <si>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</si>
  <si>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</si>
  <si>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</si>
  <si>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</si>
  <si>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</si>
  <si>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</si>
  <si>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</si>
  <si>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</si>
  <si>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</si>
  <si>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</si>
  <si>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</si>
  <si>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</si>
  <si>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</si>
  <si>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</si>
  <si>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</si>
  <si>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</si>
  <si>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</si>
  <si>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</si>
  <si>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</si>
  <si>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</si>
  <si>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</si>
  <si>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</si>
  <si>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</si>
  <si>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</si>
  <si>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</si>
  <si>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</si>
  <si>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</si>
  <si>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</si>
  <si>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</si>
  <si>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</si>
  <si>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</si>
  <si>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</si>
  <si>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</si>
  <si>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</si>
  <si>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</si>
  <si>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</si>
  <si>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</si>
  <si>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</si>
  <si>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</si>
  <si>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</si>
  <si>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</si>
  <si>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</si>
  <si>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</si>
  <si>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</si>
  <si>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</si>
  <si>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</si>
  <si>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</si>
  <si>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</si>
  <si>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</si>
  <si>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</si>
  <si>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</si>
  <si>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</si>
  <si>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</si>
  <si>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</si>
  <si>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</si>
  <si>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</si>
  <si>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</si>
  <si>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</si>
  <si>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</si>
  <si>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</si>
  <si>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</si>
  <si>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</si>
  <si>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</si>
  <si>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</si>
  <si>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</si>
  <si>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</si>
  <si>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</si>
  <si>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</si>
  <si>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</si>
  <si>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</si>
  <si>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</si>
  <si>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</si>
  <si>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</si>
  <si>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</si>
  <si>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</si>
  <si>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</si>
  <si>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</si>
  <si>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</si>
  <si>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</si>
  <si>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</si>
  <si>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</si>
  <si>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</si>
  <si>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</si>
  <si>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</si>
  <si>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</si>
  <si>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</si>
  <si>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</si>
  <si>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</si>
  <si>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</si>
  <si>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</si>
  <si>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</si>
  <si>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</si>
  <si>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</si>
  <si>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</si>
  <si>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</si>
  <si>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</si>
  <si>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</si>
  <si>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</si>
  <si>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</si>
  <si>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</si>
  <si>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</si>
  <si>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</si>
  <si>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</si>
  <si>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</si>
  <si>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</si>
  <si>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</si>
  <si>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</si>
  <si>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</si>
  <si>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</si>
  <si>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</si>
  <si>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</si>
  <si>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</si>
  <si>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</si>
  <si>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</si>
  <si>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</si>
  <si>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</si>
  <si>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</si>
  <si>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</si>
  <si>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</si>
  <si>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</si>
  <si>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</si>
  <si>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</si>
  <si>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</si>
  <si>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</si>
  <si>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</si>
  <si>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</si>
  <si>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</si>
  <si>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</si>
  <si>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</si>
  <si>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</si>
  <si>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</si>
  <si>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</si>
  <si>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</si>
  <si>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</si>
  <si>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</si>
  <si>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</si>
  <si>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</si>
  <si>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</si>
  <si>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</si>
  <si>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</si>
  <si>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</si>
  <si>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</si>
  <si>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</si>
  <si>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บูธ หน้า ม.เกษตร วันที่ 1-30  กันยายน  2568</t>
  </si>
  <si>
    <t>สรุปยอดขาย บูธ  หน้า ม.เกษตร วันที่ 1-30 กันยายน  2568</t>
  </si>
  <si>
    <t>บูธ หน้า ม.เกษตร  วันที่ 1-30  กันยายน 2568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</si>
  <si>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</si>
  <si>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</si>
  <si>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</si>
  <si>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</si>
  <si>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</si>
  <si>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ขนมปังไส้กรองแลบลิ้น 90 กรัม</t>
  </si>
  <si>
    <t>ระบาย</t>
  </si>
  <si>
    <t>แถม</t>
  </si>
  <si>
    <t>หมดอายุ</t>
  </si>
  <si>
    <t>ค่าน้ำแข็ง</t>
  </si>
  <si>
    <t>แกรป</t>
  </si>
  <si>
    <t>ค่านมจืด</t>
  </si>
  <si>
    <t>ไลน์แมน</t>
  </si>
  <si>
    <t>ค่าวุ้น</t>
  </si>
  <si>
    <t>ทาร์ตไข่คาราเมล  50 กรัม</t>
  </si>
  <si>
    <t>ชิฟฟ่อน  8 ชิ้น ขนุนล้วน</t>
  </si>
  <si>
    <t>ค่าน้ำประปา</t>
  </si>
  <si>
    <t>ค่าน้ำชง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</si>
  <si>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</si>
  <si>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</si>
  <si>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</si>
  <si>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จัดเบรก</t>
  </si>
  <si>
    <t xml:space="preserve">ให้ลูกค้าชิม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</si>
</sst>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2" fillId="0" borderId="0" xfId="0" applyFont="1" applyBorder="1"/>
    <xf numFmtId="43" fontId="2" fillId="0" borderId="21" xfId="0" applyNumberFormat="1" applyFont="1" applyBorder="1"/>
    <xf numFmtId="0" fontId="21" fillId="23" borderId="30" xfId="0" applyFont="1" applyFill="1" applyBorder="1"/>
    <xf numFmtId="0" fontId="21" fillId="24" borderId="30" xfId="0" applyFont="1" applyFill="1" applyBorder="1"/>
    <xf numFmtId="0" fontId="21" fillId="4" borderId="30" xfId="0" applyFont="1" applyFill="1" applyBorder="1"/>
    <xf numFmtId="43" fontId="2" fillId="0" borderId="21" xfId="1" applyFont="1" applyFill="1" applyBorder="1"/>
    <xf numFmtId="43" fontId="2" fillId="0" borderId="18" xfId="0" applyNumberFormat="1" applyFont="1" applyBorder="1"/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4" fillId="11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2" fontId="2" fillId="24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B37" sqref="B37:N37"/>
      <selection pane="bottomLeft" activeCell="B37" sqref="B37:N37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49" t="s">
        <v>1427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1415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1421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1422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8" t="s">
        <v>1416</v>
      </c>
      <c r="Q269" s="119" t="s">
        <v>1417</v>
      </c>
      <c r="R269" s="120" t="s">
        <v>1418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21"/>
      <c r="Q270" s="121"/>
      <c r="R270" s="121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21"/>
      <c r="Q271" s="121"/>
      <c r="R271" s="121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21"/>
      <c r="Q272" s="121"/>
      <c r="R272" s="121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22"/>
      <c r="Q273" s="122"/>
      <c r="R273" s="122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22"/>
      <c r="Q274" s="122"/>
      <c r="R274" s="122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23"/>
      <c r="Q275" s="123"/>
      <c r="R275" s="123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5" t="s">
        <v>1419</v>
      </c>
      <c r="Q277" s="126">
        <f>Q276*30/100</f>
        <v>0</v>
      </c>
      <c r="R277" s="126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5" t="s">
        <v>1420</v>
      </c>
      <c r="Q278" s="126">
        <f>Q277*7/100</f>
        <v>0</v>
      </c>
      <c r="R278" s="126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7" t="s">
        <v>5</v>
      </c>
      <c r="Q279" s="128">
        <f>Q276-Q277-Q278</f>
        <v>0</v>
      </c>
      <c r="R279" s="128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1415</v>
      </c>
      <c r="D242" t="s">
        <v>432</v>
      </c>
      <c r="L242">
        <v>35</v>
      </c>
    </row>
    <row r="243" spans="3:12" x14ac:dyDescent="0.2">
      <c r="C243" t="s">
        <v>1421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4"/>
  <sheetViews>
    <sheetView tabSelected="1" zoomScale="80" zoomScaleNormal="80" workbookViewId="0">
      <pane xSplit="10" ySplit="4" topLeftCell="K248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R260" sqref="R26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8.1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625" style="1" bestFit="1" customWidth="1"/>
    <col min="19" max="19" width="11.62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49" t="s">
        <v>1438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91"/>
      <c r="P2" s="67"/>
      <c r="Q2" s="149" t="s">
        <v>1439</v>
      </c>
      <c r="R2" s="149"/>
      <c r="S2" s="149"/>
      <c r="T2" s="149"/>
      <c r="U2" s="149"/>
      <c r="V2" s="149"/>
      <c r="W2" s="149"/>
      <c r="X2" s="149"/>
      <c r="Y2" s="149"/>
      <c r="Z2" s="149"/>
      <c r="AA2" s="93"/>
      <c r="AB2" s="93"/>
    </row>
    <row r="3" spans="1:29" s="5" customFormat="1" ht="24.6" customHeight="1" x14ac:dyDescent="0.55000000000000004">
      <c r="A3" s="154" t="s">
        <v>1</v>
      </c>
      <c r="B3" s="154" t="s">
        <v>1352</v>
      </c>
      <c r="C3" s="154" t="s">
        <v>2</v>
      </c>
      <c r="D3" s="154" t="s">
        <v>1353</v>
      </c>
      <c r="E3" s="154" t="s">
        <v>3</v>
      </c>
      <c r="F3" s="154" t="s">
        <v>4</v>
      </c>
      <c r="G3" s="154" t="s">
        <v>5</v>
      </c>
      <c r="H3" s="76" t="s">
        <v>6</v>
      </c>
      <c r="I3" s="190" t="s">
        <v>272</v>
      </c>
      <c r="J3" s="154" t="s">
        <v>7</v>
      </c>
      <c r="K3" s="155" t="s">
        <v>8</v>
      </c>
      <c r="L3" s="155"/>
      <c r="M3" s="155"/>
      <c r="N3" s="154" t="s">
        <v>9</v>
      </c>
      <c r="O3" s="156" t="s">
        <v>273</v>
      </c>
      <c r="P3" s="158" t="s">
        <v>274</v>
      </c>
      <c r="Q3" s="194" t="s">
        <v>214</v>
      </c>
      <c r="R3" s="194" t="s">
        <v>215</v>
      </c>
      <c r="S3" s="194" t="s">
        <v>10</v>
      </c>
      <c r="T3" s="194" t="s">
        <v>216</v>
      </c>
      <c r="U3" s="194" t="s">
        <v>217</v>
      </c>
      <c r="V3" s="192" t="s">
        <v>218</v>
      </c>
      <c r="W3" s="192" t="s">
        <v>219</v>
      </c>
      <c r="X3" s="192" t="s">
        <v>220</v>
      </c>
      <c r="Y3" s="194" t="s">
        <v>221</v>
      </c>
      <c r="Z3" s="195" t="s">
        <v>222</v>
      </c>
      <c r="AA3" s="150" t="s">
        <v>1359</v>
      </c>
      <c r="AB3" s="151" t="s">
        <v>1360</v>
      </c>
    </row>
    <row r="4" spans="1:29" s="5" customFormat="1" ht="24.6" customHeight="1" x14ac:dyDescent="0.55000000000000004">
      <c r="A4" s="154"/>
      <c r="B4" s="154"/>
      <c r="C4" s="154"/>
      <c r="D4" s="154"/>
      <c r="E4" s="154"/>
      <c r="F4" s="154"/>
      <c r="G4" s="154"/>
      <c r="H4" s="76" t="s">
        <v>11</v>
      </c>
      <c r="I4" s="191"/>
      <c r="J4" s="154"/>
      <c r="K4" s="62" t="s">
        <v>12</v>
      </c>
      <c r="L4" s="42" t="s">
        <v>13</v>
      </c>
      <c r="M4" s="62" t="s">
        <v>14</v>
      </c>
      <c r="N4" s="154"/>
      <c r="O4" s="157"/>
      <c r="P4" s="159"/>
      <c r="Q4" s="194"/>
      <c r="R4" s="194"/>
      <c r="S4" s="194"/>
      <c r="T4" s="194"/>
      <c r="U4" s="194"/>
      <c r="V4" s="193"/>
      <c r="W4" s="193"/>
      <c r="X4" s="193"/>
      <c r="Y4" s="194"/>
      <c r="Z4" s="196"/>
      <c r="AA4" s="150"/>
      <c r="AB4" s="152"/>
    </row>
    <row r="5" spans="1:29" ht="29.25" x14ac:dyDescent="0.6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36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43</v>
      </c>
      <c r="G5" s="43">
        <f t="shared" ref="G5:G85" si="0">+E5+F5</f>
        <v>79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660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2650</v>
      </c>
      <c r="N5" s="19"/>
      <c r="O5" s="131">
        <v>18.97</v>
      </c>
      <c r="P5" s="78">
        <f>+K5*O5</f>
        <v>1005.41</v>
      </c>
      <c r="Q5" s="45">
        <v>1</v>
      </c>
      <c r="R5" s="46">
        <f>+'1'!N256</f>
        <v>2280</v>
      </c>
      <c r="S5" s="46">
        <f>+'1'!N261</f>
        <v>250</v>
      </c>
      <c r="T5" s="46">
        <f>+'1'!N259</f>
        <v>0</v>
      </c>
      <c r="U5" s="66">
        <f>+'1'!N257</f>
        <v>0</v>
      </c>
      <c r="V5" s="46">
        <f>+'1'!N260</f>
        <v>0</v>
      </c>
      <c r="W5" s="46">
        <f>+'1'!N258</f>
        <v>1830</v>
      </c>
      <c r="X5" s="46">
        <f>+R5-S5-T5-U5-V5-W5</f>
        <v>200</v>
      </c>
      <c r="Y5" s="46">
        <f>+'1'!N263</f>
        <v>200</v>
      </c>
      <c r="Z5" s="47">
        <f>+Y5-X5</f>
        <v>0</v>
      </c>
      <c r="AA5" s="132" t="s">
        <v>1367</v>
      </c>
      <c r="AB5" s="47">
        <f>+W5+Y5</f>
        <v>2030</v>
      </c>
      <c r="AC5" s="145">
        <f>+W5+Y5+Z5</f>
        <v>2030</v>
      </c>
    </row>
    <row r="6" spans="1:29" ht="29.25" x14ac:dyDescent="0.6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114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170</v>
      </c>
      <c r="G6" s="43">
        <f t="shared" si="0"/>
        <v>284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3048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200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20000</v>
      </c>
      <c r="N6" s="19"/>
      <c r="O6" s="131">
        <v>36.43</v>
      </c>
      <c r="P6" s="78">
        <f t="shared" ref="P6:P70" si="1">+K6*O6</f>
        <v>7286</v>
      </c>
      <c r="Q6" s="45">
        <v>2</v>
      </c>
      <c r="R6" s="46">
        <f>+'2'!N256</f>
        <v>4488</v>
      </c>
      <c r="S6" s="46">
        <f>+'2'!N261</f>
        <v>380</v>
      </c>
      <c r="T6" s="46">
        <f>+'2'!N259</f>
        <v>0</v>
      </c>
      <c r="U6" s="66">
        <f>+'2'!N257</f>
        <v>0</v>
      </c>
      <c r="V6" s="46">
        <f>+'2'!N260</f>
        <v>50</v>
      </c>
      <c r="W6" s="46">
        <f>+'2'!N258</f>
        <v>1508</v>
      </c>
      <c r="X6" s="46">
        <f t="shared" ref="X6:X28" si="2">+R6-S6-T6-U6-V6-W6</f>
        <v>2550</v>
      </c>
      <c r="Y6" s="46">
        <f>+'2'!N263</f>
        <v>2550</v>
      </c>
      <c r="Z6" s="47">
        <f t="shared" ref="Z6:Z28" si="3">+Y6-X6</f>
        <v>0</v>
      </c>
      <c r="AA6" s="132" t="s">
        <v>1361</v>
      </c>
      <c r="AB6" s="47">
        <f t="shared" ref="AB6:AB35" si="4">+W6+Y6</f>
        <v>4058</v>
      </c>
      <c r="AC6" s="145">
        <f t="shared" ref="AC6:AC31" si="5">+W6+Y6+Z6</f>
        <v>4058</v>
      </c>
    </row>
    <row r="7" spans="1:29" ht="29.25" x14ac:dyDescent="0.6">
      <c r="A7" s="10">
        <v>3</v>
      </c>
      <c r="B7" s="10" t="s">
        <v>1305</v>
      </c>
      <c r="C7" s="19" t="s">
        <v>299</v>
      </c>
      <c r="D7" s="10" t="s">
        <v>562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1"/>
        <v>0</v>
      </c>
      <c r="Q7" s="45">
        <v>3</v>
      </c>
      <c r="R7" s="46">
        <f>+'3'!N256</f>
        <v>1017</v>
      </c>
      <c r="S7" s="46">
        <f>+'3'!N261</f>
        <v>402</v>
      </c>
      <c r="T7" s="46">
        <f>+'3'!N259</f>
        <v>0</v>
      </c>
      <c r="U7" s="66">
        <f>+'3'!N257</f>
        <v>0</v>
      </c>
      <c r="V7" s="46">
        <f>+'3'!N260</f>
        <v>49</v>
      </c>
      <c r="W7" s="46">
        <f>+'3'!N258</f>
        <v>80</v>
      </c>
      <c r="X7" s="46">
        <f t="shared" si="2"/>
        <v>486</v>
      </c>
      <c r="Y7" s="46">
        <f>+'3'!N263</f>
        <v>486</v>
      </c>
      <c r="Z7" s="47">
        <f t="shared" si="3"/>
        <v>0</v>
      </c>
      <c r="AA7" s="132" t="s">
        <v>1362</v>
      </c>
      <c r="AB7" s="47">
        <f>+W7+Y7</f>
        <v>566</v>
      </c>
      <c r="AC7" s="145">
        <f t="shared" si="5"/>
        <v>566</v>
      </c>
    </row>
    <row r="8" spans="1:29" ht="29.25" x14ac:dyDescent="0.6">
      <c r="A8" s="10">
        <v>4</v>
      </c>
      <c r="B8" s="10" t="s">
        <v>1302</v>
      </c>
      <c r="C8" s="19" t="s">
        <v>298</v>
      </c>
      <c r="D8" s="10" t="s">
        <v>432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5</v>
      </c>
      <c r="G8" s="43">
        <f t="shared" si="0"/>
        <v>5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44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5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300</v>
      </c>
      <c r="N8" s="19"/>
      <c r="O8" s="131">
        <v>33.89</v>
      </c>
      <c r="P8" s="78">
        <f t="shared" si="1"/>
        <v>169.45</v>
      </c>
      <c r="Q8" s="45">
        <v>4</v>
      </c>
      <c r="R8" s="46">
        <f>+'4'!N256</f>
        <v>3518</v>
      </c>
      <c r="S8" s="46">
        <f>+'4'!N261</f>
        <v>518</v>
      </c>
      <c r="T8" s="46">
        <f>+'4'!N259</f>
        <v>0</v>
      </c>
      <c r="U8" s="66">
        <f>+'4'!N257</f>
        <v>0</v>
      </c>
      <c r="V8" s="46">
        <f>+'4'!N260</f>
        <v>170</v>
      </c>
      <c r="W8" s="46">
        <f>+'4'!N258</f>
        <v>1825</v>
      </c>
      <c r="X8" s="46">
        <f t="shared" si="2"/>
        <v>1005</v>
      </c>
      <c r="Y8" s="46">
        <f>+'4'!N263</f>
        <v>1005</v>
      </c>
      <c r="Z8" s="47">
        <f t="shared" si="3"/>
        <v>0</v>
      </c>
      <c r="AA8" s="132" t="s">
        <v>1363</v>
      </c>
      <c r="AB8" s="47">
        <f t="shared" si="4"/>
        <v>2830</v>
      </c>
      <c r="AC8" s="145">
        <f t="shared" si="5"/>
        <v>2830</v>
      </c>
    </row>
    <row r="9" spans="1:29" ht="29.25" x14ac:dyDescent="0.6">
      <c r="A9" s="10">
        <v>5</v>
      </c>
      <c r="B9" s="10" t="s">
        <v>1129</v>
      </c>
      <c r="C9" s="19" t="s">
        <v>20</v>
      </c>
      <c r="D9" s="10" t="s">
        <v>562</v>
      </c>
      <c r="E9" s="46">
        <f>+ยกมา!J9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1"/>
        <v>0</v>
      </c>
      <c r="Q9" s="45">
        <v>5</v>
      </c>
      <c r="R9" s="46">
        <f>+'5'!N256</f>
        <v>6684</v>
      </c>
      <c r="S9" s="46">
        <f>+'5'!N261</f>
        <v>1611</v>
      </c>
      <c r="T9" s="46">
        <f>+'5'!N259</f>
        <v>0</v>
      </c>
      <c r="U9" s="66">
        <f>+'5'!N257</f>
        <v>0</v>
      </c>
      <c r="V9" s="46">
        <f>+'5'!N260</f>
        <v>0</v>
      </c>
      <c r="W9" s="46">
        <f>+'5'!N258</f>
        <v>2830</v>
      </c>
      <c r="X9" s="46">
        <f t="shared" si="2"/>
        <v>2243</v>
      </c>
      <c r="Y9" s="46">
        <f>+'5'!N263</f>
        <v>2243</v>
      </c>
      <c r="Z9" s="47">
        <f t="shared" si="3"/>
        <v>0</v>
      </c>
      <c r="AA9" s="132" t="s">
        <v>1364</v>
      </c>
      <c r="AB9" s="47">
        <f t="shared" si="4"/>
        <v>5073</v>
      </c>
      <c r="AC9" s="145">
        <f t="shared" si="5"/>
        <v>5073</v>
      </c>
    </row>
    <row r="10" spans="1:29" ht="29.25" x14ac:dyDescent="0.6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1"/>
        <v>0</v>
      </c>
      <c r="Q10" s="45">
        <v>6</v>
      </c>
      <c r="R10" s="46">
        <f>+'6'!N256</f>
        <v>1415</v>
      </c>
      <c r="S10" s="46">
        <f>+'6'!N261</f>
        <v>152</v>
      </c>
      <c r="T10" s="46">
        <f>+'6'!N259</f>
        <v>0</v>
      </c>
      <c r="U10" s="66">
        <f>+'6'!N257</f>
        <v>0</v>
      </c>
      <c r="V10" s="46">
        <f>+'6'!N260</f>
        <v>0</v>
      </c>
      <c r="W10" s="46">
        <f>+'6'!N258</f>
        <v>570</v>
      </c>
      <c r="X10" s="46">
        <f t="shared" si="2"/>
        <v>693</v>
      </c>
      <c r="Y10" s="46">
        <f>+'6'!N263</f>
        <v>693</v>
      </c>
      <c r="Z10" s="47">
        <f t="shared" si="3"/>
        <v>0</v>
      </c>
      <c r="AA10" s="97" t="s">
        <v>1365</v>
      </c>
      <c r="AB10" s="47">
        <f t="shared" si="4"/>
        <v>1263</v>
      </c>
      <c r="AC10" s="145">
        <f t="shared" si="5"/>
        <v>1263</v>
      </c>
    </row>
    <row r="11" spans="1:29" ht="29.25" x14ac:dyDescent="0.6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5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10</v>
      </c>
      <c r="G11" s="43">
        <f t="shared" si="0"/>
        <v>15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96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550</v>
      </c>
      <c r="N11" s="19"/>
      <c r="O11" s="131">
        <v>19.36</v>
      </c>
      <c r="P11" s="78">
        <f t="shared" si="1"/>
        <v>212.95999999999998</v>
      </c>
      <c r="Q11" s="45">
        <v>7</v>
      </c>
      <c r="R11" s="46">
        <f>+'7'!N256</f>
        <v>4785</v>
      </c>
      <c r="S11" s="46">
        <f>+'7'!N261</f>
        <v>890</v>
      </c>
      <c r="T11" s="46">
        <f>+'7'!N259</f>
        <v>0</v>
      </c>
      <c r="U11" s="66">
        <f>+'7'!N257</f>
        <v>0</v>
      </c>
      <c r="V11" s="46">
        <f>+'7'!N260</f>
        <v>0</v>
      </c>
      <c r="W11" s="46">
        <f>+'7'!N258</f>
        <v>2105</v>
      </c>
      <c r="X11" s="46">
        <f t="shared" si="2"/>
        <v>1790</v>
      </c>
      <c r="Y11" s="46">
        <f>+'7'!N263</f>
        <v>1790</v>
      </c>
      <c r="Z11" s="47">
        <f t="shared" si="3"/>
        <v>0</v>
      </c>
      <c r="AA11" s="97" t="s">
        <v>1366</v>
      </c>
      <c r="AB11" s="47">
        <f t="shared" si="4"/>
        <v>3895</v>
      </c>
      <c r="AC11" s="145">
        <f t="shared" si="5"/>
        <v>3895</v>
      </c>
    </row>
    <row r="12" spans="1:29" ht="29.25" x14ac:dyDescent="0.6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1"/>
        <v>0</v>
      </c>
      <c r="Q12" s="45">
        <v>8</v>
      </c>
      <c r="R12" s="46">
        <f>+'8'!N256</f>
        <v>3425</v>
      </c>
      <c r="S12" s="46">
        <f>+'8'!N261</f>
        <v>135</v>
      </c>
      <c r="T12" s="46">
        <f>+'8'!N257</f>
        <v>0</v>
      </c>
      <c r="U12" s="66">
        <f>+'8'!N257</f>
        <v>0</v>
      </c>
      <c r="V12" s="46">
        <f>+'8'!N260</f>
        <v>0</v>
      </c>
      <c r="W12" s="46">
        <f>+'8'!N258</f>
        <v>2625</v>
      </c>
      <c r="X12" s="46">
        <f t="shared" si="2"/>
        <v>665</v>
      </c>
      <c r="Y12" s="46">
        <f>+'8'!N263</f>
        <v>665</v>
      </c>
      <c r="Z12" s="47">
        <f t="shared" si="3"/>
        <v>0</v>
      </c>
      <c r="AA12" s="132" t="s">
        <v>1367</v>
      </c>
      <c r="AB12" s="47">
        <f t="shared" si="4"/>
        <v>3290</v>
      </c>
      <c r="AC12" s="145">
        <f t="shared" si="5"/>
        <v>3290</v>
      </c>
    </row>
    <row r="13" spans="1:29" ht="29.25" x14ac:dyDescent="0.6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47">
        <v>19.82</v>
      </c>
      <c r="P13" s="78">
        <f t="shared" si="1"/>
        <v>0</v>
      </c>
      <c r="Q13" s="45">
        <v>9</v>
      </c>
      <c r="R13" s="46">
        <f>+'9'!N256</f>
        <v>4020</v>
      </c>
      <c r="S13" s="46">
        <f>+'9'!N261</f>
        <v>905</v>
      </c>
      <c r="T13" s="46">
        <f>+'9'!N257</f>
        <v>0</v>
      </c>
      <c r="U13" s="66">
        <f>+'9'!N257</f>
        <v>0</v>
      </c>
      <c r="V13" s="46">
        <f>+'9'!N260</f>
        <v>0</v>
      </c>
      <c r="W13" s="46">
        <f>+'9'!N258</f>
        <v>1205</v>
      </c>
      <c r="X13" s="46">
        <f t="shared" si="2"/>
        <v>1910</v>
      </c>
      <c r="Y13" s="46">
        <f>+'9'!N263</f>
        <v>1910</v>
      </c>
      <c r="Z13" s="47">
        <f t="shared" si="3"/>
        <v>0</v>
      </c>
      <c r="AA13" s="132" t="s">
        <v>1361</v>
      </c>
      <c r="AB13" s="47">
        <f t="shared" si="4"/>
        <v>3115</v>
      </c>
      <c r="AC13" s="145">
        <f t="shared" si="5"/>
        <v>3115</v>
      </c>
    </row>
    <row r="14" spans="1:29" ht="29.25" x14ac:dyDescent="0.6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47">
        <v>19.41</v>
      </c>
      <c r="P14" s="78">
        <f t="shared" si="1"/>
        <v>0</v>
      </c>
      <c r="Q14" s="45">
        <v>10</v>
      </c>
      <c r="R14" s="46">
        <f>+'10'!N256</f>
        <v>4090</v>
      </c>
      <c r="S14" s="46">
        <f>+'10'!N261</f>
        <v>1404</v>
      </c>
      <c r="T14" s="46">
        <f>+'10'!N259</f>
        <v>0</v>
      </c>
      <c r="U14" s="66">
        <f>+'10'!N257</f>
        <v>0</v>
      </c>
      <c r="V14" s="46">
        <f>+'10'!N260</f>
        <v>0</v>
      </c>
      <c r="W14" s="46">
        <f>+'10'!N258</f>
        <v>1863</v>
      </c>
      <c r="X14" s="46">
        <f t="shared" si="2"/>
        <v>823</v>
      </c>
      <c r="Y14" s="46">
        <f>+'10'!N263</f>
        <v>823</v>
      </c>
      <c r="Z14" s="47">
        <f t="shared" si="3"/>
        <v>0</v>
      </c>
      <c r="AA14" s="132" t="s">
        <v>1362</v>
      </c>
      <c r="AB14" s="47">
        <f t="shared" si="4"/>
        <v>2686</v>
      </c>
      <c r="AC14" s="145">
        <f t="shared" si="5"/>
        <v>2686</v>
      </c>
    </row>
    <row r="15" spans="1:29" ht="29.25" x14ac:dyDescent="0.6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47">
        <v>22.41</v>
      </c>
      <c r="P15" s="78">
        <f t="shared" si="1"/>
        <v>0</v>
      </c>
      <c r="Q15" s="45">
        <v>11</v>
      </c>
      <c r="R15" s="46">
        <f>+'11'!N256</f>
        <v>4500</v>
      </c>
      <c r="S15" s="46">
        <f>+'11'!N261</f>
        <v>746</v>
      </c>
      <c r="T15" s="46">
        <f>+'11'!N259</f>
        <v>0</v>
      </c>
      <c r="U15" s="66">
        <f>+'11'!N257</f>
        <v>0</v>
      </c>
      <c r="V15" s="46">
        <f>+'11'!N260</f>
        <v>0</v>
      </c>
      <c r="W15" s="46">
        <f>+'11'!N258</f>
        <v>3108</v>
      </c>
      <c r="X15" s="46">
        <f t="shared" si="2"/>
        <v>646</v>
      </c>
      <c r="Y15" s="46">
        <f>+'11'!N263</f>
        <v>646</v>
      </c>
      <c r="Z15" s="47">
        <f t="shared" si="3"/>
        <v>0</v>
      </c>
      <c r="AA15" s="132" t="s">
        <v>1363</v>
      </c>
      <c r="AB15" s="47">
        <f t="shared" si="4"/>
        <v>3754</v>
      </c>
      <c r="AC15" s="145">
        <f t="shared" si="5"/>
        <v>3754</v>
      </c>
    </row>
    <row r="16" spans="1:29" ht="29.25" x14ac:dyDescent="0.6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47"/>
      <c r="P16" s="78">
        <f t="shared" si="1"/>
        <v>0</v>
      </c>
      <c r="Q16" s="45">
        <v>12</v>
      </c>
      <c r="R16" s="46">
        <f>+'12'!N256</f>
        <v>2815</v>
      </c>
      <c r="S16" s="46">
        <f>+'12'!N261</f>
        <v>305</v>
      </c>
      <c r="T16" s="46">
        <f>+'12'!N259</f>
        <v>0</v>
      </c>
      <c r="U16" s="66">
        <f>+'12'!N257</f>
        <v>0</v>
      </c>
      <c r="V16" s="46">
        <f>+'12'!N260</f>
        <v>0</v>
      </c>
      <c r="W16" s="46">
        <f>+'12'!N258</f>
        <v>1255</v>
      </c>
      <c r="X16" s="46">
        <f t="shared" si="2"/>
        <v>1255</v>
      </c>
      <c r="Y16" s="46">
        <f>+'12'!N263</f>
        <v>1255</v>
      </c>
      <c r="Z16" s="47">
        <f t="shared" si="3"/>
        <v>0</v>
      </c>
      <c r="AA16" s="132" t="s">
        <v>1364</v>
      </c>
      <c r="AB16" s="47">
        <f t="shared" si="4"/>
        <v>2510</v>
      </c>
      <c r="AC16" s="145">
        <f t="shared" si="5"/>
        <v>2510</v>
      </c>
    </row>
    <row r="17" spans="1:29" ht="29.25" x14ac:dyDescent="0.6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47">
        <v>4</v>
      </c>
      <c r="P17" s="78">
        <f t="shared" si="1"/>
        <v>0</v>
      </c>
      <c r="Q17" s="45">
        <v>13</v>
      </c>
      <c r="R17" s="46">
        <f>+'13'!N256</f>
        <v>2220</v>
      </c>
      <c r="S17" s="46">
        <f>+'13'!N261</f>
        <v>254</v>
      </c>
      <c r="T17" s="46">
        <f>+'13'!N259</f>
        <v>0</v>
      </c>
      <c r="U17" s="66">
        <f>+'13'!N257</f>
        <v>0</v>
      </c>
      <c r="V17" s="46">
        <f>+'13'!N260</f>
        <v>0</v>
      </c>
      <c r="W17" s="46">
        <f>+'13'!N258</f>
        <v>1616</v>
      </c>
      <c r="X17" s="46">
        <f t="shared" si="2"/>
        <v>350</v>
      </c>
      <c r="Y17" s="46">
        <f>+'13'!N263</f>
        <v>350</v>
      </c>
      <c r="Z17" s="47">
        <f t="shared" si="3"/>
        <v>0</v>
      </c>
      <c r="AA17" s="97" t="s">
        <v>1365</v>
      </c>
      <c r="AB17" s="47">
        <f t="shared" si="4"/>
        <v>1966</v>
      </c>
      <c r="AC17" s="145">
        <f t="shared" si="5"/>
        <v>1966</v>
      </c>
    </row>
    <row r="18" spans="1:29" ht="29.25" x14ac:dyDescent="0.6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3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8</v>
      </c>
      <c r="G18" s="43">
        <f t="shared" si="0"/>
        <v>11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3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56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131">
        <v>19.12</v>
      </c>
      <c r="P18" s="78">
        <f t="shared" si="1"/>
        <v>95.600000000000009</v>
      </c>
      <c r="Q18" s="45">
        <v>14</v>
      </c>
      <c r="R18" s="46">
        <f>+'14'!N256</f>
        <v>6925</v>
      </c>
      <c r="S18" s="46">
        <f>+'14'!N261</f>
        <v>449</v>
      </c>
      <c r="T18" s="46">
        <f>+'14'!N259</f>
        <v>0</v>
      </c>
      <c r="U18" s="66">
        <f>+'14'!N257</f>
        <v>0</v>
      </c>
      <c r="V18" s="46">
        <f>+'14'!N260</f>
        <v>40</v>
      </c>
      <c r="W18" s="46">
        <f>+'14'!N258</f>
        <v>6306</v>
      </c>
      <c r="X18" s="46">
        <f t="shared" si="2"/>
        <v>130</v>
      </c>
      <c r="Y18" s="46">
        <f>+'14'!N263</f>
        <v>130</v>
      </c>
      <c r="Z18" s="47">
        <f t="shared" si="3"/>
        <v>0</v>
      </c>
      <c r="AA18" s="97" t="s">
        <v>1366</v>
      </c>
      <c r="AB18" s="98">
        <f t="shared" si="4"/>
        <v>6436</v>
      </c>
      <c r="AC18" s="145">
        <f t="shared" si="5"/>
        <v>6436</v>
      </c>
    </row>
    <row r="19" spans="1:29" ht="29.25" x14ac:dyDescent="0.6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47">
        <v>20.37</v>
      </c>
      <c r="P19" s="78">
        <f t="shared" si="1"/>
        <v>0</v>
      </c>
      <c r="Q19" s="45">
        <v>15</v>
      </c>
      <c r="R19" s="46">
        <f>+'15'!N256</f>
        <v>2090</v>
      </c>
      <c r="S19" s="46">
        <f>+'15'!N261</f>
        <v>75</v>
      </c>
      <c r="T19" s="46">
        <f>+'15'!N259</f>
        <v>0</v>
      </c>
      <c r="U19" s="66">
        <f>+'15'!N257</f>
        <v>0</v>
      </c>
      <c r="V19" s="46">
        <f>+'15'!N260</f>
        <v>6</v>
      </c>
      <c r="W19" s="46">
        <f>+'15'!N258</f>
        <v>1085</v>
      </c>
      <c r="X19" s="46">
        <f t="shared" si="2"/>
        <v>924</v>
      </c>
      <c r="Y19" s="46">
        <f>+'15'!N263</f>
        <v>924</v>
      </c>
      <c r="Z19" s="47">
        <f t="shared" si="3"/>
        <v>0</v>
      </c>
      <c r="AA19" s="132" t="s">
        <v>1367</v>
      </c>
      <c r="AB19" s="47">
        <f t="shared" si="4"/>
        <v>2009</v>
      </c>
      <c r="AC19" s="145">
        <f t="shared" si="5"/>
        <v>2009</v>
      </c>
    </row>
    <row r="20" spans="1:29" ht="29.25" x14ac:dyDescent="0.6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0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12</v>
      </c>
      <c r="G20" s="43">
        <f t="shared" si="0"/>
        <v>12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33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12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780</v>
      </c>
      <c r="N20" s="19"/>
      <c r="O20" s="131">
        <v>22.25</v>
      </c>
      <c r="P20" s="78">
        <f t="shared" si="1"/>
        <v>267</v>
      </c>
      <c r="Q20" s="45">
        <v>16</v>
      </c>
      <c r="R20" s="46">
        <f>+'16'!N256</f>
        <v>5135</v>
      </c>
      <c r="S20" s="46">
        <f>+'16'!N261</f>
        <v>889</v>
      </c>
      <c r="T20" s="46">
        <f>+'16'!N259</f>
        <v>0</v>
      </c>
      <c r="U20" s="66">
        <f>+'16'!N257</f>
        <v>0</v>
      </c>
      <c r="V20" s="46">
        <f>+'16'!N260</f>
        <v>0</v>
      </c>
      <c r="W20" s="46">
        <f>+'16'!N258</f>
        <v>2396</v>
      </c>
      <c r="X20" s="46">
        <f t="shared" si="2"/>
        <v>1850</v>
      </c>
      <c r="Y20" s="46">
        <f>+'16'!N263</f>
        <v>1850</v>
      </c>
      <c r="Z20" s="47">
        <f t="shared" si="3"/>
        <v>0</v>
      </c>
      <c r="AA20" s="132" t="s">
        <v>1361</v>
      </c>
      <c r="AB20" s="47">
        <f t="shared" si="4"/>
        <v>4246</v>
      </c>
      <c r="AC20" s="145">
        <f t="shared" si="5"/>
        <v>4246</v>
      </c>
    </row>
    <row r="21" spans="1:29" ht="29.25" x14ac:dyDescent="0.6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3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12</v>
      </c>
      <c r="G21" s="43">
        <f t="shared" si="0"/>
        <v>15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92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850</v>
      </c>
      <c r="N21" s="19"/>
      <c r="O21" s="131">
        <v>22.85</v>
      </c>
      <c r="P21" s="78">
        <f t="shared" si="1"/>
        <v>228.5</v>
      </c>
      <c r="Q21" s="45">
        <v>17</v>
      </c>
      <c r="R21" s="46">
        <f>+'17'!N256</f>
        <v>2175</v>
      </c>
      <c r="S21" s="46">
        <f>+'17'!N261</f>
        <v>605</v>
      </c>
      <c r="T21" s="46">
        <f>+'1'!N275</f>
        <v>0</v>
      </c>
      <c r="U21" s="66">
        <f>+'1'!N273</f>
        <v>0</v>
      </c>
      <c r="V21" s="46">
        <f>+'17'!N260</f>
        <v>0</v>
      </c>
      <c r="W21" s="46">
        <f>+'17'!N258</f>
        <v>515</v>
      </c>
      <c r="X21" s="46">
        <f t="shared" si="2"/>
        <v>1055</v>
      </c>
      <c r="Y21" s="46">
        <f>+'17'!N263</f>
        <v>1055</v>
      </c>
      <c r="Z21" s="47">
        <f t="shared" si="3"/>
        <v>0</v>
      </c>
      <c r="AA21" s="132" t="s">
        <v>1362</v>
      </c>
      <c r="AB21" s="47">
        <f t="shared" si="4"/>
        <v>1570</v>
      </c>
      <c r="AC21" s="145">
        <f t="shared" si="5"/>
        <v>1570</v>
      </c>
    </row>
    <row r="22" spans="1:29" ht="29.25" x14ac:dyDescent="0.6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18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97</v>
      </c>
      <c r="G22" s="43">
        <f t="shared" si="0"/>
        <v>115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622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7000</v>
      </c>
      <c r="N22" s="19"/>
      <c r="O22" s="131">
        <v>27.98</v>
      </c>
      <c r="P22" s="78">
        <f t="shared" si="1"/>
        <v>1958.6000000000001</v>
      </c>
      <c r="Q22" s="45">
        <v>18</v>
      </c>
      <c r="R22" s="46">
        <f>+'18'!N256</f>
        <v>5965</v>
      </c>
      <c r="S22" s="46">
        <f>+'18'!N261</f>
        <v>1735</v>
      </c>
      <c r="T22" s="46">
        <f>+'1'!N276</f>
        <v>0</v>
      </c>
      <c r="U22" s="66">
        <f>+'1'!N274</f>
        <v>0</v>
      </c>
      <c r="V22" s="46">
        <f>+'18'!N260</f>
        <v>120</v>
      </c>
      <c r="W22" s="46">
        <f>+'18'!N258</f>
        <v>2585</v>
      </c>
      <c r="X22" s="46">
        <f t="shared" si="2"/>
        <v>1525</v>
      </c>
      <c r="Y22" s="46">
        <f>+'18'!N263</f>
        <v>1525</v>
      </c>
      <c r="Z22" s="47">
        <f t="shared" si="3"/>
        <v>0</v>
      </c>
      <c r="AA22" s="132" t="s">
        <v>1363</v>
      </c>
      <c r="AB22" s="47">
        <f t="shared" si="4"/>
        <v>4110</v>
      </c>
      <c r="AC22" s="145">
        <f t="shared" si="5"/>
        <v>4110</v>
      </c>
    </row>
    <row r="23" spans="1:29" ht="29.25" x14ac:dyDescent="0.6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47">
        <v>29.74</v>
      </c>
      <c r="P23" s="78">
        <f t="shared" si="1"/>
        <v>0</v>
      </c>
      <c r="Q23" s="45">
        <v>19</v>
      </c>
      <c r="R23" s="46">
        <f>+'19'!N256</f>
        <v>3615</v>
      </c>
      <c r="S23" s="46">
        <f>+'19'!N261</f>
        <v>691</v>
      </c>
      <c r="T23" s="46">
        <f>+'1'!N277</f>
        <v>0</v>
      </c>
      <c r="U23" s="66">
        <f>+'1'!N275</f>
        <v>0</v>
      </c>
      <c r="V23" s="46">
        <f>+'19'!N260</f>
        <v>0</v>
      </c>
      <c r="W23" s="46">
        <f>+'19'!N258</f>
        <v>1960</v>
      </c>
      <c r="X23" s="46">
        <f t="shared" si="2"/>
        <v>964</v>
      </c>
      <c r="Y23" s="46">
        <f>+'19'!N263</f>
        <v>964</v>
      </c>
      <c r="Z23" s="47">
        <f t="shared" si="3"/>
        <v>0</v>
      </c>
      <c r="AA23" s="132" t="s">
        <v>1364</v>
      </c>
      <c r="AB23" s="47">
        <f t="shared" si="4"/>
        <v>2924</v>
      </c>
      <c r="AC23" s="145">
        <f t="shared" si="5"/>
        <v>2924</v>
      </c>
    </row>
    <row r="24" spans="1:29" ht="29.25" x14ac:dyDescent="0.6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0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17</v>
      </c>
      <c r="G24" s="43">
        <f t="shared" si="0"/>
        <v>17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101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1000</v>
      </c>
      <c r="N24" s="19"/>
      <c r="O24" s="131">
        <v>38.659999999999997</v>
      </c>
      <c r="P24" s="78">
        <f t="shared" si="1"/>
        <v>386.59999999999997</v>
      </c>
      <c r="Q24" s="45">
        <v>20</v>
      </c>
      <c r="R24" s="46">
        <f>+'20'!N256</f>
        <v>2335</v>
      </c>
      <c r="S24" s="46">
        <f>+'20'!N261</f>
        <v>212</v>
      </c>
      <c r="T24" s="46">
        <f>+'1'!N278</f>
        <v>0</v>
      </c>
      <c r="U24" s="66">
        <f>+'1'!N276</f>
        <v>0</v>
      </c>
      <c r="V24" s="46">
        <f>+'1'!N279</f>
        <v>0</v>
      </c>
      <c r="W24" s="46">
        <f>+'20'!N258</f>
        <v>1050</v>
      </c>
      <c r="X24" s="46">
        <f t="shared" si="2"/>
        <v>1073</v>
      </c>
      <c r="Y24" s="46">
        <f>+'20'!N263</f>
        <v>1073</v>
      </c>
      <c r="Z24" s="47">
        <f t="shared" si="3"/>
        <v>0</v>
      </c>
      <c r="AA24" s="97" t="s">
        <v>1365</v>
      </c>
      <c r="AB24" s="47">
        <f t="shared" si="4"/>
        <v>2123</v>
      </c>
      <c r="AC24" s="145">
        <f t="shared" si="5"/>
        <v>2123</v>
      </c>
    </row>
    <row r="25" spans="1:29" ht="29.25" x14ac:dyDescent="0.6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2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2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60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1"/>
        <v>0</v>
      </c>
      <c r="Q25" s="45">
        <v>21</v>
      </c>
      <c r="R25" s="46">
        <f>+'21'!N256</f>
        <v>4350</v>
      </c>
      <c r="S25" s="46">
        <f>+'21'!N261</f>
        <v>801</v>
      </c>
      <c r="T25" s="46">
        <f>+'1'!N279</f>
        <v>0</v>
      </c>
      <c r="U25" s="66">
        <f>+'1'!N277</f>
        <v>0</v>
      </c>
      <c r="V25" s="46">
        <f>+'1'!N280</f>
        <v>0</v>
      </c>
      <c r="W25" s="46">
        <f>+'21'!N258</f>
        <v>2844</v>
      </c>
      <c r="X25" s="46">
        <f t="shared" si="2"/>
        <v>705</v>
      </c>
      <c r="Y25" s="46">
        <f>+'21'!N263</f>
        <v>705</v>
      </c>
      <c r="Z25" s="47">
        <f t="shared" si="3"/>
        <v>0</v>
      </c>
      <c r="AA25" s="97" t="s">
        <v>1366</v>
      </c>
      <c r="AB25" s="47">
        <f t="shared" si="4"/>
        <v>3549</v>
      </c>
      <c r="AC25" s="145">
        <f t="shared" si="5"/>
        <v>3549</v>
      </c>
    </row>
    <row r="26" spans="1:29" ht="29.25" x14ac:dyDescent="0.6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0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8</v>
      </c>
      <c r="G26" s="43">
        <f t="shared" si="0"/>
        <v>8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55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4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400</v>
      </c>
      <c r="N26" s="19"/>
      <c r="O26" s="131">
        <v>32.97</v>
      </c>
      <c r="P26" s="78">
        <f t="shared" si="1"/>
        <v>131.88</v>
      </c>
      <c r="Q26" s="45">
        <v>22</v>
      </c>
      <c r="R26" s="46">
        <f>+'22'!N256</f>
        <v>2135</v>
      </c>
      <c r="S26" s="46">
        <f>+'22'!N261</f>
        <v>541</v>
      </c>
      <c r="T26" s="46">
        <f>+'1'!N280</f>
        <v>0</v>
      </c>
      <c r="U26" s="66">
        <f>+'1'!N278</f>
        <v>0</v>
      </c>
      <c r="V26" s="46">
        <f>+'1'!N281</f>
        <v>0</v>
      </c>
      <c r="W26" s="46">
        <f>+'22'!N258</f>
        <v>644</v>
      </c>
      <c r="X26" s="46">
        <f t="shared" si="2"/>
        <v>950</v>
      </c>
      <c r="Y26" s="46">
        <f>+'22'!N263</f>
        <v>950</v>
      </c>
      <c r="Z26" s="47">
        <f t="shared" si="3"/>
        <v>0</v>
      </c>
      <c r="AA26" s="132" t="s">
        <v>1367</v>
      </c>
      <c r="AB26" s="47">
        <f t="shared" si="4"/>
        <v>1594</v>
      </c>
      <c r="AC26" s="145">
        <f t="shared" si="5"/>
        <v>1594</v>
      </c>
    </row>
    <row r="27" spans="1:29" ht="29.25" x14ac:dyDescent="0.6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47">
        <v>30.83</v>
      </c>
      <c r="P27" s="78">
        <f t="shared" si="1"/>
        <v>0</v>
      </c>
      <c r="Q27" s="45">
        <v>23</v>
      </c>
      <c r="R27" s="46">
        <f>+'23'!N256</f>
        <v>4025</v>
      </c>
      <c r="S27" s="46">
        <f>+'23'!N261</f>
        <v>482</v>
      </c>
      <c r="T27" s="46">
        <f>+'1'!N281</f>
        <v>0</v>
      </c>
      <c r="U27" s="66">
        <f>+'1'!N279</f>
        <v>0</v>
      </c>
      <c r="V27" s="46">
        <f>+'1'!N282</f>
        <v>0</v>
      </c>
      <c r="W27" s="46">
        <f>+'23'!N258</f>
        <v>2613</v>
      </c>
      <c r="X27" s="46">
        <f t="shared" si="2"/>
        <v>930</v>
      </c>
      <c r="Y27" s="46">
        <f>+'23'!N263</f>
        <v>930</v>
      </c>
      <c r="Z27" s="47">
        <f t="shared" si="3"/>
        <v>0</v>
      </c>
      <c r="AA27" s="132" t="s">
        <v>1361</v>
      </c>
      <c r="AB27" s="47">
        <f t="shared" si="4"/>
        <v>3543</v>
      </c>
      <c r="AC27" s="145">
        <f t="shared" si="5"/>
        <v>3543</v>
      </c>
    </row>
    <row r="28" spans="1:29" ht="29.25" x14ac:dyDescent="0.6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0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</v>
      </c>
      <c r="G28" s="43">
        <f t="shared" si="0"/>
        <v>9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38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700</v>
      </c>
      <c r="N28" s="19"/>
      <c r="O28" s="131">
        <v>30.86</v>
      </c>
      <c r="P28" s="78">
        <f t="shared" si="1"/>
        <v>216.01999999999998</v>
      </c>
      <c r="Q28" s="45">
        <v>24</v>
      </c>
      <c r="R28" s="46">
        <f>+'24'!N256</f>
        <v>2090</v>
      </c>
      <c r="S28" s="46">
        <f>+'24'!N261</f>
        <v>236</v>
      </c>
      <c r="T28" s="46">
        <f>+'1'!N282</f>
        <v>0</v>
      </c>
      <c r="U28" s="66">
        <f>+'1'!N280</f>
        <v>0</v>
      </c>
      <c r="V28" s="46">
        <f>+'1'!N283</f>
        <v>0</v>
      </c>
      <c r="W28" s="46">
        <f>+'24'!N258</f>
        <v>560</v>
      </c>
      <c r="X28" s="46">
        <f t="shared" si="2"/>
        <v>1294</v>
      </c>
      <c r="Y28" s="46">
        <f>+'24'!N263</f>
        <v>1294</v>
      </c>
      <c r="Z28" s="47">
        <f t="shared" si="3"/>
        <v>0</v>
      </c>
      <c r="AA28" s="132" t="s">
        <v>1362</v>
      </c>
      <c r="AB28" s="47">
        <f t="shared" si="4"/>
        <v>1854</v>
      </c>
      <c r="AC28" s="145">
        <f t="shared" si="5"/>
        <v>1854</v>
      </c>
    </row>
    <row r="29" spans="1:29" ht="29.25" x14ac:dyDescent="0.6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47">
        <v>27.24</v>
      </c>
      <c r="P29" s="78">
        <f t="shared" si="1"/>
        <v>0</v>
      </c>
      <c r="Q29" s="45">
        <v>25</v>
      </c>
      <c r="R29" s="46">
        <f>+'25'!N256</f>
        <v>2535</v>
      </c>
      <c r="S29" s="46">
        <f>+'25'!N261</f>
        <v>587</v>
      </c>
      <c r="T29" s="46">
        <f>+'1'!N283</f>
        <v>0</v>
      </c>
      <c r="U29" s="66">
        <f>+'1'!N281</f>
        <v>0</v>
      </c>
      <c r="V29" s="46">
        <f>+'1'!N284</f>
        <v>0</v>
      </c>
      <c r="W29" s="46">
        <f>+'25'!N258</f>
        <v>728</v>
      </c>
      <c r="X29" s="46">
        <f>+R29-S29-T29-U29-V29-W29</f>
        <v>1220</v>
      </c>
      <c r="Y29" s="46">
        <f>+'25'!N263</f>
        <v>1220</v>
      </c>
      <c r="Z29" s="47">
        <f>+Y29-X29</f>
        <v>0</v>
      </c>
      <c r="AA29" s="132" t="s">
        <v>1363</v>
      </c>
      <c r="AB29" s="47">
        <f t="shared" si="4"/>
        <v>1948</v>
      </c>
      <c r="AC29" s="145">
        <f t="shared" si="5"/>
        <v>1948</v>
      </c>
    </row>
    <row r="30" spans="1:29" ht="29.25" x14ac:dyDescent="0.6">
      <c r="A30" s="10">
        <v>26</v>
      </c>
      <c r="B30" s="10" t="s">
        <v>1068</v>
      </c>
      <c r="C30" s="19" t="s">
        <v>294</v>
      </c>
      <c r="D30" s="10" t="s">
        <v>432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47">
        <v>32.47</v>
      </c>
      <c r="P30" s="78">
        <f t="shared" si="1"/>
        <v>0</v>
      </c>
      <c r="Q30" s="45">
        <v>26</v>
      </c>
      <c r="R30" s="46">
        <f>+'26'!N256</f>
        <v>2405</v>
      </c>
      <c r="S30" s="46">
        <f>+'26'!N261</f>
        <v>386</v>
      </c>
      <c r="T30" s="46">
        <f>+'1'!N284</f>
        <v>0</v>
      </c>
      <c r="U30" s="66">
        <f>+'1'!N282</f>
        <v>0</v>
      </c>
      <c r="V30" s="46">
        <f>+'1'!N285</f>
        <v>0</v>
      </c>
      <c r="W30" s="46">
        <f>+'26'!N258</f>
        <v>1024</v>
      </c>
      <c r="X30" s="46">
        <f t="shared" ref="X30:X35" si="6">+R30-S30-T30-U30-V30-W30</f>
        <v>995</v>
      </c>
      <c r="Y30" s="46">
        <f>+'26'!N263</f>
        <v>995</v>
      </c>
      <c r="Z30" s="47">
        <f t="shared" ref="Z30:Z35" si="7">+Y30-X30</f>
        <v>0</v>
      </c>
      <c r="AA30" s="132" t="s">
        <v>1364</v>
      </c>
      <c r="AB30" s="47">
        <f t="shared" si="4"/>
        <v>2019</v>
      </c>
      <c r="AC30" s="145">
        <f t="shared" si="5"/>
        <v>2019</v>
      </c>
    </row>
    <row r="31" spans="1:29" ht="29.25" x14ac:dyDescent="0.6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15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75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617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5800</v>
      </c>
      <c r="N31" s="19"/>
      <c r="O31" s="131">
        <v>34.64</v>
      </c>
      <c r="P31" s="78">
        <f t="shared" si="1"/>
        <v>2009.1200000000001</v>
      </c>
      <c r="Q31" s="45">
        <v>27</v>
      </c>
      <c r="R31" s="46">
        <f>+'27'!N256</f>
        <v>3374</v>
      </c>
      <c r="S31" s="46">
        <f>+'27'!N261</f>
        <v>257</v>
      </c>
      <c r="T31" s="46">
        <f>+'1'!N285</f>
        <v>0</v>
      </c>
      <c r="U31" s="66">
        <f>+'1'!N283</f>
        <v>0</v>
      </c>
      <c r="V31" s="46">
        <f>+'1'!N286</f>
        <v>0</v>
      </c>
      <c r="W31" s="46">
        <f>+'27'!N258</f>
        <v>1788</v>
      </c>
      <c r="X31" s="46">
        <f t="shared" si="6"/>
        <v>1329</v>
      </c>
      <c r="Y31" s="46">
        <f>+'27'!N263</f>
        <v>1329</v>
      </c>
      <c r="Z31" s="47">
        <f t="shared" si="7"/>
        <v>0</v>
      </c>
      <c r="AA31" s="97" t="s">
        <v>1365</v>
      </c>
      <c r="AB31" s="47">
        <f t="shared" si="4"/>
        <v>3117</v>
      </c>
      <c r="AC31" s="145">
        <f t="shared" si="5"/>
        <v>3117</v>
      </c>
    </row>
    <row r="32" spans="1:29" ht="29.25" x14ac:dyDescent="0.6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6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26</v>
      </c>
      <c r="G32" s="43">
        <f t="shared" si="0"/>
        <v>32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88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4030</v>
      </c>
      <c r="N32" s="19"/>
      <c r="O32" s="89">
        <v>46.37</v>
      </c>
      <c r="P32" s="78">
        <f t="shared" si="1"/>
        <v>1437.47</v>
      </c>
      <c r="Q32" s="45">
        <v>28</v>
      </c>
      <c r="R32" s="46">
        <f>+'28'!N256</f>
        <v>2010</v>
      </c>
      <c r="S32" s="46">
        <f>+'28'!N261</f>
        <v>60</v>
      </c>
      <c r="T32" s="46">
        <f>+'1'!N286</f>
        <v>0</v>
      </c>
      <c r="U32" s="66">
        <f>+'1'!N284</f>
        <v>0</v>
      </c>
      <c r="V32" s="46">
        <f>+'1'!N287</f>
        <v>0</v>
      </c>
      <c r="W32" s="46">
        <f>+'28'!N258</f>
        <v>920</v>
      </c>
      <c r="X32" s="46">
        <f t="shared" si="6"/>
        <v>1030</v>
      </c>
      <c r="Y32" s="46">
        <f>+'28'!N263</f>
        <v>1030</v>
      </c>
      <c r="Z32" s="47">
        <f t="shared" si="7"/>
        <v>0</v>
      </c>
      <c r="AA32" s="97" t="s">
        <v>1366</v>
      </c>
      <c r="AB32" s="47">
        <f t="shared" si="4"/>
        <v>1950</v>
      </c>
      <c r="AC32" s="145">
        <f t="shared" ref="AC32:AC35" si="8">+W32+Y32+Z32</f>
        <v>1950</v>
      </c>
    </row>
    <row r="33" spans="1:29" ht="29.25" x14ac:dyDescent="0.6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5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23</v>
      </c>
      <c r="G33" s="43">
        <f t="shared" si="0"/>
        <v>28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82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26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3380</v>
      </c>
      <c r="N33" s="19"/>
      <c r="O33" s="89">
        <v>38.9</v>
      </c>
      <c r="P33" s="78">
        <f t="shared" si="1"/>
        <v>1011.4</v>
      </c>
      <c r="Q33" s="45">
        <v>29</v>
      </c>
      <c r="R33" s="46">
        <f>+'29'!N256</f>
        <v>2370</v>
      </c>
      <c r="S33" s="46">
        <f>+'29'!N261</f>
        <v>542</v>
      </c>
      <c r="T33" s="46">
        <f>+'1'!N287</f>
        <v>0</v>
      </c>
      <c r="U33" s="66">
        <f>+'1'!N285</f>
        <v>0</v>
      </c>
      <c r="V33" s="46">
        <f>+'1'!N288</f>
        <v>0</v>
      </c>
      <c r="W33" s="46">
        <f>+'29'!N258</f>
        <v>1603</v>
      </c>
      <c r="X33" s="46">
        <f t="shared" si="6"/>
        <v>225</v>
      </c>
      <c r="Y33" s="46">
        <f>+'29'!N263</f>
        <v>225</v>
      </c>
      <c r="Z33" s="47">
        <f t="shared" si="7"/>
        <v>0</v>
      </c>
      <c r="AA33" s="132" t="s">
        <v>1367</v>
      </c>
      <c r="AB33" s="47">
        <f t="shared" si="4"/>
        <v>1828</v>
      </c>
      <c r="AC33" s="145">
        <f t="shared" si="8"/>
        <v>1828</v>
      </c>
    </row>
    <row r="34" spans="1:29" ht="29.25" x14ac:dyDescent="0.6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3</v>
      </c>
      <c r="G34" s="43">
        <f t="shared" si="0"/>
        <v>3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7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390</v>
      </c>
      <c r="N34" s="19"/>
      <c r="O34" s="89">
        <v>38.07</v>
      </c>
      <c r="P34" s="78">
        <f t="shared" si="1"/>
        <v>114.21000000000001</v>
      </c>
      <c r="Q34" s="45">
        <v>30</v>
      </c>
      <c r="R34" s="46">
        <f>+'30'!N256</f>
        <v>1335</v>
      </c>
      <c r="S34" s="46">
        <f>+'30'!N261</f>
        <v>275</v>
      </c>
      <c r="T34" s="46">
        <f>+'1'!N288</f>
        <v>0</v>
      </c>
      <c r="U34" s="66">
        <f>+'1'!N286</f>
        <v>0</v>
      </c>
      <c r="V34" s="46">
        <f>+'1'!N289</f>
        <v>0</v>
      </c>
      <c r="W34" s="46">
        <f>+'30'!N258</f>
        <v>400</v>
      </c>
      <c r="X34" s="46">
        <f t="shared" si="6"/>
        <v>660</v>
      </c>
      <c r="Y34" s="46">
        <f>+'30'!N263</f>
        <v>660</v>
      </c>
      <c r="Z34" s="47">
        <f t="shared" si="7"/>
        <v>0</v>
      </c>
      <c r="AA34" s="132" t="s">
        <v>1361</v>
      </c>
      <c r="AB34" s="47">
        <f t="shared" si="4"/>
        <v>1060</v>
      </c>
      <c r="AC34" s="145">
        <f t="shared" si="8"/>
        <v>1060</v>
      </c>
    </row>
    <row r="35" spans="1:29" ht="29.25" x14ac:dyDescent="0.6">
      <c r="A35" s="10">
        <v>31</v>
      </c>
      <c r="B35" s="10" t="s">
        <v>1058</v>
      </c>
      <c r="C35" s="19" t="s">
        <v>322</v>
      </c>
      <c r="D35" s="10" t="s">
        <v>432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1"/>
        <v>0</v>
      </c>
      <c r="Q35" s="45">
        <v>31</v>
      </c>
      <c r="R35" s="46">
        <f>+'1'!N286</f>
        <v>0</v>
      </c>
      <c r="S35" s="46">
        <f>+'1'!N291</f>
        <v>0</v>
      </c>
      <c r="T35" s="46">
        <f>+'1'!N289</f>
        <v>0</v>
      </c>
      <c r="U35" s="66">
        <f>+'1'!N287</f>
        <v>0</v>
      </c>
      <c r="V35" s="46">
        <f>+'1'!N290</f>
        <v>0</v>
      </c>
      <c r="W35" s="46"/>
      <c r="X35" s="46">
        <f t="shared" si="6"/>
        <v>0</v>
      </c>
      <c r="Y35" s="46"/>
      <c r="Z35" s="47">
        <f t="shared" si="7"/>
        <v>0</v>
      </c>
      <c r="AA35" s="47"/>
      <c r="AB35" s="47">
        <f t="shared" si="4"/>
        <v>0</v>
      </c>
      <c r="AC35" s="145">
        <f t="shared" si="8"/>
        <v>0</v>
      </c>
    </row>
    <row r="36" spans="1:29" ht="29.25" x14ac:dyDescent="0.6">
      <c r="A36" s="10">
        <v>32</v>
      </c>
      <c r="B36" s="10" t="s">
        <v>895</v>
      </c>
      <c r="C36" s="19" t="s">
        <v>417</v>
      </c>
      <c r="D36" s="10" t="s">
        <v>562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1"/>
        <v>0</v>
      </c>
      <c r="Q36" s="45"/>
      <c r="R36" s="146">
        <f t="shared" ref="R36:AA36" si="9">SUM(R5:R35)</f>
        <v>100126</v>
      </c>
      <c r="S36" s="146">
        <f t="shared" si="9"/>
        <v>16775</v>
      </c>
      <c r="T36" s="146">
        <f t="shared" si="9"/>
        <v>0</v>
      </c>
      <c r="U36" s="146">
        <f t="shared" si="9"/>
        <v>0</v>
      </c>
      <c r="V36" s="146">
        <f t="shared" si="9"/>
        <v>435</v>
      </c>
      <c r="W36" s="146">
        <f t="shared" si="9"/>
        <v>51441</v>
      </c>
      <c r="X36" s="146">
        <f t="shared" si="9"/>
        <v>31475</v>
      </c>
      <c r="Y36" s="146">
        <f t="shared" si="9"/>
        <v>31475</v>
      </c>
      <c r="Z36" s="146">
        <f t="shared" si="9"/>
        <v>0</v>
      </c>
      <c r="AA36" s="146">
        <f t="shared" si="9"/>
        <v>0</v>
      </c>
      <c r="AB36" s="146">
        <f>SUM(AB5:AB35)</f>
        <v>82916</v>
      </c>
      <c r="AC36" s="144"/>
    </row>
    <row r="37" spans="1:29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10</v>
      </c>
      <c r="G37" s="43">
        <f t="shared" si="0"/>
        <v>10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4</v>
      </c>
      <c r="L37" s="15">
        <v>100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300</v>
      </c>
      <c r="N37" s="17" t="s">
        <v>1447</v>
      </c>
      <c r="O37" s="131">
        <v>32.82</v>
      </c>
      <c r="P37" s="78">
        <f t="shared" si="1"/>
        <v>131.28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0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12</v>
      </c>
      <c r="G39" s="43">
        <f t="shared" si="0"/>
        <v>12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67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500</v>
      </c>
      <c r="N39" s="19"/>
      <c r="O39" s="131">
        <v>27.84</v>
      </c>
      <c r="P39" s="78">
        <f t="shared" si="1"/>
        <v>306.24</v>
      </c>
      <c r="Q39" s="5"/>
      <c r="R39" s="153" t="s">
        <v>1423</v>
      </c>
      <c r="S39" s="5" t="s">
        <v>1356</v>
      </c>
      <c r="T39" s="95" t="s">
        <v>1357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3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12</v>
      </c>
      <c r="G40" s="43">
        <f t="shared" si="0"/>
        <v>15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71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550</v>
      </c>
      <c r="N40" s="19"/>
      <c r="O40" s="131">
        <v>27.12</v>
      </c>
      <c r="P40" s="78">
        <f t="shared" si="1"/>
        <v>298.32</v>
      </c>
      <c r="Q40" s="5"/>
      <c r="R40" s="153"/>
      <c r="S40" s="5"/>
      <c r="T40" s="95" t="s">
        <v>1373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0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26</v>
      </c>
      <c r="G41" s="43">
        <f t="shared" si="0"/>
        <v>26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3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102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16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800</v>
      </c>
      <c r="N41" s="19"/>
      <c r="O41" s="131">
        <v>15.42</v>
      </c>
      <c r="P41" s="78">
        <f t="shared" si="1"/>
        <v>246.72</v>
      </c>
      <c r="Q41" s="5"/>
      <c r="R41" s="5"/>
      <c r="S41" s="5"/>
      <c r="T41" s="95" t="s">
        <v>1358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1311</v>
      </c>
      <c r="C43" s="19" t="s">
        <v>308</v>
      </c>
      <c r="D43" s="10" t="s">
        <v>562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1"/>
        <v>0</v>
      </c>
      <c r="Q43" s="5"/>
      <c r="R43" s="5" t="s">
        <v>1424</v>
      </c>
      <c r="S43" s="129">
        <f>+Y36</f>
        <v>31475</v>
      </c>
      <c r="T43" s="130" t="s">
        <v>1425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1323</v>
      </c>
      <c r="C44" s="19" t="s">
        <v>309</v>
      </c>
      <c r="D44" s="10" t="s">
        <v>562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1"/>
        <v>0</v>
      </c>
      <c r="Q44" s="5"/>
      <c r="R44" s="95" t="s">
        <v>1426</v>
      </c>
      <c r="S44" s="129"/>
      <c r="T44" s="130" t="s">
        <v>1425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46">
        <f>+ยกมา!J45</f>
        <v>0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46">
        <f>+ยกมา!J46</f>
        <v>5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6</v>
      </c>
      <c r="G46" s="43">
        <f t="shared" si="0"/>
        <v>11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76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250</v>
      </c>
      <c r="N46" s="19"/>
      <c r="O46" s="131">
        <v>17.78</v>
      </c>
      <c r="P46" s="78">
        <f t="shared" si="1"/>
        <v>88.9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46">
        <f>+ยกมา!J47</f>
        <v>4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9</v>
      </c>
      <c r="G47" s="43">
        <f t="shared" si="0"/>
        <v>13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77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131">
        <v>17.989999999999998</v>
      </c>
      <c r="P47" s="78">
        <f t="shared" si="1"/>
        <v>179.89999999999998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46">
        <f>+ยกมา!J48</f>
        <v>4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12</v>
      </c>
      <c r="G48" s="43">
        <f t="shared" si="0"/>
        <v>16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94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131">
        <v>18.32</v>
      </c>
      <c r="P48" s="78">
        <f t="shared" si="1"/>
        <v>183.2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46">
        <f>+ยกมา!J49</f>
        <v>2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3">
        <f t="shared" si="0"/>
        <v>11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79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200</v>
      </c>
      <c r="N49" s="19"/>
      <c r="O49" s="131">
        <v>20.059999999999999</v>
      </c>
      <c r="P49" s="78">
        <f t="shared" si="1"/>
        <v>120.35999999999999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46">
        <f>+ยกมา!J50</f>
        <v>5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9</v>
      </c>
      <c r="G50" s="43">
        <f t="shared" si="0"/>
        <v>14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119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31">
        <v>20.32</v>
      </c>
      <c r="P50" s="78">
        <f t="shared" si="1"/>
        <v>121.92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46">
        <f>+ยกมา!J51</f>
        <v>0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47">
        <v>16.760000000000002</v>
      </c>
      <c r="P51" s="78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47">
        <v>18.12</v>
      </c>
      <c r="P52" s="78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46">
        <f>+ยกมา!J53</f>
        <v>4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24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148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650</v>
      </c>
      <c r="N53" s="19"/>
      <c r="O53" s="131">
        <v>16.37</v>
      </c>
      <c r="P53" s="78">
        <f t="shared" si="1"/>
        <v>229.18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47">
        <v>16.5</v>
      </c>
      <c r="P54" s="78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46">
        <f>+ยกมา!J55</f>
        <v>1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G55" s="43">
        <f t="shared" si="0"/>
        <v>7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37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31">
        <v>25.99</v>
      </c>
      <c r="P55" s="78">
        <f t="shared" si="1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3">
        <f t="shared" si="0"/>
        <v>3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84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47">
        <v>28.31</v>
      </c>
      <c r="P56" s="78">
        <f t="shared" si="1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46">
        <f>+ยกมา!J57</f>
        <v>0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9</v>
      </c>
      <c r="G57" s="43">
        <f t="shared" si="0"/>
        <v>9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76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131">
        <v>31.29</v>
      </c>
      <c r="P57" s="78">
        <f t="shared" si="1"/>
        <v>187.74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46">
        <f>+ยกมา!J58</f>
        <v>0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30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31">
        <v>31.07</v>
      </c>
      <c r="P58" s="78">
        <f t="shared" si="1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46">
        <f>+ยกมา!J59</f>
        <v>0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4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45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31">
        <v>29.83</v>
      </c>
      <c r="P59" s="78">
        <f t="shared" si="1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47">
        <v>27.06</v>
      </c>
      <c r="P60" s="78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47">
        <v>28.25</v>
      </c>
      <c r="P61" s="78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46">
        <f>+ยกมา!J62</f>
        <v>3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0"/>
        <v>11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94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131">
        <v>26.69</v>
      </c>
      <c r="P62" s="78">
        <f t="shared" si="1"/>
        <v>213.52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47">
        <v>27.55</v>
      </c>
      <c r="P63" s="78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46">
        <f>+ยกมา!J64</f>
        <v>3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9</v>
      </c>
      <c r="G64" s="43">
        <f t="shared" si="0"/>
        <v>12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65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500</v>
      </c>
      <c r="N64" s="19"/>
      <c r="O64" s="131">
        <v>23.69</v>
      </c>
      <c r="P64" s="78">
        <f t="shared" si="1"/>
        <v>236.9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46">
        <f>+ยกมา!J65</f>
        <v>3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9</v>
      </c>
      <c r="G65" s="43">
        <f t="shared" si="0"/>
        <v>12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57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600</v>
      </c>
      <c r="N65" s="19"/>
      <c r="O65" s="131">
        <v>22.49</v>
      </c>
      <c r="P65" s="78">
        <f t="shared" si="1"/>
        <v>269.88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46">
        <f>+ยกมา!J66</f>
        <v>4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9</v>
      </c>
      <c r="G66" s="43">
        <f t="shared" si="0"/>
        <v>13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64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131">
        <v>23.12</v>
      </c>
      <c r="P66" s="78">
        <f t="shared" si="1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0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0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0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46">
        <f>+ยกมา!J74</f>
        <v>3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15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82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500</v>
      </c>
      <c r="N74" s="19"/>
      <c r="O74" s="131">
        <v>17.09</v>
      </c>
      <c r="P74" s="78">
        <f t="shared" si="10"/>
        <v>205.07999999999998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0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15</v>
      </c>
      <c r="G77" s="43">
        <f t="shared" si="0"/>
        <v>15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2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45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650</v>
      </c>
      <c r="N77" s="19"/>
      <c r="O77" s="131">
        <v>25.15</v>
      </c>
      <c r="P77" s="78">
        <f t="shared" si="10"/>
        <v>326.95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0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0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46">
        <f>+ยกมา!J80</f>
        <v>1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6</v>
      </c>
      <c r="G80" s="43">
        <f t="shared" si="0"/>
        <v>7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43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131">
        <v>14.35</v>
      </c>
      <c r="P80" s="78">
        <f t="shared" si="10"/>
        <v>129.15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46">
        <f>+ยกมา!J81</f>
        <v>2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10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45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495</v>
      </c>
      <c r="N81" s="19"/>
      <c r="O81" s="131">
        <v>11.58</v>
      </c>
      <c r="P81" s="78">
        <f t="shared" si="10"/>
        <v>115.8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6</v>
      </c>
      <c r="G82" s="43">
        <f t="shared" si="0"/>
        <v>6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33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0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46">
        <f>+ยกมา!J84</f>
        <v>0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0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46">
        <f>+ยกมา!J85</f>
        <v>0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0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46">
        <f>+ยกมา!J86</f>
        <v>0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1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46">
        <f>+ยกมา!J87</f>
        <v>0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1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2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46">
        <f>+ยกมา!J88</f>
        <v>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1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46">
        <f>+ยกมา!J89</f>
        <v>0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46">
        <f>+ยกมา!J90</f>
        <v>0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1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46">
        <f>+ยกมา!J91</f>
        <v>0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46">
        <f>+ยกมา!J93</f>
        <v>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0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0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0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0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0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0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46">
        <f>+ยกมา!J99</f>
        <v>0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4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1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1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0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0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0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0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46">
        <f>+ยกมา!J110</f>
        <v>7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49</v>
      </c>
      <c r="G110" s="43">
        <f t="shared" si="11"/>
        <v>56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1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193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46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5520</v>
      </c>
      <c r="N110" s="19"/>
      <c r="O110" s="148"/>
      <c r="P110" s="78">
        <f t="shared" si="10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46">
        <f>+ยกมา!J111</f>
        <v>11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33</v>
      </c>
      <c r="G111" s="43">
        <f t="shared" si="11"/>
        <v>44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1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379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29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6250</v>
      </c>
      <c r="N111" s="19"/>
      <c r="O111" s="148"/>
      <c r="P111" s="78">
        <f t="shared" si="10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46">
        <f>+ยกมา!J112</f>
        <v>3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1"/>
        <v>8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1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127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131">
        <v>34.25</v>
      </c>
      <c r="P112" s="78">
        <f t="shared" si="10"/>
        <v>137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46">
        <f>+ยกมา!J113</f>
        <v>9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1"/>
        <v>19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356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9"/>
      <c r="O113" s="131">
        <v>22.55</v>
      </c>
      <c r="P113" s="78">
        <f t="shared" si="10"/>
        <v>180.4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1">
        <v>96.46</v>
      </c>
      <c r="P114" s="78">
        <f t="shared" si="10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46">
        <f>+ยกมา!J115</f>
        <v>11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1"/>
        <v>21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330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131">
        <v>23.61</v>
      </c>
      <c r="P115" s="78">
        <f t="shared" si="10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46">
        <f>+ยกมา!J116</f>
        <v>4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20</v>
      </c>
      <c r="G116" s="43">
        <f t="shared" si="11"/>
        <v>24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463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600</v>
      </c>
      <c r="N116" s="19"/>
      <c r="O116" s="131">
        <v>13.03</v>
      </c>
      <c r="P116" s="78">
        <f t="shared" si="10"/>
        <v>91.21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46">
        <f>+ยกมา!J117</f>
        <v>0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11"/>
        <v>10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100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5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275</v>
      </c>
      <c r="N117" s="19"/>
      <c r="O117" s="131">
        <v>11.91</v>
      </c>
      <c r="P117" s="78">
        <f t="shared" si="10"/>
        <v>59.55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0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0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46">
        <f>+ยกมา!J120</f>
        <v>3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12</v>
      </c>
      <c r="G120" s="43">
        <f t="shared" si="11"/>
        <v>15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3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70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12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420</v>
      </c>
      <c r="N120" s="19"/>
      <c r="O120" s="131">
        <v>30</v>
      </c>
      <c r="P120" s="78">
        <f t="shared" si="10"/>
        <v>360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0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0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0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46">
        <f>+ยกมา!J125</f>
        <v>3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1"/>
        <v>13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130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9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300</v>
      </c>
      <c r="N125" s="19"/>
      <c r="O125" s="131">
        <v>33</v>
      </c>
      <c r="P125" s="78">
        <f t="shared" si="10"/>
        <v>297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0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0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0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0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0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46">
        <f>+ยกมา!J131</f>
        <v>0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36</v>
      </c>
      <c r="G131" s="43">
        <f t="shared" si="11"/>
        <v>36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100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1600</v>
      </c>
      <c r="N131" s="19"/>
      <c r="O131" s="131">
        <v>9.91</v>
      </c>
      <c r="P131" s="78">
        <f t="shared" si="10"/>
        <v>327.03000000000003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46">
        <f>+ยกมา!J132</f>
        <v>2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18</v>
      </c>
      <c r="G132" s="43">
        <f t="shared" si="11"/>
        <v>20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79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17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900</v>
      </c>
      <c r="N132" s="19"/>
      <c r="O132" s="131">
        <v>16.690000000000001</v>
      </c>
      <c r="P132" s="78">
        <f t="shared" si="10"/>
        <v>283.73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46">
        <f>+ยกมา!J133</f>
        <v>1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15</v>
      </c>
      <c r="G133" s="43">
        <f t="shared" si="11"/>
        <v>16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61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700</v>
      </c>
      <c r="N133" s="19"/>
      <c r="O133" s="131">
        <v>24.21</v>
      </c>
      <c r="P133" s="78">
        <f t="shared" si="10"/>
        <v>363.15000000000003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1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0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1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0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46">
        <f>+ยกมา!J136</f>
        <v>0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1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0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1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1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0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1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0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1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0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1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0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46">
        <f>+ยกมา!J142</f>
        <v>0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1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0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1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0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1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0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1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0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1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0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1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1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1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46">
        <f>+ยกมา!J150</f>
        <v>0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5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5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46">
        <f>+ยกมา!J152</f>
        <v>0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5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6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46">
        <f>+ยกมา!J154</f>
        <v>0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20</v>
      </c>
      <c r="G154" s="43">
        <f t="shared" si="15"/>
        <v>20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59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20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500</v>
      </c>
      <c r="N154" s="19"/>
      <c r="O154" s="131">
        <v>16.16</v>
      </c>
      <c r="P154" s="78">
        <f t="shared" si="16"/>
        <v>323.2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5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30</v>
      </c>
      <c r="G156" s="43">
        <f t="shared" si="15"/>
        <v>30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36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30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450</v>
      </c>
      <c r="N156" s="17" t="s">
        <v>1447</v>
      </c>
      <c r="O156" s="131">
        <v>11.39</v>
      </c>
      <c r="P156" s="78">
        <f t="shared" si="16"/>
        <v>341.70000000000005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5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1">
        <v>12.14</v>
      </c>
      <c r="P163" s="78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5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5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5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5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5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17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46">
        <f>+ยกมา!J175</f>
        <v>7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15"/>
        <v>37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364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850</v>
      </c>
      <c r="N175" s="19"/>
      <c r="O175" s="131">
        <v>23.02</v>
      </c>
      <c r="P175" s="78">
        <f t="shared" si="16"/>
        <v>391.34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5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46">
        <f>+ยกมา!J178</f>
        <v>7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5"/>
        <v>7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112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5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275</v>
      </c>
      <c r="N178" s="19"/>
      <c r="O178" s="131">
        <v>38</v>
      </c>
      <c r="P178" s="78">
        <f t="shared" si="16"/>
        <v>190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5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46">
        <f>+ยกมา!J180</f>
        <v>20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15"/>
        <v>30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411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17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595</v>
      </c>
      <c r="N180" s="19"/>
      <c r="O180" s="131">
        <v>11.81</v>
      </c>
      <c r="P180" s="78">
        <f t="shared" si="16"/>
        <v>200.77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5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5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5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46">
        <f>+ยกมา!J185</f>
        <v>7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5"/>
        <v>7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160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240</v>
      </c>
      <c r="N185" s="19"/>
      <c r="O185" s="131">
        <v>63</v>
      </c>
      <c r="P185" s="78">
        <f t="shared" si="16"/>
        <v>189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1372</v>
      </c>
      <c r="D186" s="10" t="s">
        <v>562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5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1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5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150</v>
      </c>
      <c r="G188" s="43">
        <f t="shared" si="15"/>
        <v>150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3720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40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400</v>
      </c>
      <c r="N188" s="19"/>
      <c r="O188" s="131">
        <v>3.5</v>
      </c>
      <c r="P188" s="78">
        <f>+K188*O188</f>
        <v>140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46">
        <f>+ยกมา!J189</f>
        <v>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46">
        <f>+ยกมา!J190</f>
        <v>13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5"/>
        <v>13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314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5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225</v>
      </c>
      <c r="N190" s="19"/>
      <c r="O190" s="131">
        <v>23</v>
      </c>
      <c r="P190" s="78">
        <f t="shared" ref="P190" si="19">+K190*O190</f>
        <v>115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46">
        <f>+ยกมา!J191</f>
        <v>0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5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46">
        <f>+ยกมา!J193</f>
        <v>17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15</v>
      </c>
      <c r="G193" s="43">
        <f t="shared" si="15"/>
        <v>32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226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26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1560</v>
      </c>
      <c r="N193" s="19"/>
      <c r="O193" s="131">
        <v>38</v>
      </c>
      <c r="P193" s="78">
        <f t="shared" si="16"/>
        <v>988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46">
        <f>+ยกมา!J194</f>
        <v>16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15</v>
      </c>
      <c r="G194" s="43">
        <f t="shared" si="15"/>
        <v>31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297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2160</v>
      </c>
      <c r="N194" s="19"/>
      <c r="O194" s="131">
        <v>73</v>
      </c>
      <c r="P194" s="78">
        <f t="shared" si="16"/>
        <v>1387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46">
        <f>+ยกมา!J195</f>
        <v>7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15"/>
        <v>17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134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8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480</v>
      </c>
      <c r="N195" s="19"/>
      <c r="O195" s="131">
        <v>38</v>
      </c>
      <c r="P195" s="78">
        <f t="shared" si="16"/>
        <v>304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46">
        <f>+ยกมา!J196</f>
        <v>6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5</v>
      </c>
      <c r="G196" s="43">
        <f t="shared" si="15"/>
        <v>11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99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7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840</v>
      </c>
      <c r="N196" s="19"/>
      <c r="O196" s="131">
        <v>73</v>
      </c>
      <c r="P196" s="78">
        <f t="shared" si="16"/>
        <v>511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46">
        <f>+ยกมา!J197</f>
        <v>0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5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46">
        <f>+ยกมา!J198</f>
        <v>2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30</v>
      </c>
      <c r="G198" s="43">
        <f t="shared" si="15"/>
        <v>32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190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15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2250</v>
      </c>
      <c r="N198" s="19"/>
      <c r="O198" s="131">
        <v>64.38</v>
      </c>
      <c r="P198" s="78">
        <f t="shared" si="16"/>
        <v>965.69999999999993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5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6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5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6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5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6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46">
        <f>+ยกมา!J202</f>
        <v>0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5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6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46">
        <f>+ยกมา!J203</f>
        <v>4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5"/>
        <v>4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120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6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46">
        <f>+ยกมา!J204</f>
        <v>3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5"/>
        <v>3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90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6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46">
        <f>+ยกมา!J205</f>
        <v>6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10</v>
      </c>
      <c r="G205" s="43">
        <f t="shared" si="15"/>
        <v>16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322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385</v>
      </c>
      <c r="N205" s="19"/>
      <c r="O205" s="131">
        <v>40</v>
      </c>
      <c r="P205" s="78">
        <f t="shared" si="16"/>
        <v>280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5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5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0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46">
        <f>+ยกมา!J208</f>
        <v>0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4</v>
      </c>
      <c r="G208" s="43">
        <f t="shared" si="15"/>
        <v>4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30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100</v>
      </c>
      <c r="N208" s="19"/>
      <c r="O208" s="131">
        <v>33</v>
      </c>
      <c r="P208" s="78">
        <f t="shared" si="16"/>
        <v>66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46">
        <f>+ยกมา!J209</f>
        <v>2</v>
      </c>
      <c r="F209" s="44">
        <f>+ยกมา!F209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6</v>
      </c>
      <c r="G209" s="43">
        <f t="shared" si="15"/>
        <v>8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K209+'19'!J209+'20'!J209+'21'!J209+'22'!J209+'23'!J209+'24'!J209+'25'!J209+'26'!J209+'27'!J209+'28'!J209+'29'!J209+'30'!J209+'31.'!J209</f>
        <v>32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840</v>
      </c>
      <c r="N209" s="19"/>
      <c r="O209" s="131">
        <v>83</v>
      </c>
      <c r="P209" s="78">
        <f t="shared" si="16"/>
        <v>581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46">
        <f>+ยกมา!J210</f>
        <v>0</v>
      </c>
      <c r="F210" s="44">
        <f>+ยกมา!F210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4</v>
      </c>
      <c r="G210" s="43">
        <f t="shared" si="15"/>
        <v>4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1'!J210+'2'!J210+'3'!J210+'4'!J210+'5'!J210+'6'!J210+'7'!J210+'8'!J210+'9'!J210+'10'!J210+'11'!J210+'12'!J210+'13'!J210+'14'!J210+'15'!J210+'16'!J210+'17'!J210+'18'!K210+'19'!J210+'20'!J210+'21'!J210+'22'!J210+'23'!J210+'24'!J210+'25'!J210+'26'!J210+'27'!J210+'28'!J210+'29'!J210+'30'!J210+'31.'!J210</f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4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160</v>
      </c>
      <c r="N210" s="19"/>
      <c r="O210" s="131">
        <v>15</v>
      </c>
      <c r="P210" s="78">
        <f t="shared" si="16"/>
        <v>60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46">
        <f>+ยกมา!J211</f>
        <v>0</v>
      </c>
      <c r="F211" s="44">
        <f>+ยกมา!F211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11</v>
      </c>
      <c r="G211" s="43">
        <f t="shared" si="15"/>
        <v>11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>+ยกมา!J211+'1'!J211+'2'!J211+'3'!J211+'4'!J211+'5'!J211+'6'!J211+'7'!J211+'8'!J211+'9'!J211+'10'!J211+'11'!J211+'12'!J211+'13'!J211+'14'!J211+'15'!J211+'16'!J211+'17'!J211+'18'!K211+'19'!J211+'20'!J211+'21'!J211+'22'!J211+'23'!J211+'24'!J211+'25'!J211+'26'!J211+'27'!J211+'28'!J211+'29'!J211+'30'!J211+'31.'!J211</f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11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440</v>
      </c>
      <c r="N211" s="19"/>
      <c r="O211" s="131">
        <v>15</v>
      </c>
      <c r="P211" s="78">
        <f t="shared" si="16"/>
        <v>165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46">
        <f>+ยกมา!J212</f>
        <v>0</v>
      </c>
      <c r="F212" s="44">
        <f>+ยกมา!F212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5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K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6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46">
        <f>+ยกมา!J213</f>
        <v>0</v>
      </c>
      <c r="F213" s="44">
        <f>+ยกมา!F213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8</v>
      </c>
      <c r="G213" s="43">
        <f t="shared" si="15"/>
        <v>8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>+ยกมา!J213+'1'!J213+'2'!J213+'3'!J213+'4'!J213+'5'!J213+'6'!J213+'7'!J213+'8'!J213+'9'!J213+'10'!J213+'11'!J213+'12'!J213+'13'!J213+'14'!J213+'15'!J213+'16'!J213+'17'!J213+'18'!K213+'19'!J213+'20'!J213+'21'!J213+'22'!J213+'23'!J213+'24'!J213+'25'!J213+'26'!J213+'27'!J213+'28'!J213+'29'!J213+'30'!J213+'31.'!J213</f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8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240</v>
      </c>
      <c r="N213" s="19"/>
      <c r="O213" s="131">
        <v>15</v>
      </c>
      <c r="P213" s="78">
        <f t="shared" si="16"/>
        <v>120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46">
        <f>+ยกมา!J214</f>
        <v>0</v>
      </c>
      <c r="F214" s="44">
        <f>+ยกมา!F214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3</v>
      </c>
      <c r="G214" s="43">
        <f t="shared" ref="G214:G253" si="21">+E214+F214</f>
        <v>3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K214+'19'!J214+'20'!J214+'21'!J214+'22'!J214+'23'!J214+'24'!J214+'25'!J214+'26'!J214+'27'!J214+'28'!J214+'29'!J214+'30'!J214+'31.'!J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3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120</v>
      </c>
      <c r="N214" s="19"/>
      <c r="O214" s="131">
        <v>15</v>
      </c>
      <c r="P214" s="78">
        <f t="shared" si="16"/>
        <v>45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46">
        <f>+ยกมา!J215</f>
        <v>0</v>
      </c>
      <c r="F215" s="44">
        <f>+ยกมา!F215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>+ยกมา!J215+'1'!J215+'2'!J215+'3'!J215+'4'!J215+'5'!J215+'6'!J215+'7'!J215+'8'!J215+'9'!J215+'10'!J215+'11'!J215+'12'!J215+'13'!J215+'14'!J215+'15'!J215+'16'!J215+'17'!J215+'18'!K215+'19'!J215+'20'!J215+'21'!J215+'22'!J215+'23'!J215+'24'!J215+'25'!J215+'26'!J215+'27'!J215+'28'!J215+'29'!J215+'30'!J215+'31.'!J215</f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6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46">
        <f>+ยกมา!J216</f>
        <v>150</v>
      </c>
      <c r="F216" s="44">
        <f>+ยกมา!F216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150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>+ยกมา!J216+'1'!J216+'2'!J216+'3'!J216+'4'!J216+'5'!J216+'6'!J216+'7'!J216+'8'!J216+'9'!J216+'10'!J216+'11'!J216+'12'!J216+'13'!J216+'14'!J216+'15'!J216+'16'!J216+'17'!J216+'18'!K216+'19'!J216+'20'!J216+'21'!J216+'22'!J216+'23'!J216+'24'!J216+'25'!J216+'26'!J216+'27'!J216+'28'!J216+'29'!J216+'30'!J216+'31.'!J216</f>
        <v>3500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100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131">
        <v>9</v>
      </c>
      <c r="P216" s="78">
        <f t="shared" si="16"/>
        <v>900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46">
        <f>+ยกมา!J217</f>
        <v>36</v>
      </c>
      <c r="F217" s="44">
        <f>+ยกมา!F217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136</v>
      </c>
      <c r="G217" s="43">
        <f t="shared" si="21"/>
        <v>172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>+ยกมา!J217+'1'!J217+'2'!J217+'3'!J217+'4'!J217+'5'!J217+'6'!J217+'7'!J217+'8'!J217+'9'!J217+'10'!J217+'11'!J217+'12'!J217+'13'!J217+'14'!J217+'15'!J217+'16'!J217+'17'!J217+'18'!K217+'19'!J217+'20'!J217+'21'!J217+'22'!J217+'23'!J217+'24'!J217+'25'!J217+'26'!J217+'27'!J217+'28'!J217+'29'!J217+'30'!J217+'31.'!J217</f>
        <v>2239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28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280</v>
      </c>
      <c r="N217" s="19"/>
      <c r="O217" s="131">
        <v>3.77</v>
      </c>
      <c r="P217" s="78">
        <f t="shared" si="16"/>
        <v>105.56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46">
        <f>+ยกมา!J218</f>
        <v>11</v>
      </c>
      <c r="F218" s="44">
        <f>+ยกมา!F218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40</v>
      </c>
      <c r="G218" s="43">
        <f t="shared" si="21"/>
        <v>51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K218+'19'!J218+'20'!J218+'21'!J218+'22'!J218+'23'!J218+'24'!J218+'25'!J218+'26'!J218+'27'!J218+'28'!J218+'29'!J218+'30'!J218+'31.'!J218</f>
        <v>367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30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600</v>
      </c>
      <c r="N218" s="19"/>
      <c r="O218" s="131">
        <v>16.670000000000002</v>
      </c>
      <c r="P218" s="78">
        <f t="shared" si="16"/>
        <v>500.1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439</v>
      </c>
      <c r="E219" s="46">
        <f>+ยกมา!J219</f>
        <v>0</v>
      </c>
      <c r="F219" s="44">
        <f>+ยกมา!F219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K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6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46">
        <f>+ยกมา!J220</f>
        <v>0</v>
      </c>
      <c r="F220" s="44">
        <f>+ยกมา!F220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K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6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46">
        <f>+ยกมา!J221</f>
        <v>0</v>
      </c>
      <c r="F221" s="44">
        <f>+ยกมา!F221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K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6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46">
        <f>+ยกมา!J222</f>
        <v>0</v>
      </c>
      <c r="F222" s="44">
        <f>+ยกมา!F222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K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6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46">
        <f>+ยกมา!J223</f>
        <v>0</v>
      </c>
      <c r="F223" s="44">
        <f>+ยกมา!F223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K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6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46">
        <f>+ยกมา!J224</f>
        <v>215</v>
      </c>
      <c r="F224" s="44">
        <f>+ยกมา!F224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215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>+ยกมา!J224+'1'!J224+'2'!J224+'3'!J224+'4'!J224+'5'!J224+'6'!J224+'7'!J224+'8'!J224+'9'!J224+'10'!J224+'11'!J224+'12'!J224+'13'!J224+'14'!J224+'15'!J224+'16'!J224+'17'!J224+'18'!K224+'19'!J224+'20'!J224+'21'!J224+'22'!J224+'23'!J224+'24'!J224+'25'!J224+'26'!J224+'27'!J224+'28'!J224+'29'!J224+'30'!J224+'31.'!J224</f>
        <v>5450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100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148"/>
      <c r="P224" s="78">
        <f t="shared" si="16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46">
        <f>+ยกมา!J225</f>
        <v>0</v>
      </c>
      <c r="F225" s="44">
        <f>+ยกมา!F225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K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2" si="22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46">
        <f>+ยกมา!J226</f>
        <v>0</v>
      </c>
      <c r="F226" s="44">
        <f>+ยกมา!F226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130</v>
      </c>
      <c r="G226" s="43">
        <f t="shared" si="21"/>
        <v>130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K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130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4550</v>
      </c>
      <c r="N226" s="19"/>
      <c r="O226" s="131">
        <v>23.7</v>
      </c>
      <c r="P226" s="78">
        <f t="shared" si="22"/>
        <v>3081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46">
        <f>+ยกมา!J227</f>
        <v>0</v>
      </c>
      <c r="F227" s="44">
        <f>+ยกมา!F227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100</v>
      </c>
      <c r="G227" s="43">
        <f t="shared" si="21"/>
        <v>100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K227+'19'!J227+'20'!J227+'21'!J227+'22'!J227+'23'!J227+'24'!J227+'25'!J227+'26'!J227+'27'!J227+'28'!J227+'29'!J227+'30'!J227+'31.'!J227</f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100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2500</v>
      </c>
      <c r="N227" s="19"/>
      <c r="O227" s="131">
        <v>20.36</v>
      </c>
      <c r="P227" s="78">
        <f t="shared" si="22"/>
        <v>2036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46">
        <f>+ยกมา!J228</f>
        <v>0</v>
      </c>
      <c r="F228" s="44">
        <f>+ยกมา!F228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K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2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1415</v>
      </c>
      <c r="D229" s="10" t="s">
        <v>432</v>
      </c>
      <c r="E229" s="46">
        <f>+ยกมา!J229</f>
        <v>0</v>
      </c>
      <c r="F229" s="44">
        <f>+ยกมา!F229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1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K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2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1421</v>
      </c>
      <c r="D230" s="10" t="s">
        <v>790</v>
      </c>
      <c r="E230" s="46">
        <f>+ยกมา!J230</f>
        <v>0</v>
      </c>
      <c r="F230" s="44">
        <f>+ยกมา!F230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5</v>
      </c>
      <c r="G230" s="43">
        <f t="shared" si="21"/>
        <v>5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K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5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145</v>
      </c>
      <c r="N230" s="19"/>
      <c r="O230" s="89"/>
      <c r="P230" s="78">
        <f t="shared" si="22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1422</v>
      </c>
      <c r="D231" s="10" t="s">
        <v>432</v>
      </c>
      <c r="E231" s="46">
        <f>+ยกมา!J231</f>
        <v>0</v>
      </c>
      <c r="F231" s="44">
        <f>+ยกมา!F231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1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>+ยกมา!J231+'1'!J231+'2'!J231+'3'!J231+'4'!J231+'5'!J231+'6'!J231+'7'!J231+'8'!J231+'9'!J231+'10'!J231+'11'!J231+'12'!J231+'13'!J231+'14'!J231+'15'!J231+'16'!J231+'17'!J231+'18'!K231+'19'!J231+'20'!J231+'21'!J231+'22'!J231+'23'!J231+'24'!J231+'25'!J231+'26'!J231+'27'!J231+'28'!J231+'29'!J231+'30'!J231+'31.'!J231</f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2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1428</v>
      </c>
      <c r="D232" s="10" t="s">
        <v>432</v>
      </c>
      <c r="E232" s="46">
        <f>+ยกมา!J232</f>
        <v>0</v>
      </c>
      <c r="F232" s="44">
        <f>+ยกมา!F232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1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>+ยกมา!J232+'1'!J232+'2'!J232+'3'!J232+'4'!J232+'5'!J232+'6'!J232+'7'!J232+'8'!J232+'9'!J232+'10'!J232+'11'!J232+'12'!J232+'13'!J232+'14'!J232+'15'!J232+'16'!J232+'17'!J232+'18'!K232+'19'!J232+'20'!J232+'21'!J232+'22'!J232+'23'!J232+'24'!J232+'25'!J232+'26'!J232+'27'!J232+'28'!J232+'29'!J232+'30'!J232+'31.'!J232</f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2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1429</v>
      </c>
      <c r="D233" s="10" t="s">
        <v>432</v>
      </c>
      <c r="E233" s="46">
        <f>+ยกมา!J233</f>
        <v>0</v>
      </c>
      <c r="F233" s="44">
        <f>+ยกมา!F233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1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>+ยกมา!J233+'1'!J233+'2'!J233+'3'!J233+'4'!J233+'5'!J233+'6'!J233+'7'!J233+'8'!J233+'9'!J233+'10'!J233+'11'!J233+'12'!J233+'13'!J233+'14'!J233+'15'!J233+'16'!J233+'17'!J233+'18'!K233+'19'!J233+'20'!J233+'21'!J233+'22'!J233+'23'!J233+'24'!J233+'25'!J233+'26'!J233+'27'!J233+'28'!J233+'29'!J233+'30'!J233+'31.'!J233</f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55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2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1430</v>
      </c>
      <c r="D234" s="10" t="s">
        <v>432</v>
      </c>
      <c r="E234" s="46">
        <f>+ยกมา!J234</f>
        <v>0</v>
      </c>
      <c r="F234" s="44">
        <f>+ยกมา!F234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1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K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2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/>
      <c r="C235" s="19" t="s">
        <v>1431</v>
      </c>
      <c r="D235" s="10" t="s">
        <v>432</v>
      </c>
      <c r="E235" s="46">
        <f>+ยกมา!J235</f>
        <v>0</v>
      </c>
      <c r="F235" s="44">
        <f>+ยกมา!F235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1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>+ยกมา!J235+'1'!J235+'2'!J235+'3'!J235+'4'!J235+'5'!J235+'6'!J235+'7'!J235+'8'!J235+'9'!J235+'10'!J235+'11'!J235+'12'!J235+'13'!J235+'14'!J235+'15'!J235+'16'!J235+'17'!J235+'18'!K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49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3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46">
        <f>+ยกมา!J236</f>
        <v>0</v>
      </c>
      <c r="F236" s="44">
        <f>+ยกมา!F236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1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>+ยกมา!J236+'1'!J236+'2'!J236+'3'!J236+'4'!J236+'5'!J236+'6'!J236+'7'!J236+'8'!J236+'9'!J236+'10'!J236+'11'!J236+'12'!J236+'13'!J236+'14'!J236+'15'!J236+'16'!J236+'17'!J236+'18'!K236+'19'!J236+'20'!J236+'21'!J236+'22'!J236+'23'!J236+'24'!J236+'25'!J236+'26'!J236+'27'!J236+'28'!J236+'29'!J236+'30'!J236+'31.'!J236</f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39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46">
        <f>+ยกมา!J237</f>
        <v>0</v>
      </c>
      <c r="F237" s="44">
        <f>+ยกมา!F237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6</v>
      </c>
      <c r="G237" s="43">
        <f t="shared" si="21"/>
        <v>6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1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+ยกมา!J237+'1'!J237+'2'!J237+'3'!J237+'4'!J237+'5'!J237+'6'!J237+'7'!J237+'8'!J237+'9'!J237+'10'!J237+'11'!J237+'12'!J237+'13'!J237+'14'!J237+'15'!J237+'16'!J237+'17'!J237+'18'!K237+'19'!J237+'20'!J237+'21'!J237+'22'!J237+'23'!J237+'24'!J237+'25'!J237+'26'!J237+'27'!J237+'28'!J237+'29'!J237+'30'!J237+'31.'!J237</f>
        <v>29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3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150</v>
      </c>
      <c r="N237" s="19"/>
      <c r="O237" s="131">
        <v>17.760000000000002</v>
      </c>
      <c r="P237" s="78">
        <f t="shared" si="23"/>
        <v>53.28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46">
        <f>+ยกมา!J238</f>
        <v>0</v>
      </c>
      <c r="F238" s="44">
        <f>+ยกมา!F238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6</v>
      </c>
      <c r="G238" s="43">
        <f t="shared" si="21"/>
        <v>6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+ยกมา!J238+'1'!J238+'2'!J238+'3'!J238+'4'!J238+'5'!J238+'6'!J238+'7'!J238+'8'!J238+'9'!J238+'10'!J238+'11'!J238+'12'!J238+'13'!J238+'14'!J238+'15'!J238+'16'!J238+'17'!J238+'18'!K238+'19'!J238+'20'!J238+'21'!J238+'22'!J238+'23'!J238+'24'!J238+'25'!J238+'26'!J238+'27'!J238+'28'!J238+'29'!J238+'30'!J238+'31.'!J238</f>
        <v>20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4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200</v>
      </c>
      <c r="N238" s="19"/>
      <c r="O238" s="131">
        <v>16.28</v>
      </c>
      <c r="P238" s="78">
        <f t="shared" si="23"/>
        <v>65.12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46">
        <f>+ยกมา!J239</f>
        <v>0</v>
      </c>
      <c r="F239" s="44">
        <f>+ยกมา!F239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>+ยกมา!J239+'1'!J239+'2'!J239+'3'!J239+'4'!J239+'5'!J239+'6'!J239+'7'!J239+'8'!J239+'9'!J239+'10'!J239+'11'!J239+'12'!J239+'13'!J239+'14'!J239+'15'!J239+'16'!J239+'17'!J239+'18'!K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23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46">
        <f>+ยกมา!J240</f>
        <v>0</v>
      </c>
      <c r="F240" s="44">
        <f>+ยกมา!F240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1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>+ยกมา!J240+'1'!J240+'2'!J240+'3'!J240+'4'!J240+'5'!J240+'6'!J240+'7'!J240+'8'!J240+'9'!J240+'10'!J240+'11'!J240+'12'!J240+'13'!J240+'14'!J240+'15'!J240+'16'!J240+'17'!J240+'18'!K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80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23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46">
        <f>+ยกมา!J241</f>
        <v>6</v>
      </c>
      <c r="F241" s="44">
        <f>+ยกมา!F241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10</v>
      </c>
      <c r="G241" s="43">
        <f t="shared" si="21"/>
        <v>16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>+ยกมา!J241+'1'!J241+'2'!J241+'3'!J241+'4'!J241+'5'!J241+'6'!J241+'7'!J241+'8'!J241+'9'!J241+'10'!J241+'11'!J241+'12'!J241+'13'!J241+'14'!J241+'15'!J241+'16'!J241+'17'!J241+'18'!K241+'19'!J241+'20'!J241+'21'!J241+'22'!J241+'23'!J241+'24'!J241+'25'!J241+'26'!J241+'27'!J241+'28'!J241+'29'!J241+'30'!J241+'31.'!J241</f>
        <v>193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16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560</v>
      </c>
      <c r="N241" s="19"/>
      <c r="O241" s="89">
        <v>30</v>
      </c>
      <c r="P241" s="78">
        <f t="shared" si="23"/>
        <v>480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46">
        <f>+ยกมา!J242</f>
        <v>1</v>
      </c>
      <c r="F242" s="44">
        <f>+ยกมา!F242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12</v>
      </c>
      <c r="G242" s="43">
        <f t="shared" si="21"/>
        <v>13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>+ยกมา!J242+'1'!J242+'2'!J242+'3'!J242+'4'!J242+'5'!J242+'6'!J242+'7'!J242+'8'!J242+'9'!J242+'10'!J242+'11'!J242+'12'!J242+'13'!J242+'14'!J242+'15'!J242+'16'!J242+'17'!J242+'18'!K242+'19'!J242+'20'!J242+'21'!J242+'22'!J242+'23'!J242+'24'!J242+'25'!J242+'26'!J242+'27'!J242+'28'!J242+'29'!J242+'30'!J242+'31.'!J242</f>
        <v>19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350</v>
      </c>
      <c r="N242" s="19"/>
      <c r="O242" s="89">
        <v>16.29</v>
      </c>
      <c r="P242" s="78">
        <f t="shared" si="23"/>
        <v>162.89999999999998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46">
        <f>+ยกมา!J243</f>
        <v>0</v>
      </c>
      <c r="F243" s="44">
        <f>+ยกมา!F243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14</v>
      </c>
      <c r="G243" s="43">
        <f t="shared" si="21"/>
        <v>14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>+ยกมา!J243+'1'!J243+'2'!J243+'3'!J243+'4'!J243+'5'!J243+'6'!J243+'7'!J243+'8'!J243+'9'!J243+'10'!J243+'11'!J243+'12'!J243+'13'!J243+'14'!J243+'15'!J243+'16'!J243+'17'!J243+'18'!K243+'19'!J243+'20'!J243+'21'!J243+'22'!J243+'23'!J243+'24'!J243+'25'!J243+'26'!J243+'27'!J243+'28'!J243+'29'!J243+'30'!J243+'31.'!J243</f>
        <v>23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11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385</v>
      </c>
      <c r="N243" s="19"/>
      <c r="O243" s="89">
        <v>12.41</v>
      </c>
      <c r="P243" s="78">
        <f t="shared" ref="P243:P246" si="24">+K243*O243</f>
        <v>136.51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46">
        <f>+ยกมา!J244</f>
        <v>0</v>
      </c>
      <c r="F244" s="44">
        <f>+ยกมา!F244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1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>+ยกมา!J244+'1'!J244+'2'!J244+'3'!J244+'4'!J244+'5'!J244+'6'!J244+'7'!J244+'8'!J244+'9'!J244+'10'!J244+'11'!J244+'12'!J244+'13'!J244+'14'!J244+'15'!J244+'16'!J244+'17'!J244+'18'!K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22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/>
      <c r="P244" s="78">
        <f t="shared" si="2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46">
        <f>+ยกมา!J245</f>
        <v>2</v>
      </c>
      <c r="F245" s="44">
        <f>+ยกมา!F245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1"/>
        <v>2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>+ยกมา!J245+'1'!J245+'2'!J245+'3'!J245+'4'!J245+'5'!J245+'6'!J245+'7'!J245+'8'!J245+'9'!J245+'10'!J245+'11'!J245+'12'!J245+'13'!J245+'14'!J245+'15'!J245+'16'!J245+'17'!J245+'18'!K245+'19'!J245+'20'!J245+'21'!J245+'22'!J245+'23'!J245+'24'!J245+'25'!J245+'26'!J245+'27'!J245+'28'!J245+'29'!J245+'30'!J245+'31.'!J245</f>
        <v>4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2</v>
      </c>
      <c r="L245" s="20">
        <v>35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70</v>
      </c>
      <c r="N245" s="19"/>
      <c r="O245" s="89">
        <v>11.86</v>
      </c>
      <c r="P245" s="78">
        <f t="shared" si="24"/>
        <v>23.72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46">
        <f>+ยกมา!J246</f>
        <v>9</v>
      </c>
      <c r="F246" s="44">
        <f>+ยกมา!F246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10</v>
      </c>
      <c r="G246" s="43">
        <f t="shared" si="21"/>
        <v>19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1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>+ยกมา!J246+'1'!J246+'2'!J246+'3'!J246+'4'!J246+'5'!J246+'6'!J246+'7'!J246+'8'!J246+'9'!J246+'10'!J246+'11'!J246+'12'!J246+'13'!J246+'14'!J246+'15'!J246+'16'!J246+'17'!J246+'18'!K246+'19'!J246+'20'!J246+'21'!J246+'22'!J246+'23'!J246+'24'!J246+'25'!J246+'26'!J246+'27'!J246+'28'!J246+'29'!J246+'30'!J246+'31.'!J246</f>
        <v>20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18</v>
      </c>
      <c r="L246" s="20">
        <v>25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510</v>
      </c>
      <c r="N246" s="19"/>
      <c r="O246" s="89">
        <v>8.1300000000000008</v>
      </c>
      <c r="P246" s="78">
        <f t="shared" si="24"/>
        <v>146.34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46">
        <f>+ยกมา!J247</f>
        <v>8</v>
      </c>
      <c r="F247" s="44">
        <f>+ยกมา!F247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1"/>
        <v>8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5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>+ยกมา!J247+'1'!J247+'2'!J247+'3'!J247+'4'!J247+'5'!J247+'6'!J247+'7'!J247+'8'!J247+'9'!J247+'10'!J247+'11'!J247+'12'!J247+'13'!J247+'14'!J247+'15'!J247+'16'!J247+'17'!J247+'18'!K247+'19'!J247+'20'!J247+'21'!J247+'22'!J247+'23'!J247+'24'!J247+'25'!J247+'26'!J247+'27'!J247+'28'!J247+'29'!J247+'30'!J247+'31.'!J247</f>
        <v>45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3</v>
      </c>
      <c r="L247" s="20">
        <v>15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117</v>
      </c>
      <c r="N247" s="19"/>
      <c r="O247" s="89">
        <v>10.47</v>
      </c>
      <c r="P247" s="78">
        <f t="shared" si="23"/>
        <v>31.410000000000004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46">
        <f>+ยกมา!J248</f>
        <v>0</v>
      </c>
      <c r="F248" s="44">
        <f>+ยกมา!F248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10</v>
      </c>
      <c r="G248" s="43">
        <f t="shared" si="21"/>
        <v>10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>+ยกมา!J248+'1'!J248+'2'!J248+'3'!J248+'4'!J248+'5'!J248+'6'!J248+'7'!J248+'8'!J248+'9'!J248+'10'!J248+'11'!J248+'12'!J248+'13'!J248+'14'!J248+'15'!J248+'16'!J248+'17'!J248+'18'!K248+'19'!J248+'20'!J248+'21'!J248+'22'!J248+'23'!J248+'24'!J248+'25'!J248+'26'!J248+'27'!J248+'28'!J248+'29'!J248+'30'!J248+'31.'!J248</f>
        <v>6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10</v>
      </c>
      <c r="L248" s="20">
        <v>20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230</v>
      </c>
      <c r="N248" s="19"/>
      <c r="O248" s="148"/>
      <c r="P248" s="78">
        <f t="shared" si="22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x14ac:dyDescent="0.55000000000000004">
      <c r="A249" s="10">
        <v>245</v>
      </c>
      <c r="B249" s="10">
        <v>20060434</v>
      </c>
      <c r="C249" s="19" t="s">
        <v>1459</v>
      </c>
      <c r="D249" s="10" t="s">
        <v>432</v>
      </c>
      <c r="E249" s="46">
        <f>+ยกมา!J249</f>
        <v>0</v>
      </c>
      <c r="F249" s="44">
        <f>+ยกมา!F249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3">
        <f t="shared" si="21"/>
        <v>3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>+ยกมา!J249+'1'!J249+'2'!J249+'3'!J249+'4'!J249+'5'!J249+'6'!J249+'7'!J249+'8'!J249+'9'!J249+'10'!J249+'11'!J249+'12'!J249+'13'!J249+'14'!J249+'15'!J249+'16'!J249+'17'!J249+'18'!K249+'19'!J249+'20'!J249+'21'!J249+'22'!J249+'23'!J249+'24'!J249+'25'!J249+'26'!J249+'27'!J249+'28'!J249+'29'!J249+'30'!J249+'31.'!J249</f>
        <v>11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70</v>
      </c>
      <c r="N249" s="19"/>
      <c r="O249" s="131">
        <v>11.03</v>
      </c>
      <c r="P249" s="78">
        <f t="shared" si="22"/>
        <v>33.089999999999996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x14ac:dyDescent="0.55000000000000004">
      <c r="A250" s="10">
        <v>246</v>
      </c>
      <c r="B250" s="10">
        <v>20060765</v>
      </c>
      <c r="C250" s="19" t="s">
        <v>1460</v>
      </c>
      <c r="D250" s="10" t="s">
        <v>432</v>
      </c>
      <c r="E250" s="46">
        <f>+ยกมา!J250</f>
        <v>0</v>
      </c>
      <c r="F250" s="44">
        <f>+ยกมา!F250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3</v>
      </c>
      <c r="G250" s="43">
        <f t="shared" si="21"/>
        <v>3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>+ยกมา!J250+'1'!J250+'2'!J250+'3'!J250+'4'!J250+'5'!J250+'6'!J250+'7'!J250+'8'!J250+'9'!J250+'10'!J250+'11'!J250+'12'!J250+'13'!J250+'14'!J250+'15'!J250+'16'!J250+'17'!J250+'18'!K250+'19'!J250+'20'!J250+'21'!J250+'22'!J250+'23'!J250+'24'!J250+'25'!J250+'26'!J250+'27'!J250+'28'!J250+'29'!J250+'30'!J250+'31.'!J250</f>
        <v>11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3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105</v>
      </c>
      <c r="N250" s="19"/>
      <c r="O250" s="131">
        <v>9.94</v>
      </c>
      <c r="P250" s="78">
        <f t="shared" si="22"/>
        <v>29.82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x14ac:dyDescent="0.55000000000000004">
      <c r="A251" s="10">
        <v>247</v>
      </c>
      <c r="B251" s="10">
        <v>20060976</v>
      </c>
      <c r="C251" s="19" t="s">
        <v>1461</v>
      </c>
      <c r="D251" s="10" t="s">
        <v>432</v>
      </c>
      <c r="E251" s="46">
        <f>+ยกมา!J251</f>
        <v>0</v>
      </c>
      <c r="F251" s="44">
        <f>+ยกมา!F251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3</v>
      </c>
      <c r="G251" s="43">
        <f t="shared" si="21"/>
        <v>3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>+ยกมา!J251+'1'!J251+'2'!J251+'3'!J251+'4'!J251+'5'!J251+'6'!J251+'7'!J251+'8'!J251+'9'!J251+'10'!J251+'11'!J251+'12'!J251+'13'!J251+'14'!J251+'15'!J251+'16'!J251+'17'!J251+'18'!K251+'19'!J251+'20'!J251+'21'!J251+'22'!J251+'23'!J251+'24'!J251+'25'!J251+'26'!J251+'27'!J251+'28'!J251+'29'!J251+'30'!J251+'31.'!J251</f>
        <v>14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29</v>
      </c>
      <c r="N251" s="19"/>
      <c r="O251" s="131">
        <v>7.83</v>
      </c>
      <c r="P251" s="78">
        <f t="shared" si="22"/>
        <v>7.83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ยกมา!F252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1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>+ยกมา!J252+'1'!J252+'2'!J252+'3'!J252+'4'!J252+'5'!J252+'6'!J252+'7'!J252+'8'!J252+'9'!J252+'10'!J252+'11'!J252+'12'!J252+'13'!J252+'14'!J252+'15'!J252+'16'!J252+'17'!J252+'18'!K252+'19'!J252+'20'!J252+'21'!J252+'22'!J252+'23'!J252+'24'!J252+'25'!J252+'26'!J252+'27'!J252+'28'!J252+'29'!J252+'30'!J252+'31.'!J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2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SUM(F5:F252)</f>
        <v>1811</v>
      </c>
      <c r="G253" s="43">
        <f>SUM(G5:G252)</f>
        <v>2674</v>
      </c>
      <c r="H253" s="77">
        <f>SUM(H5:H252)</f>
        <v>28</v>
      </c>
      <c r="I253" s="75">
        <f>SUM(I5:I252)</f>
        <v>1</v>
      </c>
      <c r="J253" s="43">
        <f>SUM(J5:J252)</f>
        <v>28437</v>
      </c>
      <c r="K253" s="44">
        <f>SUM(K5:K252)</f>
        <v>1720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>SUM(P5:P252)</f>
        <v>38010.510000000024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s="48" customFormat="1" ht="25.5" customHeight="1" x14ac:dyDescent="0.55000000000000004">
      <c r="A254" s="160" t="s">
        <v>223</v>
      </c>
      <c r="B254" s="161"/>
      <c r="C254" s="161"/>
      <c r="D254" s="162"/>
      <c r="E254" s="169" t="s">
        <v>239</v>
      </c>
      <c r="F254" s="170"/>
      <c r="G254" s="163" t="s">
        <v>224</v>
      </c>
      <c r="H254" s="164"/>
      <c r="I254" s="165"/>
      <c r="J254" s="171" t="s">
        <v>225</v>
      </c>
      <c r="K254" s="171"/>
      <c r="L254" s="171"/>
      <c r="M254" s="50">
        <f>SUM(M5:M253)</f>
        <v>100126</v>
      </c>
      <c r="N254" s="51" t="s">
        <v>219</v>
      </c>
      <c r="O254" s="2"/>
      <c r="P254" s="2"/>
      <c r="Q254" s="49"/>
      <c r="R254" s="57"/>
      <c r="S254" s="5"/>
      <c r="T254" s="5"/>
      <c r="U254" s="5"/>
      <c r="V254" s="5"/>
      <c r="W254" s="5"/>
      <c r="X254" s="5"/>
      <c r="Y254" s="5"/>
      <c r="Z254" s="2"/>
      <c r="AA254" s="2"/>
      <c r="AB254" s="2"/>
      <c r="AC254" s="49"/>
    </row>
    <row r="255" spans="1:29" s="49" customFormat="1" ht="24.75" customHeight="1" x14ac:dyDescent="0.55000000000000004">
      <c r="A255" s="172" t="s">
        <v>226</v>
      </c>
      <c r="B255" s="173"/>
      <c r="C255" s="178">
        <f>+M257</f>
        <v>100126</v>
      </c>
      <c r="D255" s="179"/>
      <c r="E255" s="52" t="s">
        <v>227</v>
      </c>
      <c r="F255" s="53">
        <f>+M254</f>
        <v>100126</v>
      </c>
      <c r="G255" s="54" t="s">
        <v>217</v>
      </c>
      <c r="H255" s="187">
        <f>SUM(U36)</f>
        <v>0</v>
      </c>
      <c r="I255" s="188"/>
      <c r="J255" s="183"/>
      <c r="K255" s="183"/>
      <c r="L255" s="183"/>
      <c r="M255" s="56"/>
      <c r="N255" s="56">
        <f>+W36</f>
        <v>51441</v>
      </c>
      <c r="O255" s="2"/>
      <c r="P255" s="2"/>
      <c r="Q255" s="2"/>
      <c r="R255" s="1"/>
      <c r="S255" s="1"/>
      <c r="T255" s="1"/>
      <c r="U255" s="1"/>
      <c r="V255" s="1"/>
      <c r="W255" s="1"/>
      <c r="X255" s="1"/>
      <c r="Y255" s="1"/>
      <c r="Z255" s="2"/>
      <c r="AA255" s="2"/>
      <c r="AB255" s="2"/>
    </row>
    <row r="256" spans="1:29" s="49" customFormat="1" ht="24.75" customHeight="1" x14ac:dyDescent="0.55000000000000004">
      <c r="A256" s="172"/>
      <c r="B256" s="173"/>
      <c r="C256" s="178"/>
      <c r="D256" s="179"/>
      <c r="E256" s="52" t="s">
        <v>228</v>
      </c>
      <c r="F256" s="53">
        <f>N257</f>
        <v>16775</v>
      </c>
      <c r="G256" s="54"/>
      <c r="H256" s="187">
        <v>0</v>
      </c>
      <c r="I256" s="188"/>
      <c r="J256" s="183" t="s">
        <v>229</v>
      </c>
      <c r="K256" s="183"/>
      <c r="L256" s="183"/>
      <c r="M256" s="56">
        <f>-T36</f>
        <v>0</v>
      </c>
      <c r="N256" s="56" t="s">
        <v>228</v>
      </c>
      <c r="O256" s="2"/>
      <c r="P256" s="2"/>
      <c r="Q256" s="2"/>
      <c r="R256" s="1"/>
      <c r="S256" s="1"/>
      <c r="T256" s="1"/>
      <c r="U256" s="1"/>
      <c r="V256" s="1"/>
      <c r="W256" s="1"/>
      <c r="X256" s="1"/>
      <c r="Y256" s="1"/>
      <c r="Z256" s="2"/>
      <c r="AA256" s="2"/>
      <c r="AB256" s="2"/>
    </row>
    <row r="257" spans="1:29" s="49" customFormat="1" ht="24.75" customHeight="1" x14ac:dyDescent="0.55000000000000004">
      <c r="A257" s="174" t="s">
        <v>10</v>
      </c>
      <c r="B257" s="175"/>
      <c r="C257" s="178">
        <f>+F256</f>
        <v>16775</v>
      </c>
      <c r="D257" s="179"/>
      <c r="E257" s="52"/>
      <c r="F257" s="53"/>
      <c r="G257" s="54" t="s">
        <v>230</v>
      </c>
      <c r="H257" s="187">
        <f>+V36</f>
        <v>435</v>
      </c>
      <c r="I257" s="188"/>
      <c r="J257" s="184" t="s">
        <v>231</v>
      </c>
      <c r="K257" s="185"/>
      <c r="L257" s="186"/>
      <c r="M257" s="56">
        <f>+M254-M255</f>
        <v>100126</v>
      </c>
      <c r="N257" s="58">
        <f>+S36</f>
        <v>16775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76" t="s">
        <v>232</v>
      </c>
      <c r="B258" s="177"/>
      <c r="C258" s="178">
        <f>+C255-C257</f>
        <v>83351</v>
      </c>
      <c r="D258" s="179"/>
      <c r="E258" s="52" t="s">
        <v>232</v>
      </c>
      <c r="F258" s="53">
        <f>+F255-F256</f>
        <v>83351</v>
      </c>
      <c r="G258" s="54" t="s">
        <v>233</v>
      </c>
      <c r="H258" s="187">
        <f>SUM(H255:H257)</f>
        <v>435</v>
      </c>
      <c r="I258" s="188"/>
      <c r="J258" s="183" t="s">
        <v>206</v>
      </c>
      <c r="K258" s="183"/>
      <c r="L258" s="183"/>
      <c r="M258" s="56">
        <f>H258</f>
        <v>435</v>
      </c>
      <c r="N258" s="55"/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59"/>
      <c r="B259" s="116"/>
      <c r="C259" s="59"/>
      <c r="D259" s="59"/>
      <c r="E259" s="52" t="s">
        <v>234</v>
      </c>
      <c r="F259" s="53">
        <v>100000</v>
      </c>
      <c r="J259" s="166" t="s">
        <v>208</v>
      </c>
      <c r="K259" s="167"/>
      <c r="L259" s="168"/>
      <c r="M259" s="56">
        <f>M257-M258-N255-N257</f>
        <v>31475</v>
      </c>
      <c r="N259" s="55"/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59"/>
      <c r="B260" s="116"/>
      <c r="C260" s="59"/>
      <c r="D260" s="59"/>
      <c r="E260" s="52" t="s">
        <v>235</v>
      </c>
      <c r="F260" s="53">
        <f>F258-F259</f>
        <v>-16649</v>
      </c>
      <c r="J260" s="166" t="s">
        <v>209</v>
      </c>
      <c r="K260" s="167"/>
      <c r="L260" s="168"/>
      <c r="M260" s="56">
        <f>+Y36</f>
        <v>31475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  <c r="AC260" s="2"/>
    </row>
    <row r="261" spans="1:29" s="49" customFormat="1" ht="24.75" customHeight="1" x14ac:dyDescent="0.55000000000000004">
      <c r="A261" s="59"/>
      <c r="B261" s="116"/>
      <c r="C261" s="59"/>
      <c r="D261" s="59"/>
      <c r="E261" s="52" t="s">
        <v>236</v>
      </c>
      <c r="F261" s="53">
        <v>0</v>
      </c>
      <c r="J261" s="166" t="s">
        <v>210</v>
      </c>
      <c r="K261" s="167"/>
      <c r="L261" s="168"/>
      <c r="M261" s="56">
        <v>0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ht="24.75" customHeight="1" thickBot="1" x14ac:dyDescent="0.6">
      <c r="A262" s="59"/>
      <c r="B262" s="116"/>
      <c r="C262" s="59"/>
      <c r="D262" s="59"/>
      <c r="E262" s="99" t="s">
        <v>1368</v>
      </c>
      <c r="F262" s="100">
        <v>0</v>
      </c>
      <c r="J262" s="189" t="s">
        <v>211</v>
      </c>
      <c r="K262" s="189"/>
      <c r="L262" s="189"/>
      <c r="M262" s="60">
        <f>+M260-M259</f>
        <v>0</v>
      </c>
      <c r="N262" s="65"/>
    </row>
    <row r="263" spans="1:29" ht="24.75" customHeight="1" thickBot="1" x14ac:dyDescent="0.6">
      <c r="H263" s="180" t="s">
        <v>237</v>
      </c>
      <c r="I263" s="181"/>
      <c r="J263" s="181"/>
      <c r="K263" s="181"/>
      <c r="L263" s="181"/>
      <c r="M263" s="181"/>
      <c r="N263" s="182"/>
    </row>
    <row r="264" spans="1:29" x14ac:dyDescent="0.55000000000000004">
      <c r="F264" s="23"/>
    </row>
  </sheetData>
  <autoFilter ref="A4:AC263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3:N263"/>
    <mergeCell ref="J255:L255"/>
    <mergeCell ref="J256:L256"/>
    <mergeCell ref="J257:L257"/>
    <mergeCell ref="J258:L258"/>
    <mergeCell ref="J259:L259"/>
    <mergeCell ref="J260:L260"/>
    <mergeCell ref="H258:I258"/>
    <mergeCell ref="H255:I255"/>
    <mergeCell ref="H256:I256"/>
    <mergeCell ref="H257:I257"/>
    <mergeCell ref="J262:L262"/>
    <mergeCell ref="A254:D254"/>
    <mergeCell ref="G254:I254"/>
    <mergeCell ref="J261:L261"/>
    <mergeCell ref="E254:F254"/>
    <mergeCell ref="J254:L254"/>
    <mergeCell ref="A255:B255"/>
    <mergeCell ref="A257:B257"/>
    <mergeCell ref="A258:B258"/>
    <mergeCell ref="C255:D255"/>
    <mergeCell ref="C256:D256"/>
    <mergeCell ref="C257:D257"/>
    <mergeCell ref="C258:D258"/>
    <mergeCell ref="A256:B256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90" zoomScaleNormal="90" workbookViewId="0">
      <pane xSplit="10" ySplit="4" topLeftCell="K236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36</v>
      </c>
      <c r="F5" s="70"/>
      <c r="G5" s="46">
        <f t="shared" ref="G5" si="0">E5+F5</f>
        <v>36</v>
      </c>
      <c r="H5" s="77">
        <v>0</v>
      </c>
      <c r="I5" s="75">
        <v>0</v>
      </c>
      <c r="J5" s="46">
        <f t="shared" ref="J5" si="1">+G5-H5-K5-I5</f>
        <v>36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114</v>
      </c>
      <c r="F6" s="70"/>
      <c r="G6" s="46">
        <f t="shared" ref="G6:G26" si="3">E6+F6</f>
        <v>114</v>
      </c>
      <c r="H6" s="77">
        <v>0</v>
      </c>
      <c r="I6" s="75">
        <v>0</v>
      </c>
      <c r="J6" s="46">
        <f t="shared" ref="J6:J26" si="4">+G6-H6-K6-I6</f>
        <v>114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20">
        <v>50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20">
        <v>100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5</v>
      </c>
      <c r="F11" s="70"/>
      <c r="G11" s="46">
        <f t="shared" si="3"/>
        <v>5</v>
      </c>
      <c r="H11" s="77">
        <v>0</v>
      </c>
      <c r="I11" s="75">
        <v>0</v>
      </c>
      <c r="J11" s="46">
        <f t="shared" si="4"/>
        <v>5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>
        <f t="shared" si="3"/>
        <v>0</v>
      </c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v>3</v>
      </c>
      <c r="F18" s="70"/>
      <c r="G18" s="46">
        <f t="shared" si="3"/>
        <v>3</v>
      </c>
      <c r="H18" s="77">
        <v>0</v>
      </c>
      <c r="I18" s="75">
        <v>0</v>
      </c>
      <c r="J18" s="46">
        <f t="shared" si="4"/>
        <v>3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/>
      <c r="F20" s="70"/>
      <c r="G20" s="46">
        <f t="shared" si="3"/>
        <v>0</v>
      </c>
      <c r="H20" s="77">
        <v>0</v>
      </c>
      <c r="I20" s="75">
        <v>0</v>
      </c>
      <c r="J20" s="46">
        <f t="shared" si="4"/>
        <v>0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3</v>
      </c>
      <c r="F21" s="70"/>
      <c r="G21" s="46">
        <f t="shared" si="3"/>
        <v>3</v>
      </c>
      <c r="H21" s="77">
        <v>0</v>
      </c>
      <c r="I21" s="75">
        <v>0</v>
      </c>
      <c r="J21" s="46">
        <f t="shared" si="4"/>
        <v>3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18</v>
      </c>
      <c r="F22" s="70"/>
      <c r="G22" s="46">
        <f t="shared" si="3"/>
        <v>18</v>
      </c>
      <c r="H22" s="77">
        <v>0</v>
      </c>
      <c r="I22" s="75">
        <v>0</v>
      </c>
      <c r="J22" s="46">
        <f t="shared" si="4"/>
        <v>18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/>
      <c r="F24" s="70"/>
      <c r="G24" s="46">
        <f t="shared" si="3"/>
        <v>0</v>
      </c>
      <c r="H24" s="77">
        <v>0</v>
      </c>
      <c r="I24" s="75">
        <v>0</v>
      </c>
      <c r="J24" s="46">
        <f t="shared" si="4"/>
        <v>0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v>2</v>
      </c>
      <c r="F25" s="70"/>
      <c r="G25" s="46">
        <f t="shared" si="3"/>
        <v>2</v>
      </c>
      <c r="H25" s="77">
        <v>0</v>
      </c>
      <c r="I25" s="75">
        <v>0</v>
      </c>
      <c r="J25" s="46">
        <f t="shared" si="4"/>
        <v>2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/>
      <c r="F26" s="70"/>
      <c r="G26" s="46">
        <f t="shared" si="3"/>
        <v>0</v>
      </c>
      <c r="H26" s="77">
        <v>0</v>
      </c>
      <c r="I26" s="75">
        <v>0</v>
      </c>
      <c r="J26" s="46">
        <f t="shared" si="4"/>
        <v>0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15</v>
      </c>
      <c r="F31" s="70"/>
      <c r="G31" s="46">
        <f t="shared" si="7"/>
        <v>15</v>
      </c>
      <c r="H31" s="77">
        <v>0</v>
      </c>
      <c r="I31" s="75">
        <v>0</v>
      </c>
      <c r="J31" s="46">
        <f t="shared" si="8"/>
        <v>15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6</v>
      </c>
      <c r="F32" s="70"/>
      <c r="G32" s="46">
        <f t="shared" si="7"/>
        <v>6</v>
      </c>
      <c r="H32" s="77">
        <v>0</v>
      </c>
      <c r="I32" s="75">
        <v>0</v>
      </c>
      <c r="J32" s="46">
        <f t="shared" si="8"/>
        <v>6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5</v>
      </c>
      <c r="F33" s="70"/>
      <c r="G33" s="46">
        <f t="shared" si="7"/>
        <v>5</v>
      </c>
      <c r="H33" s="77">
        <v>0</v>
      </c>
      <c r="I33" s="75">
        <v>0</v>
      </c>
      <c r="J33" s="46">
        <f t="shared" si="8"/>
        <v>5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v>3</v>
      </c>
      <c r="F40" s="70"/>
      <c r="G40" s="46">
        <f t="shared" si="7"/>
        <v>3</v>
      </c>
      <c r="H40" s="77">
        <v>0</v>
      </c>
      <c r="I40" s="75">
        <v>0</v>
      </c>
      <c r="J40" s="46">
        <f t="shared" si="8"/>
        <v>3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v>5</v>
      </c>
      <c r="F46" s="70"/>
      <c r="G46" s="46">
        <f t="shared" si="7"/>
        <v>5</v>
      </c>
      <c r="H46" s="77">
        <v>0</v>
      </c>
      <c r="I46" s="75">
        <v>0</v>
      </c>
      <c r="J46" s="46">
        <f t="shared" si="8"/>
        <v>5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v>4</v>
      </c>
      <c r="F47" s="70"/>
      <c r="G47" s="46">
        <f t="shared" si="7"/>
        <v>4</v>
      </c>
      <c r="H47" s="77">
        <v>0</v>
      </c>
      <c r="I47" s="75">
        <v>0</v>
      </c>
      <c r="J47" s="46">
        <f t="shared" si="8"/>
        <v>4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v>4</v>
      </c>
      <c r="F48" s="70"/>
      <c r="G48" s="46">
        <f t="shared" si="7"/>
        <v>4</v>
      </c>
      <c r="H48" s="77">
        <v>0</v>
      </c>
      <c r="I48" s="75"/>
      <c r="J48" s="46">
        <f t="shared" si="8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v>2</v>
      </c>
      <c r="F49" s="70"/>
      <c r="G49" s="46">
        <f t="shared" si="7"/>
        <v>2</v>
      </c>
      <c r="H49" s="77">
        <v>0</v>
      </c>
      <c r="I49" s="75"/>
      <c r="J49" s="46">
        <f t="shared" si="8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v>5</v>
      </c>
      <c r="F50" s="70"/>
      <c r="G50" s="46">
        <f t="shared" si="7"/>
        <v>5</v>
      </c>
      <c r="H50" s="77">
        <v>0</v>
      </c>
      <c r="I50" s="75"/>
      <c r="J50" s="46">
        <f t="shared" si="8"/>
        <v>5</v>
      </c>
      <c r="K50" s="71"/>
      <c r="L50" s="20">
        <v>50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v>4</v>
      </c>
      <c r="F53" s="70"/>
      <c r="G53" s="46">
        <f t="shared" si="7"/>
        <v>4</v>
      </c>
      <c r="H53" s="77">
        <v>0</v>
      </c>
      <c r="I53" s="75">
        <v>0</v>
      </c>
      <c r="J53" s="46">
        <f t="shared" si="8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v>1</v>
      </c>
      <c r="F55" s="70"/>
      <c r="G55" s="46">
        <f t="shared" si="7"/>
        <v>1</v>
      </c>
      <c r="H55" s="77">
        <v>0</v>
      </c>
      <c r="I55" s="75">
        <v>0</v>
      </c>
      <c r="J55" s="46">
        <f t="shared" si="8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v>3</v>
      </c>
      <c r="F62" s="70"/>
      <c r="G62" s="46">
        <f t="shared" si="7"/>
        <v>3</v>
      </c>
      <c r="H62" s="77">
        <v>0</v>
      </c>
      <c r="I62" s="75">
        <v>0</v>
      </c>
      <c r="J62" s="46">
        <f t="shared" si="8"/>
        <v>3</v>
      </c>
      <c r="K62" s="71"/>
      <c r="L62" s="20">
        <v>120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v>3</v>
      </c>
      <c r="F64" s="70"/>
      <c r="G64" s="46">
        <f t="shared" si="7"/>
        <v>3</v>
      </c>
      <c r="H64" s="77">
        <v>0</v>
      </c>
      <c r="I64" s="75">
        <v>0</v>
      </c>
      <c r="J64" s="46">
        <f t="shared" si="8"/>
        <v>3</v>
      </c>
      <c r="K64" s="71"/>
      <c r="L64" s="20">
        <v>50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v>3</v>
      </c>
      <c r="F65" s="70"/>
      <c r="G65" s="46">
        <f t="shared" si="7"/>
        <v>3</v>
      </c>
      <c r="H65" s="77">
        <v>0</v>
      </c>
      <c r="I65" s="75">
        <v>0</v>
      </c>
      <c r="J65" s="46">
        <f t="shared" si="8"/>
        <v>3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v>4</v>
      </c>
      <c r="F66" s="70"/>
      <c r="G66" s="46">
        <f t="shared" si="7"/>
        <v>4</v>
      </c>
      <c r="H66" s="77">
        <v>0</v>
      </c>
      <c r="I66" s="75">
        <v>0</v>
      </c>
      <c r="J66" s="46">
        <f t="shared" si="8"/>
        <v>4</v>
      </c>
      <c r="K66" s="71"/>
      <c r="L66" s="20">
        <v>50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v>3</v>
      </c>
      <c r="F74" s="70"/>
      <c r="G74" s="46">
        <f t="shared" si="7"/>
        <v>3</v>
      </c>
      <c r="H74" s="77">
        <v>0</v>
      </c>
      <c r="I74" s="75">
        <v>0</v>
      </c>
      <c r="J74" s="46">
        <f t="shared" si="8"/>
        <v>3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v>1</v>
      </c>
      <c r="F80" s="70"/>
      <c r="G80" s="46">
        <f t="shared" si="7"/>
        <v>1</v>
      </c>
      <c r="H80" s="77">
        <v>0</v>
      </c>
      <c r="I80" s="75">
        <v>0</v>
      </c>
      <c r="J80" s="46">
        <f t="shared" si="8"/>
        <v>1</v>
      </c>
      <c r="K80" s="71"/>
      <c r="L80" s="20">
        <v>55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v>2</v>
      </c>
      <c r="F81" s="70"/>
      <c r="G81" s="46">
        <f t="shared" si="7"/>
        <v>2</v>
      </c>
      <c r="H81" s="77">
        <v>0</v>
      </c>
      <c r="I81" s="75">
        <v>0</v>
      </c>
      <c r="J81" s="46">
        <f t="shared" si="8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v>7</v>
      </c>
      <c r="F110" s="70"/>
      <c r="G110" s="46">
        <f t="shared" si="25"/>
        <v>7</v>
      </c>
      <c r="H110" s="77">
        <v>0</v>
      </c>
      <c r="I110" s="75">
        <v>0</v>
      </c>
      <c r="J110" s="46">
        <f t="shared" si="26"/>
        <v>7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v>11</v>
      </c>
      <c r="F111" s="70"/>
      <c r="G111" s="46">
        <f t="shared" si="25"/>
        <v>11</v>
      </c>
      <c r="H111" s="77">
        <v>0</v>
      </c>
      <c r="I111" s="75">
        <v>0</v>
      </c>
      <c r="J111" s="46">
        <f t="shared" si="26"/>
        <v>11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v>3</v>
      </c>
      <c r="F112" s="70"/>
      <c r="G112" s="46">
        <f t="shared" si="25"/>
        <v>3</v>
      </c>
      <c r="H112" s="77">
        <v>0</v>
      </c>
      <c r="I112" s="75">
        <v>0</v>
      </c>
      <c r="J112" s="46">
        <f t="shared" si="26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v>9</v>
      </c>
      <c r="F113" s="70"/>
      <c r="G113" s="46">
        <f t="shared" si="25"/>
        <v>9</v>
      </c>
      <c r="H113" s="77">
        <v>0</v>
      </c>
      <c r="I113" s="75">
        <v>0</v>
      </c>
      <c r="J113" s="46">
        <f t="shared" si="26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3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v>11</v>
      </c>
      <c r="F115" s="70"/>
      <c r="G115" s="46">
        <f t="shared" si="25"/>
        <v>11</v>
      </c>
      <c r="H115" s="77">
        <v>0</v>
      </c>
      <c r="I115" s="75">
        <v>0</v>
      </c>
      <c r="J115" s="46">
        <f t="shared" si="26"/>
        <v>11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v>4</v>
      </c>
      <c r="F116" s="70"/>
      <c r="G116" s="46">
        <f t="shared" si="25"/>
        <v>4</v>
      </c>
      <c r="H116" s="77">
        <v>0</v>
      </c>
      <c r="I116" s="75">
        <v>0</v>
      </c>
      <c r="J116" s="46">
        <f t="shared" si="26"/>
        <v>4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v>3</v>
      </c>
      <c r="F120" s="70"/>
      <c r="G120" s="46">
        <f t="shared" si="25"/>
        <v>3</v>
      </c>
      <c r="H120" s="77">
        <v>0</v>
      </c>
      <c r="I120" s="75">
        <v>0</v>
      </c>
      <c r="J120" s="46">
        <f t="shared" si="26"/>
        <v>3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v>3</v>
      </c>
      <c r="F125" s="70"/>
      <c r="G125" s="46">
        <f t="shared" si="25"/>
        <v>3</v>
      </c>
      <c r="H125" s="77">
        <v>0</v>
      </c>
      <c r="I125" s="75">
        <v>0</v>
      </c>
      <c r="J125" s="46">
        <f t="shared" si="26"/>
        <v>3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v>2</v>
      </c>
      <c r="F132" s="70"/>
      <c r="G132" s="46">
        <f t="shared" si="25"/>
        <v>2</v>
      </c>
      <c r="H132" s="77">
        <v>0</v>
      </c>
      <c r="I132" s="75">
        <v>0</v>
      </c>
      <c r="J132" s="46">
        <f t="shared" si="26"/>
        <v>2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v>1</v>
      </c>
      <c r="F133" s="70"/>
      <c r="G133" s="46">
        <f t="shared" si="25"/>
        <v>1</v>
      </c>
      <c r="H133" s="77">
        <v>0</v>
      </c>
      <c r="I133" s="75">
        <v>0</v>
      </c>
      <c r="J133" s="46">
        <f t="shared" si="26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3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v>7</v>
      </c>
      <c r="F175" s="70"/>
      <c r="G175" s="46">
        <f t="shared" si="32"/>
        <v>7</v>
      </c>
      <c r="H175" s="77">
        <v>0</v>
      </c>
      <c r="I175" s="75">
        <v>0</v>
      </c>
      <c r="J175" s="46">
        <f t="shared" si="33"/>
        <v>7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3" si="36">+L177*K177</f>
        <v>0</v>
      </c>
      <c r="N177" s="17" t="s">
        <v>16</v>
      </c>
      <c r="O177" s="18"/>
      <c r="P177" s="23">
        <f t="shared" ref="P177:P253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v>7</v>
      </c>
      <c r="F178" s="70"/>
      <c r="G178" s="46">
        <f t="shared" si="32"/>
        <v>7</v>
      </c>
      <c r="H178" s="77">
        <v>0</v>
      </c>
      <c r="I178" s="75">
        <v>0</v>
      </c>
      <c r="J178" s="46">
        <f t="shared" si="33"/>
        <v>7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v>20</v>
      </c>
      <c r="F180" s="70"/>
      <c r="G180" s="46">
        <f t="shared" si="32"/>
        <v>20</v>
      </c>
      <c r="H180" s="77">
        <v>0</v>
      </c>
      <c r="I180" s="75">
        <v>0</v>
      </c>
      <c r="J180" s="46">
        <f t="shared" si="33"/>
        <v>20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v>7</v>
      </c>
      <c r="F185" s="70"/>
      <c r="G185" s="46">
        <f t="shared" si="32"/>
        <v>7</v>
      </c>
      <c r="H185" s="77">
        <v>0</v>
      </c>
      <c r="I185" s="75">
        <v>0</v>
      </c>
      <c r="J185" s="46">
        <f t="shared" si="33"/>
        <v>7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v>13</v>
      </c>
      <c r="F190" s="70"/>
      <c r="G190" s="46">
        <f t="shared" si="32"/>
        <v>13</v>
      </c>
      <c r="H190" s="77">
        <v>0</v>
      </c>
      <c r="I190" s="75">
        <v>0</v>
      </c>
      <c r="J190" s="46">
        <f t="shared" si="33"/>
        <v>13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v>17</v>
      </c>
      <c r="F193" s="70"/>
      <c r="G193" s="46">
        <f t="shared" si="32"/>
        <v>17</v>
      </c>
      <c r="H193" s="77">
        <v>0</v>
      </c>
      <c r="I193" s="75">
        <v>0</v>
      </c>
      <c r="J193" s="46">
        <f t="shared" si="33"/>
        <v>17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v>16</v>
      </c>
      <c r="F194" s="70"/>
      <c r="G194" s="46">
        <f t="shared" si="32"/>
        <v>16</v>
      </c>
      <c r="H194" s="77">
        <v>0</v>
      </c>
      <c r="I194" s="75">
        <v>0</v>
      </c>
      <c r="J194" s="46">
        <f t="shared" si="33"/>
        <v>16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v>7</v>
      </c>
      <c r="F195" s="70"/>
      <c r="G195" s="46">
        <f t="shared" si="32"/>
        <v>7</v>
      </c>
      <c r="H195" s="77">
        <v>0</v>
      </c>
      <c r="I195" s="75">
        <v>0</v>
      </c>
      <c r="J195" s="46">
        <f t="shared" si="33"/>
        <v>7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v>6</v>
      </c>
      <c r="F196" s="70"/>
      <c r="G196" s="46">
        <f t="shared" si="32"/>
        <v>6</v>
      </c>
      <c r="H196" s="77">
        <v>0</v>
      </c>
      <c r="I196" s="75">
        <v>0</v>
      </c>
      <c r="J196" s="46">
        <f t="shared" si="33"/>
        <v>6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v>2</v>
      </c>
      <c r="F198" s="70"/>
      <c r="G198" s="46">
        <f t="shared" si="32"/>
        <v>2</v>
      </c>
      <c r="H198" s="77">
        <v>0</v>
      </c>
      <c r="I198" s="75">
        <v>0</v>
      </c>
      <c r="J198" s="46">
        <f t="shared" si="33"/>
        <v>2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v>4</v>
      </c>
      <c r="F203" s="70"/>
      <c r="G203" s="46">
        <f t="shared" si="32"/>
        <v>4</v>
      </c>
      <c r="H203" s="77">
        <v>0</v>
      </c>
      <c r="I203" s="75">
        <v>0</v>
      </c>
      <c r="J203" s="46">
        <f t="shared" si="33"/>
        <v>4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v>3</v>
      </c>
      <c r="F204" s="70"/>
      <c r="G204" s="46">
        <f t="shared" si="32"/>
        <v>3</v>
      </c>
      <c r="H204" s="77">
        <v>0</v>
      </c>
      <c r="I204" s="75">
        <v>0</v>
      </c>
      <c r="J204" s="46">
        <f t="shared" si="33"/>
        <v>3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v>6</v>
      </c>
      <c r="F205" s="70"/>
      <c r="G205" s="46">
        <f t="shared" si="32"/>
        <v>6</v>
      </c>
      <c r="H205" s="77">
        <v>0</v>
      </c>
      <c r="I205" s="75">
        <v>0</v>
      </c>
      <c r="J205" s="46">
        <f t="shared" si="33"/>
        <v>6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v>2</v>
      </c>
      <c r="F209" s="70"/>
      <c r="G209" s="46">
        <f t="shared" si="32"/>
        <v>2</v>
      </c>
      <c r="H209" s="77">
        <v>0</v>
      </c>
      <c r="I209" s="75">
        <v>0</v>
      </c>
      <c r="J209" s="46">
        <f t="shared" si="33"/>
        <v>2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v>150</v>
      </c>
      <c r="F216" s="70"/>
      <c r="G216" s="46">
        <f t="shared" si="32"/>
        <v>150</v>
      </c>
      <c r="H216" s="77">
        <v>0</v>
      </c>
      <c r="I216" s="75">
        <v>0</v>
      </c>
      <c r="J216" s="46">
        <f t="shared" si="33"/>
        <v>150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v>36</v>
      </c>
      <c r="F217" s="70"/>
      <c r="G217" s="46">
        <f t="shared" si="32"/>
        <v>36</v>
      </c>
      <c r="H217" s="77">
        <v>0</v>
      </c>
      <c r="I217" s="75">
        <v>0</v>
      </c>
      <c r="J217" s="46">
        <f t="shared" si="33"/>
        <v>36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v>11</v>
      </c>
      <c r="F218" s="70"/>
      <c r="G218" s="46">
        <f t="shared" si="32"/>
        <v>11</v>
      </c>
      <c r="H218" s="77">
        <v>0</v>
      </c>
      <c r="I218" s="75">
        <v>0</v>
      </c>
      <c r="J218" s="46">
        <f t="shared" si="33"/>
        <v>11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v>215</v>
      </c>
      <c r="F224" s="70"/>
      <c r="G224" s="46">
        <f t="shared" si="32"/>
        <v>215</v>
      </c>
      <c r="H224" s="77">
        <v>0</v>
      </c>
      <c r="I224" s="75">
        <v>0</v>
      </c>
      <c r="J224" s="46">
        <f t="shared" si="33"/>
        <v>215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/>
      <c r="F231" s="70"/>
      <c r="G231" s="46">
        <f t="shared" ref="G231:G253" si="48">E231+F231</f>
        <v>0</v>
      </c>
      <c r="H231" s="77">
        <v>0</v>
      </c>
      <c r="I231" s="75">
        <v>0</v>
      </c>
      <c r="J231" s="46">
        <f t="shared" ref="J231:J252" si="49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39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55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40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49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39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50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50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80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v>6</v>
      </c>
      <c r="F241" s="70"/>
      <c r="G241" s="46">
        <f t="shared" si="48"/>
        <v>6</v>
      </c>
      <c r="H241" s="77">
        <v>0</v>
      </c>
      <c r="I241" s="75">
        <v>0</v>
      </c>
      <c r="J241" s="46">
        <f t="shared" si="49"/>
        <v>6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v>1</v>
      </c>
      <c r="F242" s="70"/>
      <c r="G242" s="46">
        <f t="shared" si="48"/>
        <v>1</v>
      </c>
      <c r="H242" s="77">
        <v>0</v>
      </c>
      <c r="I242" s="75">
        <v>0</v>
      </c>
      <c r="J242" s="46">
        <f t="shared" si="49"/>
        <v>1</v>
      </c>
      <c r="K242" s="71"/>
      <c r="L242" s="20">
        <v>35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22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v>2</v>
      </c>
      <c r="F245" s="70"/>
      <c r="G245" s="46">
        <f t="shared" si="48"/>
        <v>2</v>
      </c>
      <c r="H245" s="77">
        <v>0</v>
      </c>
      <c r="I245" s="75">
        <v>0</v>
      </c>
      <c r="J245" s="46">
        <f t="shared" si="49"/>
        <v>2</v>
      </c>
      <c r="K245" s="71"/>
      <c r="L245" s="20">
        <v>35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v>9</v>
      </c>
      <c r="F246" s="70"/>
      <c r="G246" s="46">
        <f t="shared" si="48"/>
        <v>9</v>
      </c>
      <c r="H246" s="77">
        <v>0</v>
      </c>
      <c r="I246" s="75">
        <v>0</v>
      </c>
      <c r="J246" s="46">
        <f t="shared" si="49"/>
        <v>9</v>
      </c>
      <c r="K246" s="71"/>
      <c r="L246" s="20">
        <v>25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v>8</v>
      </c>
      <c r="F247" s="70"/>
      <c r="G247" s="46">
        <f t="shared" si="48"/>
        <v>8</v>
      </c>
      <c r="H247" s="77">
        <v>0</v>
      </c>
      <c r="I247" s="75">
        <v>0</v>
      </c>
      <c r="J247" s="46">
        <f t="shared" si="49"/>
        <v>8</v>
      </c>
      <c r="K247" s="71"/>
      <c r="L247" s="20">
        <v>15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/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/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48"/>
        <v>0</v>
      </c>
      <c r="H253" s="77"/>
      <c r="I253" s="75"/>
      <c r="J253" s="46"/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" si="56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8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8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8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8" ht="25.5" x14ac:dyDescent="0.55000000000000004">
      <c r="A263" s="1"/>
      <c r="E263" s="31"/>
      <c r="G263" s="31"/>
      <c r="J263" s="31"/>
      <c r="L263" s="34" t="s">
        <v>209</v>
      </c>
      <c r="M263" s="35"/>
      <c r="N263" s="37"/>
      <c r="P263" s="118" t="s">
        <v>1416</v>
      </c>
      <c r="Q263" s="119" t="s">
        <v>1417</v>
      </c>
      <c r="R263" s="120" t="s">
        <v>1418</v>
      </c>
    </row>
    <row r="264" spans="1:18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  <c r="P264" s="121"/>
      <c r="Q264" s="121"/>
      <c r="R264" s="121"/>
    </row>
    <row r="265" spans="1:18" ht="25.5" x14ac:dyDescent="0.55000000000000004">
      <c r="J265" s="2"/>
      <c r="L265" s="34" t="s">
        <v>211</v>
      </c>
      <c r="M265" s="35"/>
      <c r="N265" s="33">
        <f>+N263-N262</f>
        <v>0</v>
      </c>
      <c r="P265" s="121"/>
      <c r="Q265" s="121"/>
      <c r="R265" s="121"/>
    </row>
    <row r="266" spans="1:18" x14ac:dyDescent="0.5">
      <c r="J266" s="2"/>
      <c r="L266" s="2"/>
      <c r="P266" s="121"/>
      <c r="Q266" s="121"/>
      <c r="R266" s="121"/>
    </row>
    <row r="267" spans="1:1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18" x14ac:dyDescent="0.5">
      <c r="J268" s="2"/>
      <c r="L268" s="2"/>
      <c r="P268" s="122"/>
      <c r="Q268" s="122"/>
      <c r="R268" s="122"/>
    </row>
    <row r="269" spans="1:18" x14ac:dyDescent="0.5">
      <c r="J269" s="2"/>
      <c r="L269" s="2"/>
      <c r="P269" s="123"/>
      <c r="Q269" s="123"/>
      <c r="R269" s="123"/>
    </row>
    <row r="270" spans="1:1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1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1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Z340"/>
  <sheetViews>
    <sheetView zoomScale="80" zoomScaleNormal="80" workbookViewId="0">
      <pane xSplit="10" ySplit="4" topLeftCell="K255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15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15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36</v>
      </c>
      <c r="F5" s="70"/>
      <c r="G5" s="46">
        <f t="shared" ref="G5:G26" si="0">E5+F5</f>
        <v>36</v>
      </c>
      <c r="H5" s="77">
        <v>0</v>
      </c>
      <c r="I5" s="75">
        <v>0</v>
      </c>
      <c r="J5" s="46">
        <f t="shared" ref="J5:J26" si="1">+G5-H5-K5-I5</f>
        <v>36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114</v>
      </c>
      <c r="F6" s="70"/>
      <c r="G6" s="46">
        <f t="shared" si="0"/>
        <v>114</v>
      </c>
      <c r="H6" s="77">
        <v>0</v>
      </c>
      <c r="I6" s="75">
        <v>0</v>
      </c>
      <c r="J6" s="46">
        <f t="shared" si="1"/>
        <v>110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33">
        <f t="shared" si="2"/>
        <v>400</v>
      </c>
      <c r="Q6" s="13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>
        <f>+ยกมา!K7</f>
        <v>0</v>
      </c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>
        <f>+ยกมา!K8</f>
        <v>0</v>
      </c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>
        <f>+ยกมา!K9</f>
        <v>0</v>
      </c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>
        <f>+ยกมา!K10</f>
        <v>0</v>
      </c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>
        <f>+ยกมา!K12</f>
        <v>0</v>
      </c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>
        <f>+ยกมา!K13</f>
        <v>0</v>
      </c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>
        <f>+ยกมา!K14</f>
        <v>0</v>
      </c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>
        <f>+ยกมา!K15</f>
        <v>0</v>
      </c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>
        <f>+ยกมา!K16</f>
        <v>0</v>
      </c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>
        <f>+ยกมา!K18</f>
        <v>0</v>
      </c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>
        <f>+ยกมา!K19</f>
        <v>0</v>
      </c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0</v>
      </c>
      <c r="F20" s="70"/>
      <c r="G20" s="46">
        <f t="shared" si="0"/>
        <v>0</v>
      </c>
      <c r="H20" s="77"/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>
        <f>+ยกมา!K21</f>
        <v>0</v>
      </c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>
        <f>+ยกมา!K23</f>
        <v>0</v>
      </c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>
        <f>+ยกมา!K25</f>
        <v>0</v>
      </c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>
        <f>+ยกมา!K26</f>
        <v>0</v>
      </c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>
        <f>+ยกมา!K27</f>
        <v>0</v>
      </c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>
        <f>+ยกมา!K29</f>
        <v>0</v>
      </c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>
        <f>+ยกมา!K30</f>
        <v>0</v>
      </c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>
        <f>+ยกมา!K32</f>
        <v>0</v>
      </c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>
        <f>+ยกมา!K33</f>
        <v>0</v>
      </c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>
        <f>+ยกมา!K34</f>
        <v>0</v>
      </c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>
        <f>+ยกมา!K36</f>
        <v>0</v>
      </c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>
        <f>+ยกมา!K37</f>
        <v>0</v>
      </c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>
        <f>+ยกมา!K38</f>
        <v>0</v>
      </c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/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0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>
        <v>10</v>
      </c>
      <c r="P40" s="133">
        <f t="shared" si="2"/>
        <v>140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>
        <f>+ยกมา!K41</f>
        <v>0</v>
      </c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>
        <f>+ยกมา!K42</f>
        <v>0</v>
      </c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>
        <f>+ยกมา!K43</f>
        <v>0</v>
      </c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>
        <f>+ยกมา!K44</f>
        <v>0</v>
      </c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>
        <f>+ยกมา!K45</f>
        <v>0</v>
      </c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+ยกมา!J46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3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50</v>
      </c>
      <c r="P46" s="133">
        <f t="shared" si="2"/>
        <v>50</v>
      </c>
      <c r="Q46" s="13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+ยกมา!J47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25</v>
      </c>
      <c r="P47" s="133">
        <f t="shared" si="2"/>
        <v>25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+ยกมา!J48</f>
        <v>4</v>
      </c>
      <c r="F48" s="70"/>
      <c r="G48" s="46">
        <f t="shared" si="5"/>
        <v>4</v>
      </c>
      <c r="H48" s="77">
        <v>0</v>
      </c>
      <c r="I48" s="75"/>
      <c r="J48" s="46">
        <f t="shared" si="6"/>
        <v>4</v>
      </c>
      <c r="K48" s="71"/>
      <c r="L48" s="20">
        <v>50</v>
      </c>
      <c r="M48" s="64">
        <f>+L48*K48</f>
        <v>0</v>
      </c>
      <c r="N48" s="17"/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+ยกมา!J49</f>
        <v>2</v>
      </c>
      <c r="F49" s="70"/>
      <c r="G49" s="46">
        <f t="shared" si="5"/>
        <v>2</v>
      </c>
      <c r="H49" s="77">
        <v>0</v>
      </c>
      <c r="I49" s="75"/>
      <c r="J49" s="46">
        <f t="shared" si="6"/>
        <v>2</v>
      </c>
      <c r="K49" s="71"/>
      <c r="L49" s="20">
        <v>50</v>
      </c>
      <c r="M49" s="64">
        <f>+L49*K49</f>
        <v>0</v>
      </c>
      <c r="N49" s="17"/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+ยกมา!J50</f>
        <v>5</v>
      </c>
      <c r="F50" s="70"/>
      <c r="G50" s="46">
        <f t="shared" si="5"/>
        <v>5</v>
      </c>
      <c r="H50" s="77">
        <v>0</v>
      </c>
      <c r="I50" s="75"/>
      <c r="J50" s="46">
        <f t="shared" si="6"/>
        <v>5</v>
      </c>
      <c r="K50" s="71"/>
      <c r="L50" s="15">
        <v>50</v>
      </c>
      <c r="M50" s="64">
        <f t="shared" si="3"/>
        <v>0</v>
      </c>
      <c r="N50" s="17"/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>
        <f>+ยกมา!K52</f>
        <v>0</v>
      </c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+ยกมา!J53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33">
        <f t="shared" si="2"/>
        <v>50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>
        <f>+ยกมา!K54</f>
        <v>0</v>
      </c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+ยกมา!J55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0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60</v>
      </c>
      <c r="P55" s="133">
        <f t="shared" si="2"/>
        <v>60</v>
      </c>
      <c r="Q55" s="13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>
        <f>+ยกมา!K56</f>
        <v>0</v>
      </c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>
        <f>+ยกมา!K57</f>
        <v>0</v>
      </c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>
        <f>+ยกมา!K58</f>
        <v>0</v>
      </c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>
        <f>+ยกมา!K60</f>
        <v>0</v>
      </c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>
        <f>+ยกมา!K61</f>
        <v>0</v>
      </c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+ยกมา!J62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>
        <f>+ยกมา!K62</f>
        <v>0</v>
      </c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>
        <f>+ยกมา!K63</f>
        <v>0</v>
      </c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+ยกมา!J64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>
        <f>+ยกมา!K64</f>
        <v>0</v>
      </c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+ยกมา!J65</f>
        <v>3</v>
      </c>
      <c r="F65" s="70"/>
      <c r="G65" s="46">
        <f t="shared" si="5"/>
        <v>3</v>
      </c>
      <c r="H65" s="77"/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/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+ยกมา!J66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>
        <f>+ยกมา!K68</f>
        <v>0</v>
      </c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>
        <f>+ยกมา!K69</f>
        <v>0</v>
      </c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>
        <f>+ยกมา!K70</f>
        <v>0</v>
      </c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>
        <f>+ยกมา!K71</f>
        <v>0</v>
      </c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>
        <f>+ยกมา!K72</f>
        <v>0</v>
      </c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>
        <f>+ยกมา!K73</f>
        <v>0</v>
      </c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+ยกมา!J74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1448</v>
      </c>
      <c r="O74" s="18">
        <v>50</v>
      </c>
      <c r="P74" s="23">
        <f t="shared" si="7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>
        <f>+ยกมา!K75</f>
        <v>0</v>
      </c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>
        <f>+ยกมา!K76</f>
        <v>0</v>
      </c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+ยกมา!J80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0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33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+ยกมา!J81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>
        <f>+ยกมา!K82</f>
        <v>0</v>
      </c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>
        <f>+ยกมา!K83</f>
        <v>0</v>
      </c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>
        <f>+ยกมา!K84</f>
        <v>0</v>
      </c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>
        <f>+ยกมา!K85</f>
        <v>0</v>
      </c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>
        <f>+ยกมา!K86</f>
        <v>0</v>
      </c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+ยกมา!J87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>
        <f>+ยกมา!K87</f>
        <v>0</v>
      </c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+ยกมา!J88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>
        <f>+ยกมา!K88</f>
        <v>0</v>
      </c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>
        <f>+ยกมา!K89</f>
        <v>0</v>
      </c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>
        <f>+ยกมา!K90</f>
        <v>0</v>
      </c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>
        <f>+ยกมา!K91</f>
        <v>0</v>
      </c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>
        <f>+ยกมา!K92</f>
        <v>0</v>
      </c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+ยกมา!J94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>
        <f>+ยกมา!K94</f>
        <v>0</v>
      </c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+ยกมา!J95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>
        <f>+ยกมา!K95</f>
        <v>0</v>
      </c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+ยกมา!J96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>
        <f>+ยกมา!K96</f>
        <v>0</v>
      </c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+ยกมา!J97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>
        <f>+ยกมา!K97</f>
        <v>0</v>
      </c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+ยกมา!J98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>
        <f>+ยกมา!K98</f>
        <v>0</v>
      </c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+ยกมา!J99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+ยกมา!J100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>
        <f>+ยกมา!K100</f>
        <v>0</v>
      </c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+ยกมา!J101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>
        <f>+ยกมา!K101</f>
        <v>0</v>
      </c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+ยกมา!J102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>
        <f>+ยกมา!K102</f>
        <v>0</v>
      </c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>
        <f>+ยกมา!K103</f>
        <v>0</v>
      </c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>
        <f>+ยกมา!K104</f>
        <v>0</v>
      </c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>
        <f>+ยกมา!K105</f>
        <v>0</v>
      </c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+ยกมา!J106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>
        <f>+ยกมา!K106</f>
        <v>0</v>
      </c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+ยกมา!J107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>
        <f>+ยกมา!K107</f>
        <v>0</v>
      </c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+ยกมา!J108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>
        <f>+ยกมา!K108</f>
        <v>0</v>
      </c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+ยกมา!J109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>
        <f>+ยกมา!K109</f>
        <v>0</v>
      </c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+ยกมา!J110</f>
        <v>7</v>
      </c>
      <c r="F110" s="70"/>
      <c r="G110" s="46">
        <f t="shared" si="20"/>
        <v>7</v>
      </c>
      <c r="H110" s="77">
        <v>0</v>
      </c>
      <c r="I110" s="75">
        <v>0</v>
      </c>
      <c r="J110" s="46">
        <f t="shared" si="21"/>
        <v>4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/>
      <c r="P110" s="133">
        <f t="shared" si="7"/>
        <v>360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+ยกมา!J111</f>
        <v>11</v>
      </c>
      <c r="F111" s="70"/>
      <c r="G111" s="46">
        <f t="shared" si="20"/>
        <v>11</v>
      </c>
      <c r="H111" s="77">
        <v>0</v>
      </c>
      <c r="I111" s="75">
        <v>0</v>
      </c>
      <c r="J111" s="46">
        <f t="shared" si="21"/>
        <v>10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33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+ยกมา!J112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>
        <f>+ยกมา!K112</f>
        <v>0</v>
      </c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+ยกมา!J113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+ยกมา!J114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>
        <f>+ยกมา!K114</f>
        <v>0</v>
      </c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+ยกมา!J115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10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33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+ยกมา!J116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+ยกมา!J117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>
        <f>+ยกมา!K117</f>
        <v>0</v>
      </c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+ยกมา!J118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>
        <f>+ยกมา!K118</f>
        <v>0</v>
      </c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+ยกมา!J119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>
        <f>+ยกมา!K119</f>
        <v>0</v>
      </c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+ยกมา!J120</f>
        <v>3</v>
      </c>
      <c r="F120" s="70"/>
      <c r="G120" s="46">
        <f t="shared" si="20"/>
        <v>3</v>
      </c>
      <c r="H120" s="77">
        <v>0</v>
      </c>
      <c r="I120" s="75">
        <v>0</v>
      </c>
      <c r="J120" s="46">
        <f t="shared" si="21"/>
        <v>3</v>
      </c>
      <c r="K120" s="71">
        <f>+ยกมา!K120</f>
        <v>0</v>
      </c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+ยกมา!J121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>
        <f>+ยกมา!K121</f>
        <v>0</v>
      </c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+ยกมา!J122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>
        <f>+ยกมา!K122</f>
        <v>0</v>
      </c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+ยกมา!J123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>
        <f>+ยกมา!K123</f>
        <v>0</v>
      </c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+ยกมา!J124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>
        <f>+ยกมา!K124</f>
        <v>0</v>
      </c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+ยกมา!J125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+ยกมา!J126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>
        <f>+ยกมา!K126</f>
        <v>0</v>
      </c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+ยกมา!J127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>
        <f>+ยกมา!K127</f>
        <v>0</v>
      </c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+ยกมา!J128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>
        <f>+ยกมา!K128</f>
        <v>0</v>
      </c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+ยกมา!J129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>
        <f>+ยกมา!K129</f>
        <v>0</v>
      </c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+ยกมา!J130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>
        <f>+ยกมา!K130</f>
        <v>0</v>
      </c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+ยกมา!J131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+ยกมา!J132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+ยกมา!J133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1</v>
      </c>
      <c r="K133" s="71">
        <f>+ยกมา!K133</f>
        <v>0</v>
      </c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+ยกมา!J134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>
        <f>+ยกมา!K134</f>
        <v>0</v>
      </c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+ยกมา!J135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>
        <f>+ยกมา!K135</f>
        <v>0</v>
      </c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+ยกมา!J136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>
        <f>+ยกมา!K136</f>
        <v>0</v>
      </c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+ยกมา!J137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>
        <f>+ยกมา!K137</f>
        <v>0</v>
      </c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+ยกมา!J138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>
        <f>+ยกมา!K138</f>
        <v>0</v>
      </c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+ยกมา!J139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>
        <f>+ยกมา!K139</f>
        <v>0</v>
      </c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+ยกมา!J140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>
        <f>+ยกมา!K140</f>
        <v>0</v>
      </c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+ยกมา!J141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>
        <f>+ยกมา!K141</f>
        <v>0</v>
      </c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+ยกมา!J142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>
        <f>+ยกมา!K142</f>
        <v>0</v>
      </c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+ยกมา!J143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>
        <f>+ยกมา!K143</f>
        <v>0</v>
      </c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+ยกมา!J144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>
        <f>+ยกมา!K144</f>
        <v>0</v>
      </c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+ยกมา!J145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>
        <f>+ยกมา!K145</f>
        <v>0</v>
      </c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+ยกมา!J146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>
        <f>+ยกมา!K146</f>
        <v>0</v>
      </c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+ยกมา!J147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>
        <f>+ยกมา!K147</f>
        <v>0</v>
      </c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+ยกมา!J148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>
        <f>+ยกมา!K148</f>
        <v>0</v>
      </c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+ยกมา!J149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>
        <f>+ยกมา!K149</f>
        <v>0</v>
      </c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+ยกมา!J150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>
        <f>+ยกมา!K150</f>
        <v>0</v>
      </c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+ยกมา!J151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>
        <f>+ยกมา!K151</f>
        <v>0</v>
      </c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+ยกมา!J152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>
        <f>+ยกมา!K152</f>
        <v>0</v>
      </c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+ยกมา!J153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>
        <f>+ยกมา!K153</f>
        <v>0</v>
      </c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+ยกมา!J154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>
        <f>+ยกมา!K154</f>
        <v>0</v>
      </c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+ยกมา!J155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>
        <f>+ยกมา!K155</f>
        <v>0</v>
      </c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+ยกมา!J156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>
        <f>+ยกมา!K156</f>
        <v>0</v>
      </c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+ยกมา!J157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>
        <f>+ยกมา!K157</f>
        <v>0</v>
      </c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+ยกมา!J158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>
        <f>+ยกมา!K158</f>
        <v>0</v>
      </c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+ยกมา!J159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>
        <f>+ยกมา!K159</f>
        <v>0</v>
      </c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+ยกมา!J160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>
        <f>+ยกมา!K160</f>
        <v>0</v>
      </c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+ยกมา!J161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>
        <f>+ยกมา!K161</f>
        <v>0</v>
      </c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+ยกมา!J162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>
        <f>+ยกมา!K162</f>
        <v>0</v>
      </c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+ยกมา!J163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>
        <f>+ยกมา!K163</f>
        <v>0</v>
      </c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+ยกมา!J164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>
        <f>+ยกมา!K164</f>
        <v>0</v>
      </c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+ยกมา!J165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>
        <f>+ยกมา!K165</f>
        <v>0</v>
      </c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+ยกมา!J166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>
        <f>+ยกมา!K166</f>
        <v>0</v>
      </c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+ยกมา!J167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>
        <f>+ยกมา!K167</f>
        <v>0</v>
      </c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+ยกมา!J168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>
        <f>+ยกมา!K168</f>
        <v>0</v>
      </c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+ยกมา!J169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>
        <f>+ยกมา!K169</f>
        <v>0</v>
      </c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+ยกมา!J170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>
        <f>+ยกมา!K170</f>
        <v>0</v>
      </c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+ยกมา!J171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>
        <f>+ยกมา!K171</f>
        <v>0</v>
      </c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+ยกมา!J172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>
        <f>+ยกมา!K172</f>
        <v>0</v>
      </c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>
        <f>+ยกมา!K173</f>
        <v>0</v>
      </c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+ยกมา!J174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>
        <f>+ยกมา!K174</f>
        <v>0</v>
      </c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+ยกมา!J175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6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33">
        <f t="shared" si="26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+ยกมา!J176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>
        <f>+ยกมา!K176</f>
        <v>0</v>
      </c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+ยกมา!J177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>
        <f>+ยกมา!K177</f>
        <v>0</v>
      </c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+ยกมา!J178</f>
        <v>7</v>
      </c>
      <c r="F178" s="70"/>
      <c r="G178" s="46">
        <f t="shared" si="27"/>
        <v>7</v>
      </c>
      <c r="H178" s="77">
        <v>0</v>
      </c>
      <c r="I178" s="75">
        <v>0</v>
      </c>
      <c r="J178" s="46">
        <f t="shared" si="28"/>
        <v>7</v>
      </c>
      <c r="K178" s="71">
        <f>+ยกมา!K178</f>
        <v>0</v>
      </c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+ยกมา!J179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>
        <f>+ยกมา!K179</f>
        <v>0</v>
      </c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+ยกมา!J180</f>
        <v>20</v>
      </c>
      <c r="F180" s="70"/>
      <c r="G180" s="46">
        <f t="shared" si="27"/>
        <v>20</v>
      </c>
      <c r="H180" s="77">
        <v>0</v>
      </c>
      <c r="I180" s="75">
        <v>0</v>
      </c>
      <c r="J180" s="46">
        <f t="shared" si="28"/>
        <v>19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>
        <v>10</v>
      </c>
      <c r="P180" s="133">
        <f t="shared" si="26"/>
        <v>25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+ยกมา!J181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>
        <f>+ยกมา!K181</f>
        <v>0</v>
      </c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+ยกมา!J182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>
        <f>+ยกมา!K182</f>
        <v>0</v>
      </c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+ยกมา!J183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>
        <f>+ยกมา!K183</f>
        <v>0</v>
      </c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+ยกมา!J184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>
        <f>+ยกมา!K184</f>
        <v>0</v>
      </c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+ยกมา!J185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>
        <f>+ยกมา!K185</f>
        <v>0</v>
      </c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+ยกมา!J186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>
        <f>+ยกมา!K186</f>
        <v>0</v>
      </c>
      <c r="L186" s="20">
        <v>15</v>
      </c>
      <c r="M186" s="64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>
        <f>+ยกมา!K187</f>
        <v>0</v>
      </c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>
        <f>+ยกมา!K188</f>
        <v>0</v>
      </c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>
        <f>+ยกมา!K189</f>
        <v>0</v>
      </c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+ยกมา!J190</f>
        <v>13</v>
      </c>
      <c r="F190" s="70"/>
      <c r="G190" s="46">
        <f t="shared" si="27"/>
        <v>13</v>
      </c>
      <c r="H190" s="77">
        <v>0</v>
      </c>
      <c r="I190" s="75">
        <v>0</v>
      </c>
      <c r="J190" s="46">
        <f t="shared" si="28"/>
        <v>13</v>
      </c>
      <c r="K190" s="71">
        <f>+ยกมา!K190</f>
        <v>0</v>
      </c>
      <c r="L190" s="20">
        <v>80</v>
      </c>
      <c r="M190" s="64">
        <f t="shared" ref="M190" si="35">+L190*K190</f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+ยกมา!J191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>
        <f>+ยกมา!K191</f>
        <v>0</v>
      </c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+ยกมา!J192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>
        <f>+ยกมา!K192</f>
        <v>0</v>
      </c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+ยกมา!J193</f>
        <v>17</v>
      </c>
      <c r="F193" s="70"/>
      <c r="G193" s="46">
        <f t="shared" si="27"/>
        <v>17</v>
      </c>
      <c r="H193" s="77">
        <v>0</v>
      </c>
      <c r="I193" s="75">
        <v>0</v>
      </c>
      <c r="J193" s="46">
        <f t="shared" si="28"/>
        <v>16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>
        <v>10</v>
      </c>
      <c r="P193" s="133">
        <f t="shared" si="26"/>
        <v>50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+ยกมา!J194</f>
        <v>16</v>
      </c>
      <c r="F194" s="70"/>
      <c r="G194" s="46">
        <f t="shared" si="27"/>
        <v>16</v>
      </c>
      <c r="H194" s="77">
        <v>0</v>
      </c>
      <c r="I194" s="75"/>
      <c r="J194" s="46">
        <f t="shared" si="28"/>
        <v>16</v>
      </c>
      <c r="K194" s="71">
        <f>+ยกมา!K194</f>
        <v>0</v>
      </c>
      <c r="L194" s="20">
        <v>120</v>
      </c>
      <c r="M194" s="64">
        <f t="shared" si="31"/>
        <v>0</v>
      </c>
      <c r="N194" s="17"/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+ยกมา!J195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>
        <f>+ยกมา!K195</f>
        <v>0</v>
      </c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+ยกมา!J196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6</v>
      </c>
      <c r="K196" s="71">
        <f>+ยกมา!K196</f>
        <v>0</v>
      </c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5.5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+ยกมา!J197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>
        <f>+ยกมา!K197</f>
        <v>0</v>
      </c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7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+ยกมา!J198</f>
        <v>2</v>
      </c>
      <c r="F198" s="70"/>
      <c r="G198" s="46">
        <f t="shared" si="27"/>
        <v>2</v>
      </c>
      <c r="H198" s="77">
        <v>0</v>
      </c>
      <c r="I198" s="75">
        <v>0</v>
      </c>
      <c r="J198" s="46">
        <f t="shared" si="28"/>
        <v>1</v>
      </c>
      <c r="K198" s="71">
        <v>1</v>
      </c>
      <c r="L198" s="20">
        <v>150</v>
      </c>
      <c r="M198" s="64">
        <f t="shared" si="31"/>
        <v>150</v>
      </c>
      <c r="N198" s="17" t="s">
        <v>16</v>
      </c>
      <c r="O198" s="18"/>
      <c r="P198" s="133">
        <f t="shared" si="37"/>
        <v>150</v>
      </c>
      <c r="Q198" s="89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+ยกมา!J199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>
        <f>+ยกมา!K199</f>
        <v>0</v>
      </c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+ยกมา!J200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>
        <f>+ยกมา!K200</f>
        <v>0</v>
      </c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+ยกมา!J201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>
        <f>+ยกมา!K201</f>
        <v>0</v>
      </c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+ยกมา!J202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>
        <f>+ยกมา!K202</f>
        <v>0</v>
      </c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+ยกมา!J203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>
        <f>+ยกมา!K203</f>
        <v>0</v>
      </c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+ยกมา!J204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>
        <f>+ยกมา!K204</f>
        <v>0</v>
      </c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+ยกมา!J205</f>
        <v>6</v>
      </c>
      <c r="F205" s="70"/>
      <c r="G205" s="46">
        <f t="shared" si="27"/>
        <v>6</v>
      </c>
      <c r="H205" s="77">
        <v>0</v>
      </c>
      <c r="I205" s="75">
        <v>0</v>
      </c>
      <c r="J205" s="46">
        <f t="shared" si="28"/>
        <v>6</v>
      </c>
      <c r="K205" s="71">
        <f>+ยกมา!K205</f>
        <v>0</v>
      </c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+ยกมา!J206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>
        <f>+ยกมา!K206</f>
        <v>0</v>
      </c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>
        <f>+ยกมา!K207</f>
        <v>0</v>
      </c>
      <c r="L207" s="20">
        <v>50</v>
      </c>
      <c r="M207" s="64">
        <f t="shared" ref="M207" si="38"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+ยกมา!J208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>
        <f>+ยกมา!K208</f>
        <v>0</v>
      </c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+ยกมา!J209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+ยกมา!J210</f>
        <v>0</v>
      </c>
      <c r="F210" s="70">
        <v>1</v>
      </c>
      <c r="G210" s="46">
        <f t="shared" si="27"/>
        <v>1</v>
      </c>
      <c r="H210" s="77">
        <v>0</v>
      </c>
      <c r="I210" s="75">
        <v>0</v>
      </c>
      <c r="J210" s="46">
        <f t="shared" si="28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>
        <v>5</v>
      </c>
      <c r="P210" s="133">
        <f t="shared" si="37"/>
        <v>35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+ยกมา!J211</f>
        <v>0</v>
      </c>
      <c r="F211" s="70">
        <v>2</v>
      </c>
      <c r="G211" s="46">
        <f t="shared" si="27"/>
        <v>2</v>
      </c>
      <c r="H211" s="77">
        <v>0</v>
      </c>
      <c r="I211" s="75">
        <v>0</v>
      </c>
      <c r="J211" s="46">
        <f t="shared" si="28"/>
        <v>0</v>
      </c>
      <c r="K211" s="71">
        <v>2</v>
      </c>
      <c r="L211" s="20">
        <v>40</v>
      </c>
      <c r="M211" s="64">
        <f t="shared" si="31"/>
        <v>80</v>
      </c>
      <c r="N211" s="17" t="s">
        <v>16</v>
      </c>
      <c r="O211" s="18"/>
      <c r="P211" s="133">
        <f t="shared" si="37"/>
        <v>80</v>
      </c>
      <c r="Q211" s="89">
        <v>15</v>
      </c>
      <c r="R211" s="43">
        <f t="shared" si="32"/>
        <v>30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+ยกมา!J212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>
        <f>+ยกมา!K212</f>
        <v>0</v>
      </c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+ยกมา!J213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33">
        <f t="shared" si="37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+ยกมา!J214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+ยกมา!J215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>
        <f>+ยกมา!K215</f>
        <v>0</v>
      </c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+ยกมา!J216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>
        <f>+ยกมา!K216</f>
        <v>0</v>
      </c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+ยกมา!J217</f>
        <v>36</v>
      </c>
      <c r="F217" s="70"/>
      <c r="G217" s="46">
        <f t="shared" si="27"/>
        <v>36</v>
      </c>
      <c r="H217" s="77">
        <v>0</v>
      </c>
      <c r="I217" s="75">
        <v>0</v>
      </c>
      <c r="J217" s="46">
        <f t="shared" si="28"/>
        <v>35</v>
      </c>
      <c r="K217" s="71">
        <v>1</v>
      </c>
      <c r="L217" s="20">
        <v>10</v>
      </c>
      <c r="M217" s="64">
        <f t="shared" si="31"/>
        <v>10</v>
      </c>
      <c r="N217" s="17" t="s">
        <v>16</v>
      </c>
      <c r="O217" s="18"/>
      <c r="P217" s="133">
        <f t="shared" si="37"/>
        <v>10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+ยกมา!J218</f>
        <v>11</v>
      </c>
      <c r="F218" s="70"/>
      <c r="G218" s="46">
        <f t="shared" si="27"/>
        <v>11</v>
      </c>
      <c r="H218" s="77">
        <v>0</v>
      </c>
      <c r="I218" s="75">
        <v>0</v>
      </c>
      <c r="J218" s="46">
        <f t="shared" si="28"/>
        <v>8</v>
      </c>
      <c r="K218" s="71">
        <v>3</v>
      </c>
      <c r="L218" s="20">
        <v>20</v>
      </c>
      <c r="M218" s="64">
        <f t="shared" si="31"/>
        <v>60</v>
      </c>
      <c r="N218" s="17" t="s">
        <v>16</v>
      </c>
      <c r="O218" s="18"/>
      <c r="P218" s="133">
        <f t="shared" si="37"/>
        <v>60</v>
      </c>
      <c r="Q218" s="89">
        <v>16.670000000000002</v>
      </c>
      <c r="R218" s="43">
        <f t="shared" si="32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+ยกมา!J219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>
        <f>+ยกมา!K219</f>
        <v>0</v>
      </c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+ยกมา!J220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>
        <f>+ยกมา!K220</f>
        <v>0</v>
      </c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+ยกมา!J221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>
        <f>+ยกมา!K221</f>
        <v>0</v>
      </c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+ยกมา!J222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>
        <f>+ยกมา!K222</f>
        <v>0</v>
      </c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+ยกมา!J223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>
        <f>+ยกมา!K223</f>
        <v>0</v>
      </c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+ยกมา!J224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>
        <f>+ยกมา!K224</f>
        <v>0</v>
      </c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+ยกมา!J225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>
        <f>+ยกมา!K225</f>
        <v>0</v>
      </c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+ยกมา!J226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>
        <f>+ยกมา!K226</f>
        <v>0</v>
      </c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+ยกมา!J227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>
        <f>+ยกมา!K227</f>
        <v>0</v>
      </c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+ยกมา!J228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>
        <f>+ยกมา!K228</f>
        <v>0</v>
      </c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+ยกมา!J229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+ยกมา!J230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+ยกมา!J231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+ยกมา!J232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+ยกมา!J233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+ยกมา!J234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+ยกมา!J235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+ยกมา!J236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+ยกมา!J237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+ยกมา!J238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+ยกมา!J239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+ยกมา!J240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+ยกมา!J241</f>
        <v>6</v>
      </c>
      <c r="F241" s="70"/>
      <c r="G241" s="46">
        <f t="shared" si="40"/>
        <v>6</v>
      </c>
      <c r="H241" s="77">
        <v>0</v>
      </c>
      <c r="I241" s="75">
        <v>0</v>
      </c>
      <c r="J241" s="46">
        <f t="shared" si="41"/>
        <v>6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3"/>
        <v>0</v>
      </c>
    </row>
    <row r="242" spans="1:19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+ยกมา!J242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0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/>
      <c r="P242" s="133">
        <f t="shared" si="37"/>
        <v>35</v>
      </c>
      <c r="Q242" s="89"/>
      <c r="R242" s="43">
        <f t="shared" si="43"/>
        <v>0</v>
      </c>
    </row>
    <row r="243" spans="1:19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+ยกมา!J243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+ยกมา!J244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5"/>
        <v>0</v>
      </c>
    </row>
    <row r="245" spans="1:19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+ยกมา!J245</f>
        <v>2</v>
      </c>
      <c r="F245" s="70"/>
      <c r="G245" s="46">
        <f t="shared" si="40"/>
        <v>2</v>
      </c>
      <c r="H245" s="77">
        <v>0</v>
      </c>
      <c r="I245" s="75">
        <v>0</v>
      </c>
      <c r="J245" s="46">
        <f t="shared" si="41"/>
        <v>2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5"/>
        <v>0</v>
      </c>
    </row>
    <row r="246" spans="1:19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+ยกมา!J246</f>
        <v>9</v>
      </c>
      <c r="F246" s="70"/>
      <c r="G246" s="46">
        <f t="shared" si="40"/>
        <v>9</v>
      </c>
      <c r="H246" s="77">
        <v>1</v>
      </c>
      <c r="I246" s="75">
        <v>0</v>
      </c>
      <c r="J246" s="46">
        <f t="shared" si="41"/>
        <v>5</v>
      </c>
      <c r="K246" s="71">
        <v>3</v>
      </c>
      <c r="L246" s="20">
        <v>25</v>
      </c>
      <c r="M246" s="64">
        <f t="shared" si="44"/>
        <v>75</v>
      </c>
      <c r="N246" s="17" t="s">
        <v>1449</v>
      </c>
      <c r="O246" s="18">
        <v>30</v>
      </c>
      <c r="P246" s="133">
        <f t="shared" si="37"/>
        <v>45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+ยกมา!J247</f>
        <v>8</v>
      </c>
      <c r="F247" s="70"/>
      <c r="G247" s="46">
        <f t="shared" si="40"/>
        <v>8</v>
      </c>
      <c r="H247" s="77">
        <v>0</v>
      </c>
      <c r="I247" s="75">
        <v>0</v>
      </c>
      <c r="J247" s="46">
        <f t="shared" si="41"/>
        <v>8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3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+ยกมา!J253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>
        <f>+ยกมา!K253</f>
        <v>0</v>
      </c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613.45000000000005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2280</v>
      </c>
    </row>
    <row r="257" spans="1:2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1830</v>
      </c>
      <c r="O258" s="2">
        <v>20</v>
      </c>
      <c r="P258" s="2">
        <v>270</v>
      </c>
      <c r="Q258" s="2">
        <v>50</v>
      </c>
      <c r="R258" s="2">
        <v>125</v>
      </c>
      <c r="S258" s="2">
        <v>500</v>
      </c>
      <c r="T258" s="2">
        <v>120</v>
      </c>
      <c r="U258" s="2">
        <v>80</v>
      </c>
      <c r="V258" s="2">
        <v>125</v>
      </c>
      <c r="W258" s="2">
        <v>120</v>
      </c>
      <c r="X258" s="2">
        <v>195</v>
      </c>
      <c r="Y258" s="2">
        <v>90</v>
      </c>
      <c r="Z258" s="2">
        <v>135</v>
      </c>
    </row>
    <row r="259" spans="1:2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250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200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200</v>
      </c>
      <c r="P263" s="118" t="s">
        <v>1416</v>
      </c>
      <c r="Q263" s="119" t="s">
        <v>1417</v>
      </c>
      <c r="R263" s="120" t="s">
        <v>1418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  <c r="P264" s="121"/>
      <c r="Q264" s="121"/>
      <c r="R264" s="121"/>
    </row>
    <row r="265" spans="1:2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  <c r="P265" s="121"/>
      <c r="Q265" s="121"/>
      <c r="R265" s="121"/>
    </row>
    <row r="266" spans="1:26" x14ac:dyDescent="0.5">
      <c r="J266" s="2"/>
      <c r="L266" s="2"/>
      <c r="P266" s="121"/>
      <c r="Q266" s="121"/>
      <c r="R266" s="121"/>
    </row>
    <row r="267" spans="1:26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6" x14ac:dyDescent="0.5">
      <c r="J268" s="2"/>
      <c r="L268" s="2"/>
      <c r="P268" s="122"/>
      <c r="Q268" s="122"/>
      <c r="R268" s="122"/>
    </row>
    <row r="269" spans="1:26" x14ac:dyDescent="0.5">
      <c r="J269" s="2"/>
      <c r="L269" s="2"/>
      <c r="P269" s="123"/>
      <c r="Q269" s="123"/>
      <c r="R269" s="123"/>
    </row>
    <row r="270" spans="1:26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26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26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V336"/>
  <sheetViews>
    <sheetView zoomScale="80" zoomScaleNormal="80" workbookViewId="0">
      <pane xSplit="10" ySplit="4" topLeftCell="K245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36</v>
      </c>
      <c r="F5" s="70"/>
      <c r="G5" s="46">
        <f t="shared" ref="G5:G26" si="0">E5+F5</f>
        <v>36</v>
      </c>
      <c r="H5" s="77">
        <v>0</v>
      </c>
      <c r="I5" s="75">
        <v>0</v>
      </c>
      <c r="J5" s="46">
        <f t="shared" ref="J5:J26" si="1">+G5-H5-K5-I5</f>
        <v>36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110</v>
      </c>
      <c r="F6" s="70">
        <v>20</v>
      </c>
      <c r="G6" s="46">
        <f t="shared" si="0"/>
        <v>130</v>
      </c>
      <c r="H6" s="77">
        <v>0</v>
      </c>
      <c r="I6" s="75">
        <v>0</v>
      </c>
      <c r="J6" s="46">
        <f t="shared" si="1"/>
        <v>129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33">
        <f t="shared" si="2"/>
        <v>100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33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18</v>
      </c>
      <c r="F22" s="70">
        <v>5</v>
      </c>
      <c r="G22" s="46">
        <f t="shared" si="0"/>
        <v>23</v>
      </c>
      <c r="H22" s="77">
        <v>0</v>
      </c>
      <c r="I22" s="75">
        <v>0</v>
      </c>
      <c r="J22" s="46">
        <f t="shared" si="1"/>
        <v>18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40</v>
      </c>
      <c r="P22" s="133">
        <f t="shared" si="2"/>
        <v>460</v>
      </c>
      <c r="Q22" s="13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/>
      <c r="F24" s="70">
        <v>2</v>
      </c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33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0</v>
      </c>
      <c r="F28" s="70">
        <v>2</v>
      </c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14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33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5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3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1</v>
      </c>
      <c r="K33" s="71">
        <v>4</v>
      </c>
      <c r="L33" s="15">
        <v>130</v>
      </c>
      <c r="M33" s="64">
        <f t="shared" si="3"/>
        <v>520</v>
      </c>
      <c r="N33" s="17" t="s">
        <v>16</v>
      </c>
      <c r="O33" s="18"/>
      <c r="P33" s="133">
        <f t="shared" si="2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0</v>
      </c>
      <c r="F41" s="70">
        <v>5</v>
      </c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1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33">
        <f t="shared" si="2"/>
        <v>150</v>
      </c>
      <c r="Q48" s="13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10</v>
      </c>
      <c r="P53" s="133">
        <f t="shared" si="2"/>
        <v>40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+'1'!J55</f>
        <v>0</v>
      </c>
      <c r="F55" s="70">
        <v>2</v>
      </c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+'1'!J56</f>
        <v>0</v>
      </c>
      <c r="F56" s="70">
        <v>3</v>
      </c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+'1'!J59</f>
        <v>0</v>
      </c>
      <c r="F59" s="70">
        <v>2</v>
      </c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+'1'!J66</f>
        <v>4</v>
      </c>
      <c r="F66" s="70"/>
      <c r="G66" s="46">
        <f t="shared" si="5"/>
        <v>4</v>
      </c>
      <c r="H66" s="77">
        <v>1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1449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+'1'!J80</f>
        <v>0</v>
      </c>
      <c r="F80" s="70">
        <v>3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+'1'!J81</f>
        <v>2</v>
      </c>
      <c r="F81" s="70">
        <v>2</v>
      </c>
      <c r="G81" s="46">
        <f t="shared" si="5"/>
        <v>4</v>
      </c>
      <c r="H81" s="77">
        <v>0</v>
      </c>
      <c r="I81" s="75">
        <v>0</v>
      </c>
      <c r="J81" s="46">
        <f t="shared" si="6"/>
        <v>3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33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+'1'!J110</f>
        <v>4</v>
      </c>
      <c r="F110" s="70">
        <v>10</v>
      </c>
      <c r="G110" s="46">
        <f t="shared" si="20"/>
        <v>14</v>
      </c>
      <c r="H110" s="77">
        <v>0</v>
      </c>
      <c r="I110" s="75">
        <v>0</v>
      </c>
      <c r="J110" s="46">
        <f t="shared" si="21"/>
        <v>11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12</v>
      </c>
      <c r="P110" s="133">
        <f t="shared" si="7"/>
        <v>348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+'1'!J111</f>
        <v>10</v>
      </c>
      <c r="F111" s="70"/>
      <c r="G111" s="46">
        <f t="shared" si="20"/>
        <v>10</v>
      </c>
      <c r="H111" s="77">
        <v>0</v>
      </c>
      <c r="I111" s="75">
        <v>0</v>
      </c>
      <c r="J111" s="46">
        <f t="shared" si="21"/>
        <v>6</v>
      </c>
      <c r="K111" s="71">
        <v>4</v>
      </c>
      <c r="L111" s="20">
        <v>250</v>
      </c>
      <c r="M111" s="64">
        <f t="shared" si="8"/>
        <v>1000</v>
      </c>
      <c r="N111" s="17" t="s">
        <v>16</v>
      </c>
      <c r="O111" s="18">
        <v>50</v>
      </c>
      <c r="P111" s="133">
        <f t="shared" si="7"/>
        <v>950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+'1'!J116</f>
        <v>4</v>
      </c>
      <c r="F116" s="70">
        <v>10</v>
      </c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+'1'!J117</f>
        <v>0</v>
      </c>
      <c r="F117" s="70">
        <v>5</v>
      </c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+'1'!J120</f>
        <v>3</v>
      </c>
      <c r="F120" s="70"/>
      <c r="G120" s="46">
        <f t="shared" si="20"/>
        <v>3</v>
      </c>
      <c r="H120" s="77">
        <v>0</v>
      </c>
      <c r="I120" s="75">
        <v>0</v>
      </c>
      <c r="J120" s="46">
        <f t="shared" si="21"/>
        <v>2</v>
      </c>
      <c r="K120" s="71">
        <v>1</v>
      </c>
      <c r="L120" s="22">
        <v>35</v>
      </c>
      <c r="M120" s="64">
        <f t="shared" si="8"/>
        <v>35</v>
      </c>
      <c r="N120" s="17" t="s">
        <v>16</v>
      </c>
      <c r="O120" s="18">
        <v>10</v>
      </c>
      <c r="P120" s="133">
        <f t="shared" si="7"/>
        <v>25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+'1'!J131</f>
        <v>0</v>
      </c>
      <c r="F131" s="70">
        <v>5</v>
      </c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/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+'1'!J132</f>
        <v>2</v>
      </c>
      <c r="F132" s="70">
        <v>3</v>
      </c>
      <c r="G132" s="46">
        <f t="shared" si="20"/>
        <v>5</v>
      </c>
      <c r="H132" s="77">
        <v>0</v>
      </c>
      <c r="I132" s="75">
        <v>0</v>
      </c>
      <c r="J132" s="46">
        <f t="shared" si="21"/>
        <v>3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33">
        <f t="shared" si="7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+'1'!J156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+'1'!J175</f>
        <v>6</v>
      </c>
      <c r="F175" s="70"/>
      <c r="G175" s="46">
        <f t="shared" si="27"/>
        <v>6</v>
      </c>
      <c r="H175" s="77">
        <v>0</v>
      </c>
      <c r="I175" s="75">
        <v>0</v>
      </c>
      <c r="J175" s="46">
        <f t="shared" si="28"/>
        <v>5</v>
      </c>
      <c r="K175" s="71">
        <v>1</v>
      </c>
      <c r="L175" s="15">
        <v>50</v>
      </c>
      <c r="M175" s="64">
        <f>+L175*K175</f>
        <v>50</v>
      </c>
      <c r="N175" s="17" t="s">
        <v>1448</v>
      </c>
      <c r="O175" s="18">
        <v>50</v>
      </c>
      <c r="P175" s="23">
        <f t="shared" si="26"/>
        <v>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+'1'!J178</f>
        <v>7</v>
      </c>
      <c r="F178" s="70"/>
      <c r="G178" s="46">
        <f t="shared" si="27"/>
        <v>7</v>
      </c>
      <c r="H178" s="77">
        <v>0</v>
      </c>
      <c r="I178" s="75">
        <v>0</v>
      </c>
      <c r="J178" s="46">
        <f t="shared" si="28"/>
        <v>7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+'1'!J180</f>
        <v>19</v>
      </c>
      <c r="F180" s="70"/>
      <c r="G180" s="46">
        <f t="shared" si="27"/>
        <v>19</v>
      </c>
      <c r="H180" s="77">
        <v>0</v>
      </c>
      <c r="I180" s="75">
        <v>0</v>
      </c>
      <c r="J180" s="46">
        <f t="shared" si="28"/>
        <v>17</v>
      </c>
      <c r="K180" s="71">
        <v>2</v>
      </c>
      <c r="L180" s="20">
        <v>35</v>
      </c>
      <c r="M180" s="64">
        <f t="shared" si="31"/>
        <v>70</v>
      </c>
      <c r="N180" s="17" t="s">
        <v>16</v>
      </c>
      <c r="O180" s="18"/>
      <c r="P180" s="133">
        <f t="shared" si="26"/>
        <v>70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+'1'!J188</f>
        <v>0</v>
      </c>
      <c r="F188" s="70">
        <v>150</v>
      </c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+'1'!J190</f>
        <v>13</v>
      </c>
      <c r="F190" s="70"/>
      <c r="G190" s="46">
        <f t="shared" si="27"/>
        <v>13</v>
      </c>
      <c r="H190" s="77">
        <v>0</v>
      </c>
      <c r="I190" s="75">
        <v>0</v>
      </c>
      <c r="J190" s="46">
        <f t="shared" si="28"/>
        <v>13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+'1'!J193</f>
        <v>16</v>
      </c>
      <c r="F193" s="70"/>
      <c r="G193" s="46">
        <f t="shared" si="27"/>
        <v>16</v>
      </c>
      <c r="H193" s="77">
        <v>0</v>
      </c>
      <c r="I193" s="75">
        <v>0</v>
      </c>
      <c r="J193" s="46">
        <f t="shared" si="28"/>
        <v>14</v>
      </c>
      <c r="K193" s="71">
        <v>2</v>
      </c>
      <c r="L193" s="20">
        <v>60</v>
      </c>
      <c r="M193" s="64">
        <f t="shared" si="31"/>
        <v>120</v>
      </c>
      <c r="N193" s="17" t="s">
        <v>16</v>
      </c>
      <c r="O193" s="18"/>
      <c r="P193" s="133">
        <f t="shared" si="26"/>
        <v>120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+'1'!J194</f>
        <v>16</v>
      </c>
      <c r="F194" s="70"/>
      <c r="G194" s="46">
        <f t="shared" si="27"/>
        <v>16</v>
      </c>
      <c r="H194" s="77">
        <v>0</v>
      </c>
      <c r="I194" s="75">
        <v>0</v>
      </c>
      <c r="J194" s="46">
        <f t="shared" si="28"/>
        <v>15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3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+'1'!J195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+'1'!J196</f>
        <v>6</v>
      </c>
      <c r="F196" s="70"/>
      <c r="G196" s="46">
        <f t="shared" si="27"/>
        <v>6</v>
      </c>
      <c r="H196" s="77">
        <v>0</v>
      </c>
      <c r="I196" s="75">
        <v>0</v>
      </c>
      <c r="J196" s="46">
        <f t="shared" si="28"/>
        <v>5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33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+'1'!J198</f>
        <v>1</v>
      </c>
      <c r="F198" s="70">
        <v>10</v>
      </c>
      <c r="G198" s="46">
        <f t="shared" si="27"/>
        <v>11</v>
      </c>
      <c r="H198" s="77">
        <v>0</v>
      </c>
      <c r="I198" s="75">
        <v>0</v>
      </c>
      <c r="J198" s="46">
        <f t="shared" si="28"/>
        <v>11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+'1'!J205</f>
        <v>6</v>
      </c>
      <c r="F205" s="70"/>
      <c r="G205" s="46">
        <f t="shared" si="27"/>
        <v>6</v>
      </c>
      <c r="H205" s="77">
        <v>0</v>
      </c>
      <c r="I205" s="75">
        <v>0</v>
      </c>
      <c r="J205" s="46">
        <f t="shared" si="28"/>
        <v>6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1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33">
        <f>SUM(M209-O209)</f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+'1'!J211</f>
        <v>0</v>
      </c>
      <c r="F211" s="70">
        <v>1</v>
      </c>
      <c r="G211" s="46">
        <f t="shared" si="27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/>
      <c r="P211" s="133">
        <f t="shared" si="35"/>
        <v>40</v>
      </c>
      <c r="Q211" s="89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40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+'1'!J217</f>
        <v>35</v>
      </c>
      <c r="F217" s="70"/>
      <c r="G217" s="46">
        <f t="shared" si="27"/>
        <v>35</v>
      </c>
      <c r="H217" s="77">
        <v>0</v>
      </c>
      <c r="I217" s="75">
        <v>0</v>
      </c>
      <c r="J217" s="46">
        <f t="shared" si="28"/>
        <v>33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33">
        <f t="shared" si="35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+'1'!J218</f>
        <v>8</v>
      </c>
      <c r="F218" s="70"/>
      <c r="G218" s="46">
        <f t="shared" si="27"/>
        <v>8</v>
      </c>
      <c r="H218" s="77">
        <v>0</v>
      </c>
      <c r="I218" s="75">
        <v>0</v>
      </c>
      <c r="J218" s="46">
        <f t="shared" si="28"/>
        <v>5</v>
      </c>
      <c r="K218" s="71">
        <v>3</v>
      </c>
      <c r="L218" s="20">
        <v>20</v>
      </c>
      <c r="M218" s="64">
        <f t="shared" si="31"/>
        <v>60</v>
      </c>
      <c r="N218" s="17" t="s">
        <v>16</v>
      </c>
      <c r="O218" s="18"/>
      <c r="P218" s="133">
        <f t="shared" si="35"/>
        <v>60</v>
      </c>
      <c r="Q218" s="89">
        <v>16.670000000000002</v>
      </c>
      <c r="R218" s="43">
        <f t="shared" si="32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+'1'!J241</f>
        <v>6</v>
      </c>
      <c r="F241" s="70"/>
      <c r="G241" s="46">
        <f t="shared" si="37"/>
        <v>6</v>
      </c>
      <c r="H241" s="77">
        <v>0</v>
      </c>
      <c r="I241" s="75">
        <v>0</v>
      </c>
      <c r="J241" s="46">
        <f t="shared" si="38"/>
        <v>5</v>
      </c>
      <c r="K241" s="71">
        <v>1</v>
      </c>
      <c r="L241" s="20">
        <v>35</v>
      </c>
      <c r="M241" s="64">
        <f t="shared" si="39"/>
        <v>35</v>
      </c>
      <c r="N241" s="17" t="s">
        <v>16</v>
      </c>
      <c r="O241" s="18"/>
      <c r="P241" s="133">
        <f t="shared" si="35"/>
        <v>35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+'1'!J245</f>
        <v>2</v>
      </c>
      <c r="F245" s="70"/>
      <c r="G245" s="46">
        <f t="shared" si="37"/>
        <v>2</v>
      </c>
      <c r="H245" s="77">
        <v>0</v>
      </c>
      <c r="I245" s="75">
        <v>0</v>
      </c>
      <c r="J245" s="46">
        <f t="shared" si="38"/>
        <v>0</v>
      </c>
      <c r="K245" s="71">
        <v>2</v>
      </c>
      <c r="L245" s="20">
        <v>35</v>
      </c>
      <c r="M245" s="64">
        <f t="shared" si="41"/>
        <v>70</v>
      </c>
      <c r="N245" s="17" t="s">
        <v>16</v>
      </c>
      <c r="O245" s="18">
        <v>35</v>
      </c>
      <c r="P245" s="133">
        <f t="shared" si="35"/>
        <v>35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+'1'!J246</f>
        <v>5</v>
      </c>
      <c r="F246" s="70">
        <v>10</v>
      </c>
      <c r="G246" s="46">
        <f t="shared" si="37"/>
        <v>15</v>
      </c>
      <c r="H246" s="77">
        <v>0</v>
      </c>
      <c r="I246" s="75">
        <v>0</v>
      </c>
      <c r="J246" s="46">
        <f t="shared" si="38"/>
        <v>4</v>
      </c>
      <c r="K246" s="71">
        <v>11</v>
      </c>
      <c r="L246" s="20">
        <v>29</v>
      </c>
      <c r="M246" s="64">
        <f t="shared" si="41"/>
        <v>319</v>
      </c>
      <c r="N246" s="17" t="s">
        <v>16</v>
      </c>
      <c r="O246" s="18">
        <v>154</v>
      </c>
      <c r="P246" s="133">
        <f t="shared" si="35"/>
        <v>165</v>
      </c>
      <c r="Q246" s="89"/>
      <c r="R246" s="43">
        <f t="shared" si="42"/>
        <v>0</v>
      </c>
    </row>
    <row r="247" spans="1:18" ht="23.25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+'1'!J247</f>
        <v>8</v>
      </c>
      <c r="F247" s="70"/>
      <c r="G247" s="46">
        <f t="shared" si="37"/>
        <v>8</v>
      </c>
      <c r="H247" s="77">
        <v>0</v>
      </c>
      <c r="I247" s="75">
        <v>0</v>
      </c>
      <c r="J247" s="46">
        <f t="shared" si="38"/>
        <v>7</v>
      </c>
      <c r="K247" s="71">
        <v>1</v>
      </c>
      <c r="L247" s="20">
        <v>39</v>
      </c>
      <c r="M247" s="64">
        <f t="shared" si="39"/>
        <v>39</v>
      </c>
      <c r="N247" s="17" t="s">
        <v>16</v>
      </c>
      <c r="O247" s="18">
        <v>19</v>
      </c>
      <c r="P247" s="133">
        <f t="shared" si="35"/>
        <v>20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+'1'!J253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0"/>
      <c r="M253" s="64">
        <f t="shared" ref="M253" si="45">+L253*K253</f>
        <v>0</v>
      </c>
      <c r="N253" s="17" t="s">
        <v>16</v>
      </c>
      <c r="O253" s="18"/>
      <c r="P253" s="138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1013.7700000000001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4488</v>
      </c>
    </row>
    <row r="257" spans="1:22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2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1508</v>
      </c>
      <c r="O258" s="2">
        <v>250</v>
      </c>
      <c r="P258" s="2">
        <v>120</v>
      </c>
      <c r="Q258" s="87">
        <v>108</v>
      </c>
      <c r="R258" s="2">
        <v>120</v>
      </c>
      <c r="S258" s="2">
        <v>245</v>
      </c>
      <c r="T258" s="2">
        <v>135</v>
      </c>
      <c r="U258" s="2">
        <v>310</v>
      </c>
      <c r="V258" s="2">
        <v>220</v>
      </c>
    </row>
    <row r="259" spans="1:22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>
        <v>50</v>
      </c>
      <c r="O260" s="2" t="s">
        <v>1450</v>
      </c>
      <c r="P260" s="137"/>
      <c r="Q260" s="137"/>
      <c r="R260" s="137"/>
    </row>
    <row r="261" spans="1:22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380</v>
      </c>
      <c r="P261" s="137"/>
      <c r="Q261" s="137"/>
      <c r="R261" s="137"/>
    </row>
    <row r="262" spans="1:22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2550</v>
      </c>
      <c r="P262" s="137"/>
      <c r="Q262" s="137"/>
      <c r="R262" s="137"/>
    </row>
    <row r="263" spans="1:22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2550</v>
      </c>
      <c r="P263" s="139" t="s">
        <v>1416</v>
      </c>
      <c r="Q263" s="140" t="s">
        <v>1417</v>
      </c>
      <c r="R263" s="141" t="s">
        <v>1418</v>
      </c>
    </row>
    <row r="264" spans="1:22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150</v>
      </c>
    </row>
    <row r="265" spans="1:22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2" x14ac:dyDescent="0.5">
      <c r="J266" s="2"/>
      <c r="L266" s="2"/>
      <c r="P266" s="121"/>
      <c r="Q266" s="121"/>
      <c r="R266" s="121"/>
    </row>
    <row r="267" spans="1:22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2" x14ac:dyDescent="0.5">
      <c r="J268" s="2"/>
      <c r="L268" s="2"/>
      <c r="P268" s="122"/>
      <c r="Q268" s="122"/>
      <c r="R268" s="122"/>
    </row>
    <row r="269" spans="1:22" x14ac:dyDescent="0.5">
      <c r="J269" s="2"/>
      <c r="L269" s="2"/>
      <c r="P269" s="123"/>
      <c r="Q269" s="123"/>
      <c r="R269" s="123"/>
    </row>
    <row r="270" spans="1:22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150</v>
      </c>
    </row>
    <row r="271" spans="1:22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45</v>
      </c>
    </row>
    <row r="272" spans="1:22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3.15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101.85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65.00"/>
        <filter val="20.00"/>
        <filter val="25.00"/>
        <filter val="348.00"/>
        <filter val="35.00"/>
        <filter val="40.00"/>
        <filter val="460.00"/>
        <filter val="520.00"/>
        <filter val="55.00"/>
        <filter val="60.00"/>
        <filter val="70.00"/>
        <filter val="85.00"/>
        <filter val="950.00"/>
        <filter val="ส่วนลดสินค้า SALE"/>
      </filters>
    </filterColumn>
  </autoFilter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R336"/>
  <sheetViews>
    <sheetView zoomScale="80" zoomScaleNormal="80" workbookViewId="0">
      <pane xSplit="10" ySplit="4" topLeftCell="K246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36</v>
      </c>
      <c r="F5" s="70"/>
      <c r="G5" s="46">
        <f t="shared" ref="G5:G26" si="0">E5+F5</f>
        <v>36</v>
      </c>
      <c r="H5" s="77">
        <v>0</v>
      </c>
      <c r="I5" s="75">
        <v>0</v>
      </c>
      <c r="J5" s="46">
        <f t="shared" ref="J5:J26" si="1">+G5-H5-K5-I5</f>
        <v>35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25</v>
      </c>
      <c r="P5" s="133">
        <f t="shared" ref="P5:P68" si="2">SUM(M5-O5)</f>
        <v>25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129</v>
      </c>
      <c r="F6" s="70"/>
      <c r="G6" s="46">
        <f t="shared" si="0"/>
        <v>129</v>
      </c>
      <c r="H6" s="77">
        <v>0</v>
      </c>
      <c r="I6" s="75">
        <v>0</v>
      </c>
      <c r="J6" s="46">
        <f t="shared" si="1"/>
        <v>125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200</v>
      </c>
      <c r="P6" s="133">
        <f t="shared" si="2"/>
        <v>200</v>
      </c>
      <c r="Q6" s="13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14</v>
      </c>
      <c r="F31" s="70"/>
      <c r="G31" s="46">
        <f t="shared" si="5"/>
        <v>14</v>
      </c>
      <c r="H31" s="77">
        <v>0</v>
      </c>
      <c r="I31" s="75">
        <v>0</v>
      </c>
      <c r="J31" s="46">
        <f t="shared" si="6"/>
        <v>14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10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33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+'2'!J111</f>
        <v>6</v>
      </c>
      <c r="F111" s="70"/>
      <c r="G111" s="46">
        <f t="shared" si="20"/>
        <v>6</v>
      </c>
      <c r="H111" s="77">
        <v>0</v>
      </c>
      <c r="I111" s="75">
        <v>0</v>
      </c>
      <c r="J111" s="46">
        <f t="shared" si="21"/>
        <v>6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9</v>
      </c>
      <c r="K115" s="71">
        <v>1</v>
      </c>
      <c r="L115" s="22">
        <v>60</v>
      </c>
      <c r="M115" s="64">
        <f t="shared" si="8"/>
        <v>60</v>
      </c>
      <c r="N115" s="17" t="s">
        <v>1451</v>
      </c>
      <c r="O115" s="18">
        <v>60</v>
      </c>
      <c r="P115" s="23">
        <f t="shared" si="7"/>
        <v>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+'2'!J120</f>
        <v>2</v>
      </c>
      <c r="F120" s="70"/>
      <c r="G120" s="46">
        <f t="shared" si="20"/>
        <v>2</v>
      </c>
      <c r="H120" s="77"/>
      <c r="I120" s="75">
        <v>0</v>
      </c>
      <c r="J120" s="46">
        <f t="shared" si="21"/>
        <v>1</v>
      </c>
      <c r="K120" s="71">
        <v>1</v>
      </c>
      <c r="L120" s="22">
        <v>35</v>
      </c>
      <c r="M120" s="64">
        <f t="shared" si="8"/>
        <v>35</v>
      </c>
      <c r="N120" s="17" t="s">
        <v>16</v>
      </c>
      <c r="O120" s="18">
        <v>10</v>
      </c>
      <c r="P120" s="133">
        <f t="shared" si="7"/>
        <v>25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0</v>
      </c>
      <c r="K125" s="71">
        <v>3</v>
      </c>
      <c r="L125" s="22">
        <v>0</v>
      </c>
      <c r="M125" s="64">
        <f t="shared" si="8"/>
        <v>0</v>
      </c>
      <c r="N125" s="17" t="s">
        <v>1451</v>
      </c>
      <c r="O125" s="18"/>
      <c r="P125" s="23">
        <f t="shared" si="7"/>
        <v>0</v>
      </c>
      <c r="Q125" s="89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+'2'!J175</f>
        <v>5</v>
      </c>
      <c r="F175" s="70"/>
      <c r="G175" s="46">
        <f t="shared" si="27"/>
        <v>5</v>
      </c>
      <c r="H175" s="77">
        <v>0</v>
      </c>
      <c r="I175" s="75">
        <v>0</v>
      </c>
      <c r="J175" s="46">
        <f t="shared" si="28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+'2'!J178</f>
        <v>7</v>
      </c>
      <c r="F178" s="70"/>
      <c r="G178" s="46">
        <f t="shared" si="27"/>
        <v>7</v>
      </c>
      <c r="H178" s="77">
        <v>0</v>
      </c>
      <c r="I178" s="75">
        <v>0</v>
      </c>
      <c r="J178" s="46">
        <f t="shared" si="28"/>
        <v>7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+'2'!J180</f>
        <v>17</v>
      </c>
      <c r="F180" s="70"/>
      <c r="G180" s="46">
        <f t="shared" si="27"/>
        <v>17</v>
      </c>
      <c r="H180" s="77">
        <v>0</v>
      </c>
      <c r="I180" s="75">
        <v>0</v>
      </c>
      <c r="J180" s="46">
        <f t="shared" si="28"/>
        <v>17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+'2'!J190</f>
        <v>13</v>
      </c>
      <c r="F190" s="70"/>
      <c r="G190" s="46">
        <f t="shared" si="27"/>
        <v>13</v>
      </c>
      <c r="H190" s="77">
        <v>0</v>
      </c>
      <c r="I190" s="75">
        <v>0</v>
      </c>
      <c r="J190" s="46">
        <f t="shared" si="28"/>
        <v>13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+'2'!J193</f>
        <v>14</v>
      </c>
      <c r="F193" s="70"/>
      <c r="G193" s="46">
        <f t="shared" si="27"/>
        <v>14</v>
      </c>
      <c r="H193" s="77">
        <v>0</v>
      </c>
      <c r="I193" s="75">
        <v>0</v>
      </c>
      <c r="J193" s="46">
        <f t="shared" si="28"/>
        <v>14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+'2'!J194</f>
        <v>15</v>
      </c>
      <c r="F194" s="70"/>
      <c r="G194" s="46">
        <f t="shared" si="27"/>
        <v>15</v>
      </c>
      <c r="H194" s="77">
        <v>0</v>
      </c>
      <c r="I194" s="75">
        <v>0</v>
      </c>
      <c r="J194" s="46">
        <f t="shared" si="28"/>
        <v>14</v>
      </c>
      <c r="K194" s="71">
        <v>1</v>
      </c>
      <c r="L194" s="20">
        <v>0</v>
      </c>
      <c r="M194" s="64">
        <f t="shared" si="31"/>
        <v>0</v>
      </c>
      <c r="N194" s="17" t="s">
        <v>1451</v>
      </c>
      <c r="O194" s="18"/>
      <c r="P194" s="23">
        <f t="shared" si="26"/>
        <v>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+'2'!J195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+'2'!J198</f>
        <v>11</v>
      </c>
      <c r="F198" s="70"/>
      <c r="G198" s="46">
        <f t="shared" si="27"/>
        <v>11</v>
      </c>
      <c r="H198" s="77">
        <v>0</v>
      </c>
      <c r="I198" s="75">
        <v>0</v>
      </c>
      <c r="J198" s="46">
        <f t="shared" si="28"/>
        <v>11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+'2'!J205</f>
        <v>6</v>
      </c>
      <c r="F205" s="70"/>
      <c r="G205" s="46">
        <f t="shared" si="27"/>
        <v>6</v>
      </c>
      <c r="H205" s="77">
        <v>0</v>
      </c>
      <c r="I205" s="75">
        <v>0</v>
      </c>
      <c r="J205" s="46">
        <f t="shared" si="28"/>
        <v>6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+'2'!J209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0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>
        <v>60</v>
      </c>
      <c r="P209" s="133">
        <f t="shared" si="35"/>
        <v>60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+'2'!J214</f>
        <v>0</v>
      </c>
      <c r="F214" s="70">
        <v>2</v>
      </c>
      <c r="G214" s="46">
        <f t="shared" si="27"/>
        <v>2</v>
      </c>
      <c r="H214" s="77">
        <v>0</v>
      </c>
      <c r="I214" s="75">
        <v>0</v>
      </c>
      <c r="J214" s="46">
        <f t="shared" si="28"/>
        <v>0</v>
      </c>
      <c r="K214" s="71">
        <v>2</v>
      </c>
      <c r="L214" s="20">
        <v>40</v>
      </c>
      <c r="M214" s="64">
        <f>+L214*K214</f>
        <v>80</v>
      </c>
      <c r="N214" s="17" t="s">
        <v>16</v>
      </c>
      <c r="O214" s="18"/>
      <c r="P214" s="133">
        <f t="shared" si="35"/>
        <v>80</v>
      </c>
      <c r="Q214" s="89">
        <v>15</v>
      </c>
      <c r="R214" s="43">
        <f>+K214*Q214</f>
        <v>30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+'2'!J217</f>
        <v>33</v>
      </c>
      <c r="F217" s="70"/>
      <c r="G217" s="46">
        <f t="shared" si="27"/>
        <v>33</v>
      </c>
      <c r="H217" s="77">
        <v>0</v>
      </c>
      <c r="I217" s="75">
        <v>0</v>
      </c>
      <c r="J217" s="46">
        <f t="shared" si="28"/>
        <v>31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33">
        <f t="shared" si="35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+'2'!J218</f>
        <v>5</v>
      </c>
      <c r="F218" s="70"/>
      <c r="G218" s="46">
        <f t="shared" si="27"/>
        <v>5</v>
      </c>
      <c r="H218" s="77">
        <v>0</v>
      </c>
      <c r="I218" s="75">
        <v>0</v>
      </c>
      <c r="J218" s="46">
        <f t="shared" si="28"/>
        <v>5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+'2'!J230</f>
        <v>0</v>
      </c>
      <c r="F230" s="70">
        <v>1</v>
      </c>
      <c r="G230" s="46">
        <f t="shared" si="27"/>
        <v>1</v>
      </c>
      <c r="H230" s="77">
        <v>0</v>
      </c>
      <c r="I230" s="75">
        <v>0</v>
      </c>
      <c r="J230" s="46">
        <f t="shared" si="28"/>
        <v>0</v>
      </c>
      <c r="K230" s="71">
        <v>1</v>
      </c>
      <c r="L230" s="20">
        <v>0</v>
      </c>
      <c r="M230" s="64">
        <f t="shared" si="31"/>
        <v>0</v>
      </c>
      <c r="N230" s="17" t="s">
        <v>1451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+'2'!J241</f>
        <v>5</v>
      </c>
      <c r="F241" s="70"/>
      <c r="G241" s="46">
        <f t="shared" si="37"/>
        <v>5</v>
      </c>
      <c r="H241" s="77">
        <v>0</v>
      </c>
      <c r="I241" s="75">
        <v>0</v>
      </c>
      <c r="J241" s="46">
        <f t="shared" si="38"/>
        <v>4</v>
      </c>
      <c r="K241" s="71">
        <v>1</v>
      </c>
      <c r="L241" s="20">
        <v>35</v>
      </c>
      <c r="M241" s="64">
        <f t="shared" si="39"/>
        <v>35</v>
      </c>
      <c r="N241" s="17" t="s">
        <v>16</v>
      </c>
      <c r="O241" s="18"/>
      <c r="P241" s="133">
        <f t="shared" si="35"/>
        <v>35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+'2'!J246</f>
        <v>4</v>
      </c>
      <c r="F246" s="70"/>
      <c r="G246" s="46">
        <f t="shared" si="37"/>
        <v>4</v>
      </c>
      <c r="H246" s="77">
        <v>0</v>
      </c>
      <c r="I246" s="75">
        <v>0</v>
      </c>
      <c r="J246" s="46">
        <f t="shared" si="38"/>
        <v>2</v>
      </c>
      <c r="K246" s="71">
        <v>2</v>
      </c>
      <c r="L246" s="20">
        <v>29</v>
      </c>
      <c r="M246" s="64">
        <f t="shared" si="41"/>
        <v>58</v>
      </c>
      <c r="N246" s="17" t="s">
        <v>16</v>
      </c>
      <c r="O246" s="18">
        <v>28</v>
      </c>
      <c r="P246" s="133">
        <f t="shared" si="35"/>
        <v>30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+'2'!J247</f>
        <v>7</v>
      </c>
      <c r="F247" s="70"/>
      <c r="G247" s="46">
        <f t="shared" si="37"/>
        <v>7</v>
      </c>
      <c r="H247" s="77">
        <v>0</v>
      </c>
      <c r="I247" s="75">
        <v>0</v>
      </c>
      <c r="J247" s="46">
        <f t="shared" si="38"/>
        <v>6</v>
      </c>
      <c r="K247" s="71">
        <v>1</v>
      </c>
      <c r="L247" s="20">
        <v>39</v>
      </c>
      <c r="M247" s="64">
        <f t="shared" si="39"/>
        <v>39</v>
      </c>
      <c r="N247" s="17" t="s">
        <v>16</v>
      </c>
      <c r="O247" s="18">
        <v>19</v>
      </c>
      <c r="P247" s="133">
        <f t="shared" si="35"/>
        <v>20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+'2'!J253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0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503.3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1017</v>
      </c>
    </row>
    <row r="257" spans="1:18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18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80</v>
      </c>
      <c r="O258" s="2">
        <v>40</v>
      </c>
      <c r="P258" s="2">
        <v>40</v>
      </c>
    </row>
    <row r="259" spans="1:18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>
        <v>49</v>
      </c>
      <c r="O260" s="2" t="s">
        <v>1452</v>
      </c>
      <c r="P260" s="137"/>
      <c r="Q260" s="137"/>
      <c r="R260" s="137"/>
    </row>
    <row r="261" spans="1:18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402</v>
      </c>
      <c r="P261" s="137"/>
      <c r="Q261" s="137"/>
      <c r="R261" s="137"/>
    </row>
    <row r="262" spans="1:18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486</v>
      </c>
      <c r="P262" s="137"/>
      <c r="Q262" s="137"/>
      <c r="R262" s="137"/>
    </row>
    <row r="263" spans="1:18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486</v>
      </c>
      <c r="P263" s="139" t="s">
        <v>1416</v>
      </c>
      <c r="Q263" s="140" t="s">
        <v>1417</v>
      </c>
      <c r="R263" s="141" t="s">
        <v>1418</v>
      </c>
    </row>
    <row r="264" spans="1:18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f>270+105</f>
        <v>375</v>
      </c>
    </row>
    <row r="265" spans="1:18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18" x14ac:dyDescent="0.5">
      <c r="J266" s="2"/>
      <c r="L266" s="2"/>
      <c r="P266" s="121"/>
      <c r="Q266" s="121"/>
      <c r="R266" s="121"/>
    </row>
    <row r="267" spans="1:1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18" x14ac:dyDescent="0.5">
      <c r="J268" s="2"/>
      <c r="L268" s="2"/>
      <c r="P268" s="122"/>
      <c r="Q268" s="122"/>
      <c r="R268" s="122"/>
    </row>
    <row r="269" spans="1:18" x14ac:dyDescent="0.5">
      <c r="J269" s="2"/>
      <c r="L269" s="2"/>
      <c r="P269" s="123"/>
      <c r="Q269" s="123"/>
      <c r="R269" s="123"/>
    </row>
    <row r="270" spans="1:1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375</v>
      </c>
    </row>
    <row r="271" spans="1:1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112.5</v>
      </c>
    </row>
    <row r="272" spans="1:1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7.875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254.625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X336"/>
  <sheetViews>
    <sheetView zoomScale="80" zoomScaleNormal="80" workbookViewId="0">
      <pane xSplit="10" ySplit="4" topLeftCell="K251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35</v>
      </c>
      <c r="F5" s="70">
        <v>10</v>
      </c>
      <c r="G5" s="46">
        <f t="shared" ref="G5:G26" si="0">E5+F5</f>
        <v>45</v>
      </c>
      <c r="H5" s="77">
        <v>0</v>
      </c>
      <c r="I5" s="75">
        <v>0</v>
      </c>
      <c r="J5" s="46">
        <f t="shared" ref="J5:J26" si="1">+G5-H5-K5-I5</f>
        <v>39</v>
      </c>
      <c r="K5" s="71">
        <v>6</v>
      </c>
      <c r="L5" s="15">
        <v>50</v>
      </c>
      <c r="M5" s="64">
        <f>+L5*K5</f>
        <v>300</v>
      </c>
      <c r="N5" s="17" t="s">
        <v>16</v>
      </c>
      <c r="O5" s="18">
        <v>150</v>
      </c>
      <c r="P5" s="133">
        <f t="shared" ref="P5:P68" si="2">SUM(M5-O5)</f>
        <v>150</v>
      </c>
      <c r="Q5" s="13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125</v>
      </c>
      <c r="F6" s="70">
        <v>20</v>
      </c>
      <c r="G6" s="46">
        <f t="shared" si="0"/>
        <v>145</v>
      </c>
      <c r="H6" s="77">
        <v>0</v>
      </c>
      <c r="I6" s="75">
        <v>0</v>
      </c>
      <c r="J6" s="46">
        <f t="shared" si="1"/>
        <v>134</v>
      </c>
      <c r="K6" s="71">
        <v>11</v>
      </c>
      <c r="L6" s="15">
        <v>100</v>
      </c>
      <c r="M6" s="64">
        <f t="shared" ref="M6:M80" si="3">+L6*K6</f>
        <v>1100</v>
      </c>
      <c r="N6" s="17" t="s">
        <v>16</v>
      </c>
      <c r="O6" s="18">
        <v>300</v>
      </c>
      <c r="P6" s="133">
        <f t="shared" si="2"/>
        <v>800</v>
      </c>
      <c r="Q6" s="13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>
        <v>25</v>
      </c>
      <c r="P11" s="133">
        <f t="shared" si="2"/>
        <v>25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33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18</v>
      </c>
      <c r="F22" s="70">
        <v>10</v>
      </c>
      <c r="G22" s="46">
        <f t="shared" si="0"/>
        <v>28</v>
      </c>
      <c r="H22" s="77">
        <v>0</v>
      </c>
      <c r="I22" s="75">
        <v>0</v>
      </c>
      <c r="J22" s="46">
        <f t="shared" si="1"/>
        <v>28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33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14</v>
      </c>
      <c r="F31" s="70">
        <v>10</v>
      </c>
      <c r="G31" s="46">
        <f t="shared" si="5"/>
        <v>24</v>
      </c>
      <c r="H31" s="77">
        <v>0</v>
      </c>
      <c r="I31" s="75">
        <v>0</v>
      </c>
      <c r="J31" s="46">
        <f t="shared" si="6"/>
        <v>22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33">
        <f t="shared" si="2"/>
        <v>200</v>
      </c>
      <c r="Q31" s="13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5</v>
      </c>
      <c r="F32" s="70">
        <v>5</v>
      </c>
      <c r="G32" s="46">
        <f t="shared" si="5"/>
        <v>10</v>
      </c>
      <c r="H32" s="77">
        <v>0</v>
      </c>
      <c r="I32" s="75">
        <v>0</v>
      </c>
      <c r="J32" s="46">
        <f t="shared" si="6"/>
        <v>10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1</v>
      </c>
      <c r="F33" s="70">
        <v>5</v>
      </c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3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5</v>
      </c>
      <c r="F41" s="70">
        <v>3</v>
      </c>
      <c r="G41" s="46">
        <f t="shared" si="5"/>
        <v>8</v>
      </c>
      <c r="H41" s="77">
        <v>0</v>
      </c>
      <c r="I41" s="75">
        <v>0</v>
      </c>
      <c r="J41" s="46">
        <f t="shared" si="6"/>
        <v>6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10</v>
      </c>
      <c r="P41" s="133">
        <f t="shared" si="2"/>
        <v>90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+'3'!J62</f>
        <v>3</v>
      </c>
      <c r="F62" s="70">
        <v>2</v>
      </c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+'3'!J64</f>
        <v>3</v>
      </c>
      <c r="F64" s="70">
        <v>3</v>
      </c>
      <c r="G64" s="46">
        <f t="shared" si="5"/>
        <v>6</v>
      </c>
      <c r="H64" s="77">
        <v>0</v>
      </c>
      <c r="I64" s="75">
        <v>0</v>
      </c>
      <c r="J64" s="46">
        <f t="shared" si="6"/>
        <v>6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+'3'!J65</f>
        <v>3</v>
      </c>
      <c r="F65" s="70">
        <v>3</v>
      </c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+'3'!J66</f>
        <v>3</v>
      </c>
      <c r="F66" s="70">
        <v>3</v>
      </c>
      <c r="G66" s="46">
        <f t="shared" si="5"/>
        <v>6</v>
      </c>
      <c r="H66" s="77">
        <v>0</v>
      </c>
      <c r="I66" s="75">
        <v>0</v>
      </c>
      <c r="J66" s="46">
        <f t="shared" si="6"/>
        <v>6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/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0</v>
      </c>
      <c r="M74" s="64">
        <f t="shared" si="3"/>
        <v>0</v>
      </c>
      <c r="N74" s="17" t="s">
        <v>1453</v>
      </c>
      <c r="O74" s="18"/>
      <c r="P74" s="23">
        <f t="shared" si="7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33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+'3'!J110</f>
        <v>10</v>
      </c>
      <c r="F110" s="70"/>
      <c r="G110" s="46">
        <f t="shared" si="20"/>
        <v>10</v>
      </c>
      <c r="H110" s="77">
        <v>0</v>
      </c>
      <c r="I110" s="75">
        <v>0</v>
      </c>
      <c r="J110" s="46">
        <f t="shared" si="21"/>
        <v>7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/>
      <c r="P110" s="133">
        <f t="shared" si="7"/>
        <v>360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+'3'!J111</f>
        <v>6</v>
      </c>
      <c r="F111" s="70"/>
      <c r="G111" s="46">
        <f t="shared" si="20"/>
        <v>6</v>
      </c>
      <c r="H111" s="77">
        <v>1</v>
      </c>
      <c r="I111" s="75">
        <v>0</v>
      </c>
      <c r="J111" s="46">
        <f t="shared" si="21"/>
        <v>5</v>
      </c>
      <c r="K111" s="71"/>
      <c r="L111" s="20">
        <v>250</v>
      </c>
      <c r="M111" s="64">
        <f t="shared" si="8"/>
        <v>0</v>
      </c>
      <c r="N111" s="17" t="s">
        <v>1449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8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33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+'3'!J120</f>
        <v>1</v>
      </c>
      <c r="F120" s="70">
        <v>5</v>
      </c>
      <c r="G120" s="46">
        <f t="shared" si="20"/>
        <v>6</v>
      </c>
      <c r="H120" s="77">
        <v>1</v>
      </c>
      <c r="I120" s="75">
        <v>0</v>
      </c>
      <c r="J120" s="46">
        <f t="shared" si="21"/>
        <v>5</v>
      </c>
      <c r="K120" s="71"/>
      <c r="L120" s="22">
        <v>40</v>
      </c>
      <c r="M120" s="64">
        <f t="shared" si="8"/>
        <v>0</v>
      </c>
      <c r="N120" s="17" t="s">
        <v>1449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+'3'!J123</f>
        <v>0</v>
      </c>
      <c r="F123" s="70"/>
      <c r="G123" s="46">
        <f t="shared" si="20"/>
        <v>0</v>
      </c>
      <c r="H123" s="77"/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1</v>
      </c>
      <c r="K131" s="71">
        <v>4</v>
      </c>
      <c r="L131" s="22">
        <v>50</v>
      </c>
      <c r="M131" s="64">
        <f t="shared" si="8"/>
        <v>200</v>
      </c>
      <c r="N131" s="17" t="s">
        <v>16</v>
      </c>
      <c r="O131" s="18"/>
      <c r="P131" s="133">
        <f t="shared" si="7"/>
        <v>200</v>
      </c>
      <c r="Q131" s="89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+'3'!J132</f>
        <v>3</v>
      </c>
      <c r="F132" s="70">
        <v>3</v>
      </c>
      <c r="G132" s="46">
        <f t="shared" si="20"/>
        <v>6</v>
      </c>
      <c r="H132" s="77">
        <v>0</v>
      </c>
      <c r="I132" s="75">
        <v>0</v>
      </c>
      <c r="J132" s="46">
        <f t="shared" si="21"/>
        <v>4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33">
        <f t="shared" si="7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+'3'!J133</f>
        <v>1</v>
      </c>
      <c r="F133" s="70">
        <v>3</v>
      </c>
      <c r="G133" s="46">
        <f t="shared" si="20"/>
        <v>4</v>
      </c>
      <c r="H133" s="77">
        <v>0</v>
      </c>
      <c r="I133" s="75">
        <v>0</v>
      </c>
      <c r="J133" s="46">
        <f t="shared" si="21"/>
        <v>2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33">
        <f t="shared" ref="P133:P196" si="26">SUM(M133-O133)</f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+'3'!J169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+'3'!J175</f>
        <v>5</v>
      </c>
      <c r="F175" s="70">
        <v>10</v>
      </c>
      <c r="G175" s="46">
        <f t="shared" si="27"/>
        <v>15</v>
      </c>
      <c r="H175" s="77">
        <v>0</v>
      </c>
      <c r="I175" s="75">
        <v>0</v>
      </c>
      <c r="J175" s="46">
        <f t="shared" si="28"/>
        <v>15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+'3'!J176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+'3'!J178</f>
        <v>7</v>
      </c>
      <c r="F178" s="70"/>
      <c r="G178" s="46">
        <f t="shared" si="27"/>
        <v>7</v>
      </c>
      <c r="H178" s="77">
        <v>0</v>
      </c>
      <c r="I178" s="75">
        <v>0</v>
      </c>
      <c r="J178" s="46">
        <f t="shared" si="28"/>
        <v>7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+'3'!J180</f>
        <v>17</v>
      </c>
      <c r="F180" s="70"/>
      <c r="G180" s="46">
        <f t="shared" si="27"/>
        <v>17</v>
      </c>
      <c r="H180" s="77">
        <v>0</v>
      </c>
      <c r="I180" s="75">
        <v>0</v>
      </c>
      <c r="J180" s="46">
        <f t="shared" si="28"/>
        <v>17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+'3'!J181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+'3'!J188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+'3'!J190</f>
        <v>13</v>
      </c>
      <c r="F190" s="70"/>
      <c r="G190" s="46">
        <f t="shared" si="27"/>
        <v>13</v>
      </c>
      <c r="H190" s="77">
        <v>0</v>
      </c>
      <c r="I190" s="75">
        <v>0</v>
      </c>
      <c r="J190" s="46">
        <f t="shared" si="28"/>
        <v>13</v>
      </c>
      <c r="K190" s="71"/>
      <c r="L190" s="20">
        <v>55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+'3'!J193</f>
        <v>14</v>
      </c>
      <c r="F193" s="70"/>
      <c r="G193" s="46">
        <f t="shared" si="27"/>
        <v>14</v>
      </c>
      <c r="H193" s="77">
        <v>0</v>
      </c>
      <c r="I193" s="75">
        <v>0</v>
      </c>
      <c r="J193" s="46">
        <f t="shared" si="28"/>
        <v>14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+'3'!J194</f>
        <v>14</v>
      </c>
      <c r="F194" s="70"/>
      <c r="G194" s="46">
        <f t="shared" si="27"/>
        <v>14</v>
      </c>
      <c r="H194" s="77">
        <v>0</v>
      </c>
      <c r="I194" s="75">
        <v>0</v>
      </c>
      <c r="J194" s="46">
        <f t="shared" si="28"/>
        <v>14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+'3'!J195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+'3'!J198</f>
        <v>11</v>
      </c>
      <c r="F198" s="70"/>
      <c r="G198" s="46">
        <f t="shared" si="27"/>
        <v>11</v>
      </c>
      <c r="H198" s="77">
        <v>0</v>
      </c>
      <c r="I198" s="75">
        <v>0</v>
      </c>
      <c r="J198" s="46">
        <f t="shared" si="28"/>
        <v>9</v>
      </c>
      <c r="K198" s="71">
        <v>2</v>
      </c>
      <c r="L198" s="20">
        <v>150</v>
      </c>
      <c r="M198" s="64">
        <f t="shared" si="31"/>
        <v>300</v>
      </c>
      <c r="N198" s="17" t="s">
        <v>16</v>
      </c>
      <c r="O198" s="18"/>
      <c r="P198" s="133">
        <f t="shared" si="35"/>
        <v>300</v>
      </c>
      <c r="Q198" s="89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+'3'!J205</f>
        <v>6</v>
      </c>
      <c r="F205" s="70">
        <v>10</v>
      </c>
      <c r="G205" s="46">
        <f t="shared" si="27"/>
        <v>16</v>
      </c>
      <c r="H205" s="77">
        <v>0</v>
      </c>
      <c r="I205" s="75">
        <v>0</v>
      </c>
      <c r="J205" s="46">
        <f t="shared" si="28"/>
        <v>16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 t="shared" si="31"/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+'3'!J211</f>
        <v>0</v>
      </c>
      <c r="F211" s="70">
        <v>1</v>
      </c>
      <c r="G211" s="46">
        <f t="shared" si="27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>
        <v>5</v>
      </c>
      <c r="P211" s="133">
        <f t="shared" si="35"/>
        <v>35</v>
      </c>
      <c r="Q211" s="89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40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40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/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+'3'!J217</f>
        <v>31</v>
      </c>
      <c r="F217" s="70"/>
      <c r="G217" s="46">
        <f t="shared" si="27"/>
        <v>31</v>
      </c>
      <c r="H217" s="77">
        <v>0</v>
      </c>
      <c r="I217" s="75">
        <v>0</v>
      </c>
      <c r="J217" s="46">
        <f t="shared" si="28"/>
        <v>29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33">
        <f t="shared" si="35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+'3'!J218</f>
        <v>5</v>
      </c>
      <c r="F218" s="70">
        <v>20</v>
      </c>
      <c r="G218" s="46">
        <f t="shared" si="27"/>
        <v>25</v>
      </c>
      <c r="H218" s="77">
        <v>0</v>
      </c>
      <c r="I218" s="75">
        <v>0</v>
      </c>
      <c r="J218" s="46">
        <f t="shared" si="28"/>
        <v>23</v>
      </c>
      <c r="K218" s="71">
        <v>2</v>
      </c>
      <c r="L218" s="20">
        <v>20</v>
      </c>
      <c r="M218" s="64">
        <f t="shared" si="31"/>
        <v>40</v>
      </c>
      <c r="N218" s="17" t="s">
        <v>16</v>
      </c>
      <c r="O218" s="18"/>
      <c r="P218" s="133">
        <f t="shared" si="35"/>
        <v>40</v>
      </c>
      <c r="Q218" s="89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/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+'3'!J230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+'3'!J231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+'3'!J232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+'3'!J233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+'3'!J234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+'3'!J235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+'3'!J236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+'3'!J237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+'3'!J238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+'3'!J239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+'3'!J240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+'3'!J241</f>
        <v>4</v>
      </c>
      <c r="F241" s="70"/>
      <c r="G241" s="46">
        <f t="shared" si="37"/>
        <v>4</v>
      </c>
      <c r="H241" s="77">
        <v>0</v>
      </c>
      <c r="I241" s="75">
        <v>0</v>
      </c>
      <c r="J241" s="46">
        <f t="shared" si="38"/>
        <v>4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+'3'!J242</f>
        <v>0</v>
      </c>
      <c r="F242" s="70">
        <v>3</v>
      </c>
      <c r="G242" s="46">
        <f t="shared" si="37"/>
        <v>3</v>
      </c>
      <c r="H242" s="77">
        <v>0</v>
      </c>
      <c r="I242" s="75">
        <v>0</v>
      </c>
      <c r="J242" s="46">
        <f t="shared" si="38"/>
        <v>2</v>
      </c>
      <c r="K242" s="71">
        <v>1</v>
      </c>
      <c r="L242" s="20">
        <v>35</v>
      </c>
      <c r="M242" s="64">
        <f t="shared" si="39"/>
        <v>35</v>
      </c>
      <c r="N242" s="17" t="s">
        <v>16</v>
      </c>
      <c r="O242" s="18"/>
      <c r="P242" s="133">
        <f t="shared" si="35"/>
        <v>35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+'3'!J243</f>
        <v>0</v>
      </c>
      <c r="F243" s="70">
        <v>6</v>
      </c>
      <c r="G243" s="46">
        <f t="shared" si="37"/>
        <v>6</v>
      </c>
      <c r="H243" s="77">
        <v>0</v>
      </c>
      <c r="I243" s="75">
        <v>0</v>
      </c>
      <c r="J243" s="46">
        <f t="shared" si="38"/>
        <v>4</v>
      </c>
      <c r="K243" s="71">
        <v>2</v>
      </c>
      <c r="L243" s="20">
        <v>35</v>
      </c>
      <c r="M243" s="64">
        <f t="shared" ref="M243:M246" si="41">+L243*K243</f>
        <v>70</v>
      </c>
      <c r="N243" s="17" t="s">
        <v>16</v>
      </c>
      <c r="O243" s="18"/>
      <c r="P243" s="133">
        <f t="shared" si="35"/>
        <v>70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+'3'!J244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+'3'!J245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+'3'!J246</f>
        <v>2</v>
      </c>
      <c r="F246" s="70"/>
      <c r="G246" s="46">
        <f t="shared" si="37"/>
        <v>2</v>
      </c>
      <c r="H246" s="77">
        <v>0</v>
      </c>
      <c r="I246" s="75">
        <v>0</v>
      </c>
      <c r="J246" s="46">
        <f t="shared" si="38"/>
        <v>0</v>
      </c>
      <c r="K246" s="71">
        <v>2</v>
      </c>
      <c r="L246" s="20">
        <v>29</v>
      </c>
      <c r="M246" s="64">
        <f t="shared" si="41"/>
        <v>58</v>
      </c>
      <c r="N246" s="17" t="s">
        <v>16</v>
      </c>
      <c r="O246" s="18">
        <v>28</v>
      </c>
      <c r="P246" s="133">
        <f t="shared" si="35"/>
        <v>30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+'3'!J247</f>
        <v>6</v>
      </c>
      <c r="F247" s="70"/>
      <c r="G247" s="46">
        <f t="shared" si="37"/>
        <v>6</v>
      </c>
      <c r="H247" s="77">
        <v>0</v>
      </c>
      <c r="I247" s="75">
        <v>0</v>
      </c>
      <c r="J247" s="46">
        <f t="shared" si="38"/>
        <v>6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+'3'!J252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+'3'!J253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0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1091.03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3518</v>
      </c>
    </row>
    <row r="257" spans="1:24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4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1825</v>
      </c>
      <c r="O258" s="2">
        <v>300</v>
      </c>
      <c r="P258" s="2">
        <v>460</v>
      </c>
      <c r="Q258" s="87">
        <v>200</v>
      </c>
      <c r="R258" s="2">
        <v>120</v>
      </c>
      <c r="S258" s="2">
        <v>110</v>
      </c>
      <c r="T258" s="2">
        <v>260</v>
      </c>
      <c r="U258" s="2">
        <v>25</v>
      </c>
      <c r="V258" s="2">
        <v>100</v>
      </c>
      <c r="W258" s="2">
        <v>140</v>
      </c>
      <c r="X258" s="2">
        <v>110</v>
      </c>
    </row>
    <row r="259" spans="1:24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>
        <v>170</v>
      </c>
      <c r="O260" s="2" t="s">
        <v>1454</v>
      </c>
      <c r="P260" s="137"/>
      <c r="Q260" s="137"/>
      <c r="R260" s="137"/>
    </row>
    <row r="261" spans="1:24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518</v>
      </c>
      <c r="P261" s="137"/>
      <c r="Q261" s="137"/>
      <c r="R261" s="137"/>
    </row>
    <row r="262" spans="1:24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1005</v>
      </c>
      <c r="P262" s="137"/>
      <c r="Q262" s="137"/>
      <c r="R262" s="137"/>
    </row>
    <row r="263" spans="1:24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1005</v>
      </c>
      <c r="P263" s="139" t="s">
        <v>1416</v>
      </c>
      <c r="Q263" s="140" t="s">
        <v>1417</v>
      </c>
      <c r="R263" s="141" t="s">
        <v>1418</v>
      </c>
    </row>
    <row r="264" spans="1:24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60</v>
      </c>
    </row>
    <row r="265" spans="1:24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4" x14ac:dyDescent="0.5">
      <c r="J266" s="2"/>
      <c r="L266" s="2"/>
      <c r="P266" s="121"/>
      <c r="Q266" s="121"/>
      <c r="R266" s="121"/>
    </row>
    <row r="267" spans="1:24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4" x14ac:dyDescent="0.5">
      <c r="J268" s="2"/>
      <c r="L268" s="2"/>
      <c r="P268" s="122"/>
      <c r="Q268" s="122"/>
      <c r="R268" s="122"/>
    </row>
    <row r="269" spans="1:24" x14ac:dyDescent="0.5">
      <c r="J269" s="2"/>
      <c r="L269" s="2"/>
      <c r="P269" s="123"/>
      <c r="Q269" s="123"/>
      <c r="R269" s="123"/>
    </row>
    <row r="270" spans="1:24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60</v>
      </c>
    </row>
    <row r="271" spans="1:24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18</v>
      </c>
    </row>
    <row r="272" spans="1:24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1.26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40.74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AA336"/>
  <sheetViews>
    <sheetView zoomScale="80" zoomScaleNormal="80" workbookViewId="0">
      <pane xSplit="10" ySplit="4" topLeftCell="K248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39</v>
      </c>
      <c r="F5" s="70"/>
      <c r="G5" s="46">
        <f t="shared" ref="G5:G26" si="0">E5+F5</f>
        <v>39</v>
      </c>
      <c r="H5" s="77">
        <v>0</v>
      </c>
      <c r="I5" s="75">
        <v>0</v>
      </c>
      <c r="J5" s="46">
        <f t="shared" ref="J5:J26" si="1">+G5-H5-K5-I5</f>
        <v>38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33">
        <f t="shared" ref="P5:P68" si="2">SUM(M5-O5)</f>
        <v>50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134</v>
      </c>
      <c r="F6" s="70"/>
      <c r="G6" s="46">
        <f t="shared" si="0"/>
        <v>134</v>
      </c>
      <c r="H6" s="77">
        <v>0</v>
      </c>
      <c r="I6" s="75">
        <v>0</v>
      </c>
      <c r="J6" s="46">
        <f t="shared" si="1"/>
        <v>102</v>
      </c>
      <c r="K6" s="71">
        <v>32</v>
      </c>
      <c r="L6" s="15">
        <v>100</v>
      </c>
      <c r="M6" s="64">
        <f t="shared" ref="M6:M80" si="3">+L6*K6</f>
        <v>3200</v>
      </c>
      <c r="N6" s="17" t="s">
        <v>16</v>
      </c>
      <c r="O6" s="18">
        <v>1150</v>
      </c>
      <c r="P6" s="133">
        <f t="shared" si="2"/>
        <v>2050</v>
      </c>
      <c r="Q6" s="131">
        <v>36.43</v>
      </c>
      <c r="R6" s="43">
        <f t="shared" ref="R6:R80" si="4">+K6*Q6</f>
        <v>1165.76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0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>
        <v>100</v>
      </c>
      <c r="P11" s="133">
        <f t="shared" si="2"/>
        <v>100</v>
      </c>
      <c r="Q11" s="13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33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27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33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33">
        <f t="shared" si="2"/>
        <v>50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22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7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90</v>
      </c>
      <c r="P32" s="133">
        <f t="shared" si="2"/>
        <v>300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3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60</v>
      </c>
      <c r="P33" s="133">
        <f t="shared" si="2"/>
        <v>200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3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6</v>
      </c>
      <c r="F41" s="70"/>
      <c r="G41" s="46">
        <f t="shared" si="5"/>
        <v>6</v>
      </c>
      <c r="H41" s="77"/>
      <c r="I41" s="75">
        <v>0</v>
      </c>
      <c r="J41" s="46"/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+'4'!J46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+'4'!J47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+'4'!J48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33">
        <f t="shared" si="2"/>
        <v>50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+'4'!J49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33">
        <f t="shared" si="2"/>
        <v>50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+'4'!J50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33">
        <f t="shared" si="2"/>
        <v>50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+'4'!J53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+'4'!J55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+'4'!J56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+'4'!J57</f>
        <v>0</v>
      </c>
      <c r="F57" s="70">
        <v>3</v>
      </c>
      <c r="G57" s="46">
        <f t="shared" si="5"/>
        <v>3</v>
      </c>
      <c r="H57" s="77">
        <v>0</v>
      </c>
      <c r="I57" s="75">
        <v>0</v>
      </c>
      <c r="J57" s="46">
        <f t="shared" si="6"/>
        <v>2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33">
        <f t="shared" si="2"/>
        <v>120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+'4'!J62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4</v>
      </c>
      <c r="K62" s="71">
        <v>1</v>
      </c>
      <c r="L62" s="15">
        <v>120</v>
      </c>
      <c r="M62" s="64">
        <f t="shared" si="3"/>
        <v>120</v>
      </c>
      <c r="N62" s="17" t="s">
        <v>1451</v>
      </c>
      <c r="O62" s="18"/>
      <c r="P62" s="133">
        <f t="shared" si="2"/>
        <v>120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+'4'!J64</f>
        <v>6</v>
      </c>
      <c r="F64" s="70"/>
      <c r="G64" s="46">
        <f t="shared" si="5"/>
        <v>6</v>
      </c>
      <c r="H64" s="77">
        <v>0</v>
      </c>
      <c r="I64" s="75">
        <v>0</v>
      </c>
      <c r="J64" s="46">
        <f t="shared" si="6"/>
        <v>6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+'4'!J65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5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33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+'4'!J66</f>
        <v>6</v>
      </c>
      <c r="F66" s="70"/>
      <c r="G66" s="46">
        <f t="shared" si="5"/>
        <v>6</v>
      </c>
      <c r="H66" s="77">
        <v>0</v>
      </c>
      <c r="I66" s="75">
        <v>0</v>
      </c>
      <c r="J66" s="46">
        <f t="shared" si="6"/>
        <v>6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+'4'!J77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+'4'!J80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+'4'!J81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27</v>
      </c>
      <c r="P81" s="133">
        <f t="shared" si="7"/>
        <v>28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+'4'!J110</f>
        <v>7</v>
      </c>
      <c r="F110" s="70"/>
      <c r="G110" s="46">
        <f t="shared" si="20"/>
        <v>7</v>
      </c>
      <c r="H110" s="77">
        <v>0</v>
      </c>
      <c r="I110" s="75">
        <v>0</v>
      </c>
      <c r="J110" s="46">
        <f t="shared" si="21"/>
        <v>6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33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+'4'!J111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3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/>
      <c r="P111" s="133">
        <f t="shared" si="7"/>
        <v>500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+'4'!J112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+'4'!J113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+'4'!J115</f>
        <v>8</v>
      </c>
      <c r="F115" s="70"/>
      <c r="G115" s="46">
        <f t="shared" si="20"/>
        <v>8</v>
      </c>
      <c r="H115" s="77">
        <v>0</v>
      </c>
      <c r="I115" s="75">
        <v>0</v>
      </c>
      <c r="J115" s="46">
        <f t="shared" si="21"/>
        <v>7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>
        <v>30</v>
      </c>
      <c r="P115" s="133">
        <f t="shared" si="7"/>
        <v>30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+'4'!J116</f>
        <v>14</v>
      </c>
      <c r="F116" s="70"/>
      <c r="G116" s="46">
        <f t="shared" si="20"/>
        <v>14</v>
      </c>
      <c r="H116" s="77">
        <v>0</v>
      </c>
      <c r="I116" s="75">
        <v>0</v>
      </c>
      <c r="J116" s="46">
        <f t="shared" si="21"/>
        <v>13</v>
      </c>
      <c r="K116" s="71">
        <v>1</v>
      </c>
      <c r="L116" s="22">
        <v>0</v>
      </c>
      <c r="M116" s="64">
        <f t="shared" si="8"/>
        <v>0</v>
      </c>
      <c r="N116" s="17" t="s">
        <v>1453</v>
      </c>
      <c r="O116" s="18"/>
      <c r="P116" s="23">
        <f t="shared" si="7"/>
        <v>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+'4'!J117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+'4'!J120</f>
        <v>5</v>
      </c>
      <c r="F120" s="70"/>
      <c r="G120" s="46">
        <f t="shared" si="20"/>
        <v>5</v>
      </c>
      <c r="H120" s="77">
        <v>0</v>
      </c>
      <c r="I120" s="75">
        <v>0</v>
      </c>
      <c r="J120" s="46">
        <f t="shared" si="21"/>
        <v>4</v>
      </c>
      <c r="K120" s="71">
        <v>1</v>
      </c>
      <c r="L120" s="22">
        <v>35</v>
      </c>
      <c r="M120" s="64">
        <f t="shared" si="8"/>
        <v>35</v>
      </c>
      <c r="N120" s="17" t="s">
        <v>16</v>
      </c>
      <c r="O120" s="18"/>
      <c r="P120" s="133">
        <f t="shared" si="7"/>
        <v>35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+'4'!J131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21"/>
        <v>0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33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+'4'!J132</f>
        <v>4</v>
      </c>
      <c r="F132" s="70"/>
      <c r="G132" s="46">
        <f t="shared" si="20"/>
        <v>4</v>
      </c>
      <c r="H132" s="77">
        <v>0</v>
      </c>
      <c r="I132" s="75">
        <v>0</v>
      </c>
      <c r="J132" s="46">
        <f t="shared" si="21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+'4'!J133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+'4'!J175</f>
        <v>15</v>
      </c>
      <c r="F175" s="70"/>
      <c r="G175" s="46">
        <f t="shared" si="27"/>
        <v>15</v>
      </c>
      <c r="H175" s="77">
        <v>0</v>
      </c>
      <c r="I175" s="75">
        <v>0</v>
      </c>
      <c r="J175" s="46">
        <f t="shared" si="28"/>
        <v>13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33">
        <f t="shared" si="26"/>
        <v>50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+'4'!J178</f>
        <v>7</v>
      </c>
      <c r="F178" s="70"/>
      <c r="G178" s="46">
        <f t="shared" si="27"/>
        <v>7</v>
      </c>
      <c r="H178" s="77">
        <v>0</v>
      </c>
      <c r="I178" s="75">
        <v>0</v>
      </c>
      <c r="J178" s="46">
        <f t="shared" si="28"/>
        <v>7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+'4'!J180</f>
        <v>17</v>
      </c>
      <c r="F180" s="70"/>
      <c r="G180" s="46">
        <f t="shared" si="27"/>
        <v>17</v>
      </c>
      <c r="H180" s="77">
        <v>0</v>
      </c>
      <c r="I180" s="75">
        <v>0</v>
      </c>
      <c r="J180" s="46">
        <f t="shared" si="28"/>
        <v>17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+'4'!J185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+'4'!J188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147</v>
      </c>
      <c r="K188" s="71">
        <v>3</v>
      </c>
      <c r="L188" s="20">
        <v>10</v>
      </c>
      <c r="M188" s="64">
        <f>+L188*K188</f>
        <v>30</v>
      </c>
      <c r="N188" s="17" t="s">
        <v>16</v>
      </c>
      <c r="O188" s="18"/>
      <c r="P188" s="133">
        <f t="shared" si="26"/>
        <v>30</v>
      </c>
      <c r="Q188" s="89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+'4'!J190</f>
        <v>13</v>
      </c>
      <c r="F190" s="70"/>
      <c r="G190" s="46">
        <f t="shared" si="27"/>
        <v>13</v>
      </c>
      <c r="H190" s="77">
        <v>0</v>
      </c>
      <c r="I190" s="75">
        <v>0</v>
      </c>
      <c r="J190" s="46">
        <f t="shared" si="28"/>
        <v>13</v>
      </c>
      <c r="K190" s="71"/>
      <c r="L190" s="20">
        <v>55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+'4'!J193</f>
        <v>14</v>
      </c>
      <c r="F193" s="70"/>
      <c r="G193" s="46">
        <f t="shared" si="27"/>
        <v>14</v>
      </c>
      <c r="H193" s="77">
        <v>0</v>
      </c>
      <c r="I193" s="75">
        <v>0</v>
      </c>
      <c r="J193" s="46">
        <f t="shared" si="28"/>
        <v>12</v>
      </c>
      <c r="K193" s="71">
        <v>2</v>
      </c>
      <c r="L193" s="20">
        <v>60</v>
      </c>
      <c r="M193" s="64">
        <f t="shared" si="31"/>
        <v>120</v>
      </c>
      <c r="N193" s="17" t="s">
        <v>16</v>
      </c>
      <c r="O193" s="18"/>
      <c r="P193" s="133">
        <f t="shared" si="26"/>
        <v>120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+'4'!J194</f>
        <v>14</v>
      </c>
      <c r="F194" s="70"/>
      <c r="G194" s="46">
        <f t="shared" si="27"/>
        <v>14</v>
      </c>
      <c r="H194" s="77">
        <v>0</v>
      </c>
      <c r="I194" s="75">
        <v>0</v>
      </c>
      <c r="J194" s="46">
        <f t="shared" si="28"/>
        <v>12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33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+'4'!J195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+'4'!J196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+'4'!J198</f>
        <v>9</v>
      </c>
      <c r="F198" s="70"/>
      <c r="G198" s="46">
        <f t="shared" si="27"/>
        <v>9</v>
      </c>
      <c r="H198" s="77">
        <v>0</v>
      </c>
      <c r="I198" s="75">
        <v>0</v>
      </c>
      <c r="J198" s="46">
        <f t="shared" si="28"/>
        <v>7</v>
      </c>
      <c r="K198" s="71">
        <v>2</v>
      </c>
      <c r="L198" s="20">
        <v>150</v>
      </c>
      <c r="M198" s="64">
        <f t="shared" si="31"/>
        <v>300</v>
      </c>
      <c r="N198" s="17" t="s">
        <v>16</v>
      </c>
      <c r="O198" s="18">
        <v>30</v>
      </c>
      <c r="P198" s="133">
        <f t="shared" si="35"/>
        <v>270</v>
      </c>
      <c r="Q198" s="89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+'4'!J203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+'4'!J204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+'4'!J205</f>
        <v>16</v>
      </c>
      <c r="F205" s="70"/>
      <c r="G205" s="46">
        <f t="shared" si="27"/>
        <v>16</v>
      </c>
      <c r="H205" s="77">
        <v>0</v>
      </c>
      <c r="I205" s="75">
        <v>0</v>
      </c>
      <c r="J205" s="46">
        <f t="shared" si="28"/>
        <v>15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3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+'4'!J209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+'4'!J213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33">
        <f t="shared" si="35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+'4'!J216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+'4'!J217</f>
        <v>29</v>
      </c>
      <c r="F217" s="70"/>
      <c r="G217" s="46">
        <f t="shared" si="27"/>
        <v>29</v>
      </c>
      <c r="H217" s="77">
        <v>0</v>
      </c>
      <c r="I217" s="75">
        <v>0</v>
      </c>
      <c r="J217" s="46">
        <f t="shared" si="28"/>
        <v>28</v>
      </c>
      <c r="K217" s="71">
        <v>1</v>
      </c>
      <c r="L217" s="20">
        <v>10</v>
      </c>
      <c r="M217" s="64">
        <f t="shared" si="31"/>
        <v>10</v>
      </c>
      <c r="N217" s="17" t="s">
        <v>16</v>
      </c>
      <c r="O217" s="18"/>
      <c r="P217" s="133">
        <f t="shared" si="35"/>
        <v>10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+'4'!J218</f>
        <v>23</v>
      </c>
      <c r="F218" s="70"/>
      <c r="G218" s="46">
        <f t="shared" si="27"/>
        <v>23</v>
      </c>
      <c r="H218" s="77">
        <v>0</v>
      </c>
      <c r="I218" s="75">
        <v>0</v>
      </c>
      <c r="J218" s="46">
        <f t="shared" si="28"/>
        <v>22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+'4'!J224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+'4'!J231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+'4'!J236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+'4'!J237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+'4'!J238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+'4'!J239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+'4'!J240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+'4'!J241</f>
        <v>4</v>
      </c>
      <c r="F241" s="70"/>
      <c r="G241" s="46">
        <f t="shared" si="37"/>
        <v>4</v>
      </c>
      <c r="H241" s="77">
        <v>0</v>
      </c>
      <c r="I241" s="75">
        <v>0</v>
      </c>
      <c r="J241" s="46">
        <f t="shared" si="38"/>
        <v>4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+'4'!J242</f>
        <v>2</v>
      </c>
      <c r="F242" s="70"/>
      <c r="G242" s="46">
        <f t="shared" si="37"/>
        <v>2</v>
      </c>
      <c r="H242" s="77">
        <v>0</v>
      </c>
      <c r="I242" s="75">
        <v>0</v>
      </c>
      <c r="J242" s="46">
        <f t="shared" si="38"/>
        <v>2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+'4'!J243</f>
        <v>4</v>
      </c>
      <c r="F243" s="70"/>
      <c r="G243" s="46">
        <f t="shared" si="37"/>
        <v>4</v>
      </c>
      <c r="H243" s="77">
        <v>0</v>
      </c>
      <c r="I243" s="75">
        <v>0</v>
      </c>
      <c r="J243" s="46">
        <f t="shared" si="38"/>
        <v>3</v>
      </c>
      <c r="K243" s="71">
        <v>1</v>
      </c>
      <c r="L243" s="20">
        <v>35</v>
      </c>
      <c r="M243" s="64">
        <f t="shared" ref="M243:M246" si="41">+L243*K243</f>
        <v>35</v>
      </c>
      <c r="N243" s="17" t="s">
        <v>16</v>
      </c>
      <c r="O243" s="18">
        <v>5</v>
      </c>
      <c r="P243" s="133">
        <f t="shared" si="35"/>
        <v>30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+'4'!J245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+'4'!J247</f>
        <v>6</v>
      </c>
      <c r="F247" s="70"/>
      <c r="G247" s="46">
        <f t="shared" si="37"/>
        <v>6</v>
      </c>
      <c r="H247" s="77">
        <v>0</v>
      </c>
      <c r="I247" s="75">
        <v>0</v>
      </c>
      <c r="J247" s="46">
        <f t="shared" si="38"/>
        <v>5</v>
      </c>
      <c r="K247" s="71">
        <v>1</v>
      </c>
      <c r="L247" s="20">
        <v>39</v>
      </c>
      <c r="M247" s="64">
        <f t="shared" si="39"/>
        <v>39</v>
      </c>
      <c r="N247" s="17" t="s">
        <v>16</v>
      </c>
      <c r="O247" s="18">
        <v>19</v>
      </c>
      <c r="P247" s="133">
        <f t="shared" si="35"/>
        <v>20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+'4'!J252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+'4'!J253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0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2301.96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6684</v>
      </c>
    </row>
    <row r="257" spans="1:27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7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2830</v>
      </c>
      <c r="O258" s="2">
        <v>240</v>
      </c>
      <c r="P258" s="2">
        <v>150</v>
      </c>
      <c r="Q258" s="87">
        <v>100</v>
      </c>
      <c r="R258" s="2">
        <v>40</v>
      </c>
      <c r="S258" s="2">
        <v>120</v>
      </c>
      <c r="T258" s="2">
        <v>120</v>
      </c>
      <c r="U258" s="2">
        <v>135</v>
      </c>
      <c r="V258" s="2">
        <v>155</v>
      </c>
      <c r="W258" s="2">
        <v>270</v>
      </c>
      <c r="X258" s="2">
        <v>690</v>
      </c>
      <c r="Y258" s="2">
        <v>500</v>
      </c>
      <c r="Z258" s="2">
        <v>60</v>
      </c>
      <c r="AA258" s="2">
        <v>250</v>
      </c>
    </row>
    <row r="259" spans="1:27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7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7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1611</v>
      </c>
      <c r="P261" s="137"/>
      <c r="Q261" s="137"/>
      <c r="R261" s="137"/>
    </row>
    <row r="262" spans="1:27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2243</v>
      </c>
      <c r="P262" s="137"/>
      <c r="Q262" s="137"/>
      <c r="R262" s="137"/>
    </row>
    <row r="263" spans="1:27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2243</v>
      </c>
      <c r="P263" s="139" t="s">
        <v>1416</v>
      </c>
      <c r="Q263" s="140" t="s">
        <v>1417</v>
      </c>
      <c r="R263" s="141" t="s">
        <v>1418</v>
      </c>
    </row>
    <row r="264" spans="1:27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340</v>
      </c>
    </row>
    <row r="265" spans="1:27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7" x14ac:dyDescent="0.5">
      <c r="J266" s="2"/>
      <c r="L266" s="2"/>
      <c r="P266" s="121"/>
      <c r="Q266" s="121"/>
      <c r="R266" s="121"/>
    </row>
    <row r="267" spans="1:27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7" x14ac:dyDescent="0.5">
      <c r="J268" s="2"/>
      <c r="L268" s="2"/>
      <c r="P268" s="122"/>
      <c r="Q268" s="122"/>
      <c r="R268" s="122"/>
    </row>
    <row r="269" spans="1:27" x14ac:dyDescent="0.5">
      <c r="J269" s="2"/>
      <c r="L269" s="2"/>
      <c r="P269" s="123"/>
      <c r="Q269" s="123"/>
      <c r="R269" s="123"/>
    </row>
    <row r="270" spans="1:27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340</v>
      </c>
    </row>
    <row r="271" spans="1:27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102</v>
      </c>
    </row>
    <row r="272" spans="1:27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7.14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230.86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R336"/>
  <sheetViews>
    <sheetView zoomScale="80" zoomScaleNormal="80" workbookViewId="0">
      <pane xSplit="10" ySplit="4" topLeftCell="K254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38</v>
      </c>
      <c r="F5" s="70"/>
      <c r="G5" s="46">
        <f t="shared" ref="G5:G26" si="0">E5+F5</f>
        <v>38</v>
      </c>
      <c r="H5" s="77">
        <v>0</v>
      </c>
      <c r="I5" s="75">
        <v>0</v>
      </c>
      <c r="J5" s="46">
        <f t="shared" ref="J5:J26" si="1">+G5-H5-K5-I5</f>
        <v>38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102</v>
      </c>
      <c r="F6" s="70"/>
      <c r="G6" s="46">
        <f t="shared" si="0"/>
        <v>102</v>
      </c>
      <c r="H6" s="77">
        <v>0</v>
      </c>
      <c r="I6" s="75"/>
      <c r="J6" s="46">
        <f t="shared" si="1"/>
        <v>101</v>
      </c>
      <c r="K6" s="71">
        <v>1</v>
      </c>
      <c r="L6" s="15">
        <v>100</v>
      </c>
      <c r="M6" s="64">
        <f t="shared" ref="M6:M80" si="3">+L6*K6</f>
        <v>100</v>
      </c>
      <c r="N6" s="17"/>
      <c r="O6" s="18">
        <v>50</v>
      </c>
      <c r="P6" s="133">
        <f t="shared" si="2"/>
        <v>50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27</v>
      </c>
      <c r="F22" s="70"/>
      <c r="G22" s="46">
        <f t="shared" si="0"/>
        <v>27</v>
      </c>
      <c r="H22" s="77">
        <v>0</v>
      </c>
      <c r="I22" s="75">
        <v>0</v>
      </c>
      <c r="J22" s="46"/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22</v>
      </c>
      <c r="F31" s="70"/>
      <c r="G31" s="46">
        <f t="shared" si="5"/>
        <v>22</v>
      </c>
      <c r="H31" s="77">
        <v>0</v>
      </c>
      <c r="I31" s="75"/>
      <c r="J31" s="46">
        <f t="shared" si="6"/>
        <v>22</v>
      </c>
      <c r="K31" s="71"/>
      <c r="L31" s="15">
        <v>100</v>
      </c>
      <c r="M31" s="64">
        <f t="shared" si="3"/>
        <v>0</v>
      </c>
      <c r="N31" s="17"/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5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65</v>
      </c>
      <c r="P32" s="133">
        <f t="shared" si="2"/>
        <v>195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0</v>
      </c>
      <c r="F41" s="70">
        <v>6</v>
      </c>
      <c r="G41" s="46">
        <f t="shared" si="5"/>
        <v>6</v>
      </c>
      <c r="H41" s="77">
        <v>0</v>
      </c>
      <c r="I41" s="75">
        <v>0</v>
      </c>
      <c r="J41" s="46">
        <f t="shared" si="6"/>
        <v>4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/>
      <c r="P41" s="133">
        <f t="shared" si="2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+'5'!J46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+'5'!J47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+'5'!J48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+'5'!J49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+'5'!J50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+'5'!J53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+'5'!J55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+'5'!J56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+'5'!J57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+'5'!J62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+'5'!J64</f>
        <v>6</v>
      </c>
      <c r="F64" s="70"/>
      <c r="G64" s="46">
        <f t="shared" si="5"/>
        <v>6</v>
      </c>
      <c r="H64" s="77">
        <v>0</v>
      </c>
      <c r="I64" s="75">
        <v>0</v>
      </c>
      <c r="J64" s="46">
        <f t="shared" si="6"/>
        <v>6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+'5'!J65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+'5'!J66</f>
        <v>6</v>
      </c>
      <c r="F66" s="70"/>
      <c r="G66" s="46">
        <f t="shared" si="5"/>
        <v>6</v>
      </c>
      <c r="H66" s="77">
        <v>0</v>
      </c>
      <c r="I66" s="75">
        <v>0</v>
      </c>
      <c r="J66" s="46">
        <f t="shared" si="6"/>
        <v>6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+'5'!J74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33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+'5'!J77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+'5'!J80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+'5'!J81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+'5'!J110</f>
        <v>6</v>
      </c>
      <c r="F110" s="70"/>
      <c r="G110" s="46">
        <f t="shared" si="20"/>
        <v>6</v>
      </c>
      <c r="H110" s="77">
        <v>0</v>
      </c>
      <c r="I110" s="75">
        <v>0</v>
      </c>
      <c r="J110" s="46">
        <f t="shared" si="21"/>
        <v>3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12</v>
      </c>
      <c r="P110" s="133">
        <f t="shared" si="7"/>
        <v>348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+'5'!J111</f>
        <v>3</v>
      </c>
      <c r="F111" s="70"/>
      <c r="G111" s="46">
        <f t="shared" si="20"/>
        <v>3</v>
      </c>
      <c r="H111" s="77">
        <v>0</v>
      </c>
      <c r="I111" s="75">
        <v>0</v>
      </c>
      <c r="J111" s="46">
        <f t="shared" si="21"/>
        <v>3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+'5'!J112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+'5'!J113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+'5'!J115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+'5'!J116</f>
        <v>13</v>
      </c>
      <c r="F116" s="70"/>
      <c r="G116" s="46">
        <f t="shared" si="20"/>
        <v>13</v>
      </c>
      <c r="H116" s="77">
        <v>0</v>
      </c>
      <c r="I116" s="75">
        <v>0</v>
      </c>
      <c r="J116" s="46">
        <f t="shared" si="21"/>
        <v>13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+'5'!J117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+'5'!J120</f>
        <v>4</v>
      </c>
      <c r="F120" s="70"/>
      <c r="G120" s="46">
        <f t="shared" si="20"/>
        <v>4</v>
      </c>
      <c r="H120" s="77">
        <v>0</v>
      </c>
      <c r="I120" s="75">
        <v>0</v>
      </c>
      <c r="J120" s="46">
        <f t="shared" si="21"/>
        <v>3</v>
      </c>
      <c r="K120" s="71">
        <v>1</v>
      </c>
      <c r="L120" s="22">
        <v>35</v>
      </c>
      <c r="M120" s="64">
        <f t="shared" si="8"/>
        <v>35</v>
      </c>
      <c r="N120" s="17" t="s">
        <v>16</v>
      </c>
      <c r="O120" s="18"/>
      <c r="P120" s="133">
        <f t="shared" si="7"/>
        <v>35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50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+'5'!J131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+'5'!J132</f>
        <v>4</v>
      </c>
      <c r="F132" s="70"/>
      <c r="G132" s="46">
        <f t="shared" si="20"/>
        <v>4</v>
      </c>
      <c r="H132" s="77">
        <v>0</v>
      </c>
      <c r="I132" s="75">
        <v>0</v>
      </c>
      <c r="J132" s="46">
        <f t="shared" si="21"/>
        <v>2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33">
        <f t="shared" si="7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+'5'!J133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+'5'!J162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+'5'!J163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+'5'!J164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+'5'!J165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+'5'!J166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+'5'!J167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+'5'!J168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+'5'!J169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+'5'!J170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+'5'!J171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+'5'!J172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+'5'!J174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+'5'!J175</f>
        <v>13</v>
      </c>
      <c r="F175" s="70"/>
      <c r="G175" s="46">
        <f t="shared" si="27"/>
        <v>13</v>
      </c>
      <c r="H175" s="77">
        <v>0</v>
      </c>
      <c r="I175" s="75">
        <v>0</v>
      </c>
      <c r="J175" s="46">
        <f t="shared" si="28"/>
        <v>12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33">
        <f t="shared" si="26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+'5'!J176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+'5'!J177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+'5'!J178</f>
        <v>7</v>
      </c>
      <c r="F178" s="70"/>
      <c r="G178" s="46">
        <f t="shared" si="27"/>
        <v>7</v>
      </c>
      <c r="H178" s="77">
        <v>0</v>
      </c>
      <c r="I178" s="75">
        <v>0</v>
      </c>
      <c r="J178" s="46">
        <f t="shared" si="28"/>
        <v>5</v>
      </c>
      <c r="K178" s="71">
        <v>2</v>
      </c>
      <c r="L178" s="20">
        <v>55</v>
      </c>
      <c r="M178" s="64">
        <f t="shared" si="31"/>
        <v>110</v>
      </c>
      <c r="N178" s="17" t="s">
        <v>16</v>
      </c>
      <c r="O178" s="18"/>
      <c r="P178" s="133">
        <f t="shared" si="26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+'5'!J179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+'5'!J180</f>
        <v>17</v>
      </c>
      <c r="F180" s="70"/>
      <c r="G180" s="46">
        <f t="shared" si="27"/>
        <v>17</v>
      </c>
      <c r="H180" s="77">
        <v>0</v>
      </c>
      <c r="I180" s="75">
        <v>0</v>
      </c>
      <c r="J180" s="46">
        <f t="shared" si="28"/>
        <v>16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33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+'5'!J181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+'5'!J182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+'5'!J183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+'5'!J184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+'5'!J185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+'5'!J186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+'5'!J188</f>
        <v>147</v>
      </c>
      <c r="F188" s="70"/>
      <c r="G188" s="46">
        <f>E188+F188</f>
        <v>147</v>
      </c>
      <c r="H188" s="77">
        <v>0</v>
      </c>
      <c r="I188" s="75">
        <v>0</v>
      </c>
      <c r="J188" s="46">
        <f>+G188-H188-K188-I188</f>
        <v>147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+'5'!J190</f>
        <v>13</v>
      </c>
      <c r="F190" s="70"/>
      <c r="G190" s="46">
        <f t="shared" si="27"/>
        <v>13</v>
      </c>
      <c r="H190" s="77">
        <v>0</v>
      </c>
      <c r="I190" s="75">
        <v>0</v>
      </c>
      <c r="J190" s="46">
        <f t="shared" si="28"/>
        <v>13</v>
      </c>
      <c r="K190" s="71"/>
      <c r="L190" s="20">
        <v>55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+'5'!J191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+'5'!J192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+'5'!J193</f>
        <v>12</v>
      </c>
      <c r="F193" s="70"/>
      <c r="G193" s="46">
        <f t="shared" si="27"/>
        <v>12</v>
      </c>
      <c r="H193" s="77">
        <v>0</v>
      </c>
      <c r="I193" s="75">
        <v>0</v>
      </c>
      <c r="J193" s="46">
        <f t="shared" si="28"/>
        <v>12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+'5'!J194</f>
        <v>12</v>
      </c>
      <c r="F194" s="70"/>
      <c r="G194" s="46">
        <f t="shared" si="27"/>
        <v>12</v>
      </c>
      <c r="H194" s="77">
        <v>0</v>
      </c>
      <c r="I194" s="75">
        <v>0</v>
      </c>
      <c r="J194" s="46">
        <f t="shared" si="28"/>
        <v>11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3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+'5'!J195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+'5'!J196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+'5'!J197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+'5'!J198</f>
        <v>7</v>
      </c>
      <c r="F198" s="70"/>
      <c r="G198" s="46">
        <f t="shared" si="27"/>
        <v>7</v>
      </c>
      <c r="H198" s="77">
        <v>0</v>
      </c>
      <c r="I198" s="75">
        <v>0</v>
      </c>
      <c r="J198" s="46">
        <f t="shared" si="28"/>
        <v>7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+'5'!J199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+'5'!J200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+'5'!J201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+'5'!J202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+'5'!J203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+'5'!J204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+'5'!J205</f>
        <v>15</v>
      </c>
      <c r="F205" s="70"/>
      <c r="G205" s="46">
        <f t="shared" si="27"/>
        <v>15</v>
      </c>
      <c r="H205" s="77">
        <v>0</v>
      </c>
      <c r="I205" s="75">
        <v>0</v>
      </c>
      <c r="J205" s="46">
        <f t="shared" si="28"/>
        <v>15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+'5'!J206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+'5'!J208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+'5'!J209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+'5'!J210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+'5'!J211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+'5'!J212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+'5'!J213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33">
        <f t="shared" si="35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+'5'!J214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+'5'!J215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+'5'!J216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+'5'!J217</f>
        <v>28</v>
      </c>
      <c r="F217" s="70"/>
      <c r="G217" s="46">
        <f t="shared" si="27"/>
        <v>28</v>
      </c>
      <c r="H217" s="77">
        <v>0</v>
      </c>
      <c r="I217" s="75">
        <v>0</v>
      </c>
      <c r="J217" s="46">
        <f t="shared" si="28"/>
        <v>28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+'5'!J218</f>
        <v>22</v>
      </c>
      <c r="F218" s="70"/>
      <c r="G218" s="46">
        <f t="shared" si="27"/>
        <v>22</v>
      </c>
      <c r="H218" s="77">
        <v>0</v>
      </c>
      <c r="I218" s="75">
        <v>0</v>
      </c>
      <c r="J218" s="46">
        <f t="shared" si="28"/>
        <v>22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+'5'!J219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+'5'!J220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+'5'!J221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+'5'!J222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+'5'!J223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+'5'!J224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+'5'!J225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+'5'!J226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+'5'!J227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+'5'!J228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+'5'!J229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+'5'!J230</f>
        <v>0</v>
      </c>
      <c r="F230" s="70">
        <v>1</v>
      </c>
      <c r="G230" s="46">
        <f t="shared" si="27"/>
        <v>1</v>
      </c>
      <c r="H230" s="77">
        <v>0</v>
      </c>
      <c r="I230" s="75">
        <v>0</v>
      </c>
      <c r="J230" s="46">
        <f t="shared" si="28"/>
        <v>0</v>
      </c>
      <c r="K230" s="71">
        <v>1</v>
      </c>
      <c r="L230" s="20">
        <v>35</v>
      </c>
      <c r="M230" s="64">
        <f t="shared" si="31"/>
        <v>35</v>
      </c>
      <c r="N230" s="17" t="s">
        <v>16</v>
      </c>
      <c r="O230" s="18"/>
      <c r="P230" s="133">
        <f t="shared" si="35"/>
        <v>35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+'5'!J231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+'5'!J232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+'5'!J233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+'5'!J234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+'5'!J235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+'5'!J236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+'5'!J237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+'5'!J238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+'5'!J239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+'5'!J240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+'5'!J241</f>
        <v>4</v>
      </c>
      <c r="F241" s="70"/>
      <c r="G241" s="46">
        <f t="shared" si="37"/>
        <v>4</v>
      </c>
      <c r="H241" s="77">
        <v>0</v>
      </c>
      <c r="I241" s="75">
        <v>0</v>
      </c>
      <c r="J241" s="46">
        <f t="shared" si="38"/>
        <v>4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+'5'!J242</f>
        <v>2</v>
      </c>
      <c r="F242" s="70"/>
      <c r="G242" s="46">
        <f t="shared" si="37"/>
        <v>2</v>
      </c>
      <c r="H242" s="77">
        <v>0</v>
      </c>
      <c r="I242" s="75">
        <v>0</v>
      </c>
      <c r="J242" s="46">
        <f t="shared" si="38"/>
        <v>2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+'5'!J243</f>
        <v>3</v>
      </c>
      <c r="F243" s="70"/>
      <c r="G243" s="46">
        <f t="shared" si="37"/>
        <v>3</v>
      </c>
      <c r="H243" s="77">
        <v>0</v>
      </c>
      <c r="I243" s="75">
        <v>0</v>
      </c>
      <c r="J243" s="46">
        <f t="shared" si="38"/>
        <v>3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+'5'!J244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+'5'!J245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+'5'!J246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+'5'!J247</f>
        <v>5</v>
      </c>
      <c r="F247" s="70"/>
      <c r="G247" s="46">
        <f t="shared" si="37"/>
        <v>5</v>
      </c>
      <c r="H247" s="77">
        <v>0</v>
      </c>
      <c r="I247" s="75">
        <v>0</v>
      </c>
      <c r="J247" s="46">
        <f t="shared" si="38"/>
        <v>5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+'5'!J253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0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351.5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1415</v>
      </c>
    </row>
    <row r="257" spans="1:18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18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570</v>
      </c>
      <c r="O258" s="2">
        <v>360</v>
      </c>
      <c r="P258" s="2">
        <v>40</v>
      </c>
      <c r="Q258" s="87">
        <v>170</v>
      </c>
    </row>
    <row r="259" spans="1:18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18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152</v>
      </c>
      <c r="P261" s="137"/>
      <c r="Q261" s="137"/>
      <c r="R261" s="137"/>
    </row>
    <row r="262" spans="1:18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693</v>
      </c>
      <c r="P262" s="137"/>
      <c r="Q262" s="137"/>
      <c r="R262" s="137"/>
    </row>
    <row r="263" spans="1:18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693</v>
      </c>
      <c r="P263" s="139" t="s">
        <v>1416</v>
      </c>
      <c r="Q263" s="140" t="s">
        <v>1417</v>
      </c>
      <c r="R263" s="141" t="s">
        <v>1418</v>
      </c>
    </row>
    <row r="264" spans="1:18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18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18" x14ac:dyDescent="0.5">
      <c r="J266" s="2"/>
      <c r="L266" s="2"/>
      <c r="P266" s="121"/>
      <c r="Q266" s="121"/>
      <c r="R266" s="121"/>
    </row>
    <row r="267" spans="1:1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18" x14ac:dyDescent="0.5">
      <c r="J268" s="2"/>
      <c r="L268" s="2"/>
      <c r="P268" s="122"/>
      <c r="Q268" s="122"/>
      <c r="R268" s="122"/>
    </row>
    <row r="269" spans="1:18" x14ac:dyDescent="0.5">
      <c r="J269" s="2"/>
      <c r="L269" s="2"/>
      <c r="P269" s="123"/>
      <c r="Q269" s="123"/>
      <c r="R269" s="123"/>
    </row>
    <row r="270" spans="1:1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1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1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AB336"/>
  <sheetViews>
    <sheetView zoomScale="80" zoomScaleNormal="80" workbookViewId="0">
      <pane xSplit="10" ySplit="4" topLeftCell="K250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38</v>
      </c>
      <c r="F5" s="70"/>
      <c r="G5" s="46">
        <f t="shared" ref="G5:G26" si="0">E5+F5</f>
        <v>38</v>
      </c>
      <c r="H5" s="77">
        <v>0</v>
      </c>
      <c r="I5" s="75">
        <v>0</v>
      </c>
      <c r="J5" s="46">
        <f t="shared" ref="J5:J26" si="1">+G5-H5-K5-I5</f>
        <v>37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25</v>
      </c>
      <c r="P5" s="133">
        <f t="shared" ref="P5:P68" si="2">SUM(M5-O5)</f>
        <v>25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101</v>
      </c>
      <c r="F6" s="70">
        <v>20</v>
      </c>
      <c r="G6" s="46">
        <f t="shared" si="0"/>
        <v>121</v>
      </c>
      <c r="H6" s="77">
        <v>0</v>
      </c>
      <c r="I6" s="75">
        <v>0</v>
      </c>
      <c r="J6" s="46">
        <f t="shared" si="1"/>
        <v>112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>
        <v>200</v>
      </c>
      <c r="P6" s="133">
        <f t="shared" si="2"/>
        <v>700</v>
      </c>
      <c r="Q6" s="13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3</v>
      </c>
      <c r="F18" s="70"/>
      <c r="G18" s="46">
        <f t="shared" si="0"/>
        <v>3</v>
      </c>
      <c r="H18" s="77">
        <v>3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1449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0</v>
      </c>
      <c r="F22" s="70">
        <v>5</v>
      </c>
      <c r="G22" s="46">
        <f t="shared" si="0"/>
        <v>5</v>
      </c>
      <c r="H22" s="77">
        <v>0</v>
      </c>
      <c r="I22" s="75">
        <v>0</v>
      </c>
      <c r="J22" s="46">
        <f t="shared" si="1"/>
        <v>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150</v>
      </c>
      <c r="P22" s="133">
        <f t="shared" si="2"/>
        <v>150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33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22</v>
      </c>
      <c r="F31" s="70">
        <v>10</v>
      </c>
      <c r="G31" s="46">
        <f t="shared" si="5"/>
        <v>32</v>
      </c>
      <c r="H31" s="77">
        <v>0</v>
      </c>
      <c r="I31" s="75">
        <v>0</v>
      </c>
      <c r="J31" s="46">
        <f t="shared" si="6"/>
        <v>27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>
        <v>100</v>
      </c>
      <c r="P31" s="133">
        <f t="shared" si="2"/>
        <v>400</v>
      </c>
      <c r="Q31" s="13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5</v>
      </c>
      <c r="F32" s="70"/>
      <c r="G32" s="46">
        <f t="shared" si="5"/>
        <v>5</v>
      </c>
      <c r="H32" s="77">
        <v>1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3"/>
        <v>130</v>
      </c>
      <c r="N32" s="17" t="s">
        <v>1449</v>
      </c>
      <c r="O32" s="18"/>
      <c r="P32" s="13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1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33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3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33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+'6'!J46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1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33">
        <f t="shared" si="2"/>
        <v>100</v>
      </c>
      <c r="Q46" s="13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+'6'!J47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+'6'!J48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+'6'!J49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+'6'!J50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+'6'!J53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+'6'!J55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0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70</v>
      </c>
      <c r="P55" s="133">
        <f t="shared" si="2"/>
        <v>170</v>
      </c>
      <c r="Q55" s="13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+'6'!J56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+'6'!J57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+'6'!J62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3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33">
        <f t="shared" si="2"/>
        <v>120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+'6'!J64</f>
        <v>6</v>
      </c>
      <c r="F64" s="70"/>
      <c r="G64" s="46">
        <f t="shared" si="5"/>
        <v>6</v>
      </c>
      <c r="H64" s="77">
        <v>0</v>
      </c>
      <c r="I64" s="75">
        <v>0</v>
      </c>
      <c r="J64" s="46">
        <f t="shared" si="6"/>
        <v>4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50</v>
      </c>
      <c r="P64" s="133">
        <f t="shared" si="2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+'6'!J65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3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>
        <v>50</v>
      </c>
      <c r="P65" s="133">
        <f t="shared" si="2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+'6'!J66</f>
        <v>6</v>
      </c>
      <c r="F66" s="70"/>
      <c r="G66" s="46">
        <f t="shared" si="5"/>
        <v>6</v>
      </c>
      <c r="H66" s="77">
        <v>0</v>
      </c>
      <c r="I66" s="75">
        <v>0</v>
      </c>
      <c r="J66" s="46">
        <f t="shared" si="6"/>
        <v>3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>
        <v>75</v>
      </c>
      <c r="P66" s="133">
        <f t="shared" si="2"/>
        <v>75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33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+'6'!J77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0</v>
      </c>
      <c r="K77" s="71">
        <v>5</v>
      </c>
      <c r="L77" s="21">
        <v>50</v>
      </c>
      <c r="M77" s="64">
        <f t="shared" si="3"/>
        <v>250</v>
      </c>
      <c r="N77" s="17" t="s">
        <v>16</v>
      </c>
      <c r="O77" s="18">
        <v>125</v>
      </c>
      <c r="P77" s="133">
        <f t="shared" si="7"/>
        <v>125</v>
      </c>
      <c r="Q77" s="89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+'6'!J80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+'6'!J81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+'6'!J110</f>
        <v>3</v>
      </c>
      <c r="F110" s="70">
        <v>4</v>
      </c>
      <c r="G110" s="46">
        <f t="shared" si="20"/>
        <v>7</v>
      </c>
      <c r="H110" s="77">
        <v>0</v>
      </c>
      <c r="I110" s="75">
        <v>0</v>
      </c>
      <c r="J110" s="46">
        <f t="shared" si="21"/>
        <v>7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+'6'!J111</f>
        <v>3</v>
      </c>
      <c r="F111" s="70">
        <v>10</v>
      </c>
      <c r="G111" s="46">
        <f t="shared" si="20"/>
        <v>13</v>
      </c>
      <c r="H111" s="77">
        <v>0</v>
      </c>
      <c r="I111" s="75">
        <v>0</v>
      </c>
      <c r="J111" s="46">
        <f t="shared" si="21"/>
        <v>12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33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+'6'!J112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+'6'!J113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8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33">
        <f t="shared" si="7"/>
        <v>55</v>
      </c>
      <c r="Q113" s="13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+'6'!J115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+'6'!J116</f>
        <v>13</v>
      </c>
      <c r="F116" s="70"/>
      <c r="G116" s="46">
        <f t="shared" si="20"/>
        <v>13</v>
      </c>
      <c r="H116" s="77">
        <v>0</v>
      </c>
      <c r="I116" s="75">
        <v>0</v>
      </c>
      <c r="J116" s="46">
        <f t="shared" si="21"/>
        <v>12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33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+'6'!J117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+'6'!J120</f>
        <v>3</v>
      </c>
      <c r="F120" s="70"/>
      <c r="G120" s="46">
        <f t="shared" si="20"/>
        <v>3</v>
      </c>
      <c r="H120" s="77">
        <v>0</v>
      </c>
      <c r="I120" s="75">
        <v>0</v>
      </c>
      <c r="J120" s="46">
        <f t="shared" si="21"/>
        <v>3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35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+'6'!J125</f>
        <v>0</v>
      </c>
      <c r="F125" s="70">
        <v>5</v>
      </c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+'6'!J131</f>
        <v>0</v>
      </c>
      <c r="F131" s="70">
        <v>5</v>
      </c>
      <c r="G131" s="46">
        <f t="shared" si="20"/>
        <v>5</v>
      </c>
      <c r="H131" s="77">
        <v>0</v>
      </c>
      <c r="I131" s="75">
        <v>0</v>
      </c>
      <c r="J131" s="46">
        <f t="shared" si="21"/>
        <v>3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33">
        <f t="shared" si="7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+'6'!J132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1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33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+'6'!J133</f>
        <v>2</v>
      </c>
      <c r="F133" s="70">
        <v>3</v>
      </c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79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+'6'!J154</f>
        <v>0</v>
      </c>
      <c r="F154" s="70">
        <v>5</v>
      </c>
      <c r="G154" s="46">
        <f t="shared" si="20"/>
        <v>5</v>
      </c>
      <c r="H154" s="77">
        <v>0</v>
      </c>
      <c r="I154" s="75">
        <v>0</v>
      </c>
      <c r="J154" s="46">
        <f t="shared" si="21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+'6'!J162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+'6'!J163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+'6'!J164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+'6'!J165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+'6'!J166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+'6'!J167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+'6'!J168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+'6'!J169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+'6'!J170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+'6'!J171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+'6'!J172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+'6'!J174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+'6'!J175</f>
        <v>12</v>
      </c>
      <c r="F175" s="70"/>
      <c r="G175" s="46">
        <f t="shared" si="27"/>
        <v>12</v>
      </c>
      <c r="H175" s="77">
        <v>0</v>
      </c>
      <c r="I175" s="75">
        <v>0</v>
      </c>
      <c r="J175" s="46">
        <f t="shared" si="28"/>
        <v>11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33">
        <f t="shared" si="26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+'6'!J176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+'6'!J177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+'6'!J178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5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+'6'!J179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+'6'!J180</f>
        <v>16</v>
      </c>
      <c r="F180" s="70"/>
      <c r="G180" s="46">
        <f t="shared" si="27"/>
        <v>16</v>
      </c>
      <c r="H180" s="77">
        <v>0</v>
      </c>
      <c r="I180" s="75">
        <v>0</v>
      </c>
      <c r="J180" s="46">
        <f t="shared" si="28"/>
        <v>15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>
        <v>10</v>
      </c>
      <c r="P180" s="133">
        <f t="shared" ref="P180:P208" si="33">SUM(M180-O180)</f>
        <v>25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+'6'!J181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+'6'!J182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+'6'!J183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+'6'!J184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+'6'!J185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+'6'!J186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+'6'!J188</f>
        <v>147</v>
      </c>
      <c r="F188" s="70"/>
      <c r="G188" s="46">
        <f>E188+F188</f>
        <v>147</v>
      </c>
      <c r="H188" s="77">
        <v>0</v>
      </c>
      <c r="I188" s="75">
        <v>0</v>
      </c>
      <c r="J188" s="46">
        <f>+G188-H188-K188-I188</f>
        <v>145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33">
        <f t="shared" si="33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+'6'!J190</f>
        <v>13</v>
      </c>
      <c r="F190" s="70"/>
      <c r="G190" s="46">
        <f t="shared" si="27"/>
        <v>13</v>
      </c>
      <c r="H190" s="77">
        <v>0</v>
      </c>
      <c r="I190" s="75">
        <v>0</v>
      </c>
      <c r="J190" s="46">
        <f t="shared" si="28"/>
        <v>12</v>
      </c>
      <c r="K190" s="71">
        <v>1</v>
      </c>
      <c r="L190" s="20">
        <v>45</v>
      </c>
      <c r="M190" s="64">
        <f t="shared" si="31"/>
        <v>45</v>
      </c>
      <c r="N190" s="17" t="s">
        <v>16</v>
      </c>
      <c r="O190" s="18"/>
      <c r="P190" s="133">
        <f t="shared" si="33"/>
        <v>45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+'6'!J191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33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+'6'!J192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3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+'6'!J193</f>
        <v>12</v>
      </c>
      <c r="F193" s="70"/>
      <c r="G193" s="46">
        <f t="shared" si="27"/>
        <v>12</v>
      </c>
      <c r="H193" s="77">
        <v>0</v>
      </c>
      <c r="I193" s="75">
        <v>0</v>
      </c>
      <c r="J193" s="46">
        <f t="shared" si="28"/>
        <v>9</v>
      </c>
      <c r="K193" s="71">
        <v>3</v>
      </c>
      <c r="L193" s="20">
        <v>60</v>
      </c>
      <c r="M193" s="64">
        <f t="shared" si="31"/>
        <v>180</v>
      </c>
      <c r="N193" s="17" t="s">
        <v>16</v>
      </c>
      <c r="O193" s="18"/>
      <c r="P193" s="133">
        <f t="shared" si="33"/>
        <v>180</v>
      </c>
      <c r="Q193" s="89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+'6'!J194</f>
        <v>11</v>
      </c>
      <c r="F194" s="70"/>
      <c r="G194" s="46">
        <f t="shared" si="27"/>
        <v>11</v>
      </c>
      <c r="H194" s="77">
        <v>0</v>
      </c>
      <c r="I194" s="75">
        <v>0</v>
      </c>
      <c r="J194" s="46">
        <f t="shared" si="28"/>
        <v>11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33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+'6'!J195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5</v>
      </c>
      <c r="K195" s="71">
        <v>2</v>
      </c>
      <c r="L195" s="20">
        <v>60</v>
      </c>
      <c r="M195" s="64">
        <f t="shared" si="31"/>
        <v>120</v>
      </c>
      <c r="N195" s="17" t="s">
        <v>16</v>
      </c>
      <c r="O195" s="18"/>
      <c r="P195" s="133">
        <f t="shared" si="33"/>
        <v>120</v>
      </c>
      <c r="Q195" s="89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+'6'!J196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3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+'6'!J197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3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+'6'!J198</f>
        <v>7</v>
      </c>
      <c r="F198" s="70"/>
      <c r="G198" s="46">
        <f t="shared" si="27"/>
        <v>7</v>
      </c>
      <c r="H198" s="77">
        <v>0</v>
      </c>
      <c r="I198" s="75">
        <v>0</v>
      </c>
      <c r="J198" s="46">
        <f t="shared" si="28"/>
        <v>7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+'6'!J199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+'6'!J200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+'6'!J201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+'6'!J202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+'6'!J203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+'6'!J204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+'6'!J205</f>
        <v>15</v>
      </c>
      <c r="F205" s="70"/>
      <c r="G205" s="46">
        <f t="shared" si="27"/>
        <v>15</v>
      </c>
      <c r="H205" s="77">
        <v>0</v>
      </c>
      <c r="I205" s="75">
        <v>0</v>
      </c>
      <c r="J205" s="46">
        <f t="shared" si="28"/>
        <v>14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33">
        <f t="shared" si="33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+'6'!J206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3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+'6'!J208</f>
        <v>0</v>
      </c>
      <c r="F208" s="70">
        <v>2</v>
      </c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+'6'!J209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3" si="37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+'6'!J210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+'6'!J211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+'6'!J212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+'6'!J213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+'6'!J214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+'6'!J215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+'6'!J216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+'6'!J217</f>
        <v>28</v>
      </c>
      <c r="F217" s="70"/>
      <c r="G217" s="46">
        <f t="shared" si="27"/>
        <v>28</v>
      </c>
      <c r="H217" s="77">
        <v>0</v>
      </c>
      <c r="I217" s="75">
        <v>0</v>
      </c>
      <c r="J217" s="46">
        <f t="shared" si="28"/>
        <v>25</v>
      </c>
      <c r="K217" s="71">
        <v>3</v>
      </c>
      <c r="L217" s="20">
        <v>10</v>
      </c>
      <c r="M217" s="64">
        <f t="shared" si="31"/>
        <v>30</v>
      </c>
      <c r="N217" s="17" t="s">
        <v>16</v>
      </c>
      <c r="O217" s="18"/>
      <c r="P217" s="133">
        <f t="shared" si="37"/>
        <v>30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+'6'!J218</f>
        <v>22</v>
      </c>
      <c r="F218" s="70"/>
      <c r="G218" s="46">
        <f t="shared" si="27"/>
        <v>22</v>
      </c>
      <c r="H218" s="77">
        <v>0</v>
      </c>
      <c r="I218" s="75">
        <v>0</v>
      </c>
      <c r="J218" s="46">
        <f t="shared" si="28"/>
        <v>21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7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+'6'!J219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+'6'!J220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+'6'!J221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+'6'!J222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+'6'!J223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+'6'!J224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+'6'!J225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+'6'!J226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+'6'!J227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+'6'!J228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+'6'!J229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+'6'!J230</f>
        <v>0</v>
      </c>
      <c r="F230" s="70">
        <v>1</v>
      </c>
      <c r="G230" s="46">
        <f t="shared" si="27"/>
        <v>1</v>
      </c>
      <c r="H230" s="77">
        <v>0</v>
      </c>
      <c r="I230" s="75">
        <v>0</v>
      </c>
      <c r="J230" s="46">
        <f t="shared" si="28"/>
        <v>0</v>
      </c>
      <c r="K230" s="71">
        <v>1</v>
      </c>
      <c r="L230" s="20">
        <v>35</v>
      </c>
      <c r="M230" s="64">
        <f t="shared" si="31"/>
        <v>35</v>
      </c>
      <c r="N230" s="17" t="s">
        <v>16</v>
      </c>
      <c r="O230" s="18">
        <v>10</v>
      </c>
      <c r="P230" s="133">
        <f t="shared" si="37"/>
        <v>25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+'6'!J231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2" si="39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+'6'!J232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+'6'!J233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+'6'!J234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+'6'!J235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49</v>
      </c>
      <c r="M235" s="64">
        <f t="shared" ref="M235:M247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+'6'!J236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39</v>
      </c>
      <c r="M236" s="64">
        <f t="shared" si="40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+'6'!J237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+'6'!J238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50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+'6'!J239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+'6'!J240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80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+'6'!J241</f>
        <v>4</v>
      </c>
      <c r="F241" s="70"/>
      <c r="G241" s="46">
        <f t="shared" si="38"/>
        <v>4</v>
      </c>
      <c r="H241" s="77">
        <v>0</v>
      </c>
      <c r="I241" s="75">
        <v>0</v>
      </c>
      <c r="J241" s="46">
        <f t="shared" si="39"/>
        <v>3</v>
      </c>
      <c r="K241" s="71">
        <v>1</v>
      </c>
      <c r="L241" s="20">
        <v>35</v>
      </c>
      <c r="M241" s="64">
        <f t="shared" si="40"/>
        <v>35</v>
      </c>
      <c r="N241" s="17" t="s">
        <v>16</v>
      </c>
      <c r="O241" s="18"/>
      <c r="P241" s="133">
        <f t="shared" si="37"/>
        <v>35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+'6'!J242</f>
        <v>2</v>
      </c>
      <c r="F242" s="70"/>
      <c r="G242" s="46">
        <f t="shared" si="38"/>
        <v>2</v>
      </c>
      <c r="H242" s="77">
        <v>0</v>
      </c>
      <c r="I242" s="75">
        <v>0</v>
      </c>
      <c r="J242" s="46">
        <f t="shared" si="39"/>
        <v>1</v>
      </c>
      <c r="K242" s="71">
        <v>1</v>
      </c>
      <c r="L242" s="20">
        <v>35</v>
      </c>
      <c r="M242" s="64">
        <f t="shared" si="40"/>
        <v>35</v>
      </c>
      <c r="N242" s="17" t="s">
        <v>16</v>
      </c>
      <c r="O242" s="18"/>
      <c r="P242" s="133">
        <f t="shared" si="37"/>
        <v>35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+'6'!J243</f>
        <v>3</v>
      </c>
      <c r="F243" s="70"/>
      <c r="G243" s="46">
        <f t="shared" si="38"/>
        <v>3</v>
      </c>
      <c r="H243" s="77">
        <v>0</v>
      </c>
      <c r="I243" s="75">
        <v>0</v>
      </c>
      <c r="J243" s="46">
        <f t="shared" si="39"/>
        <v>3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+'6'!J244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22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+'6'!J245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35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+'6'!J246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+'6'!J247</f>
        <v>5</v>
      </c>
      <c r="F247" s="70"/>
      <c r="G247" s="46">
        <f t="shared" si="38"/>
        <v>5</v>
      </c>
      <c r="H247" s="77">
        <v>5</v>
      </c>
      <c r="I247" s="75">
        <v>0</v>
      </c>
      <c r="J247" s="46">
        <f t="shared" si="39"/>
        <v>0</v>
      </c>
      <c r="K247" s="71"/>
      <c r="L247" s="20">
        <v>15</v>
      </c>
      <c r="M247" s="64">
        <f t="shared" si="40"/>
        <v>0</v>
      </c>
      <c r="N247" s="17" t="s">
        <v>1449</v>
      </c>
      <c r="O247" s="18"/>
      <c r="P247" s="23">
        <f t="shared" si="37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+'6'!J248</f>
        <v>0</v>
      </c>
      <c r="F248" s="70">
        <v>10</v>
      </c>
      <c r="G248" s="46">
        <f t="shared" si="38"/>
        <v>10</v>
      </c>
      <c r="H248" s="77">
        <v>0</v>
      </c>
      <c r="I248" s="75">
        <v>0</v>
      </c>
      <c r="J248" s="46">
        <f t="shared" si="39"/>
        <v>2</v>
      </c>
      <c r="K248" s="71">
        <v>8</v>
      </c>
      <c r="L248" s="20">
        <v>20</v>
      </c>
      <c r="M248" s="64">
        <f t="shared" si="31"/>
        <v>160</v>
      </c>
      <c r="N248" s="17" t="s">
        <v>16</v>
      </c>
      <c r="O248" s="18"/>
      <c r="P248" s="133">
        <f t="shared" si="37"/>
        <v>160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3">
        <f>+'6'!J253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" si="47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1542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4785</v>
      </c>
    </row>
    <row r="257" spans="1:28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8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2105</v>
      </c>
      <c r="O258" s="2">
        <v>230</v>
      </c>
      <c r="P258" s="2">
        <v>40</v>
      </c>
      <c r="Q258" s="87">
        <v>245</v>
      </c>
      <c r="R258" s="2">
        <v>420</v>
      </c>
      <c r="S258" s="2">
        <v>260</v>
      </c>
      <c r="T258" s="2">
        <v>25</v>
      </c>
      <c r="U258" s="2">
        <v>200</v>
      </c>
      <c r="V258" s="2">
        <v>100</v>
      </c>
      <c r="W258" s="2">
        <v>100</v>
      </c>
      <c r="X258" s="2">
        <v>85</v>
      </c>
      <c r="Y258" s="2">
        <v>60</v>
      </c>
      <c r="Z258" s="2">
        <v>35</v>
      </c>
      <c r="AA258" s="2">
        <v>170</v>
      </c>
      <c r="AB258" s="2">
        <v>135</v>
      </c>
    </row>
    <row r="259" spans="1:28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8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8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890</v>
      </c>
      <c r="P261" s="137"/>
      <c r="Q261" s="137"/>
      <c r="R261" s="137"/>
    </row>
    <row r="262" spans="1:28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1790</v>
      </c>
      <c r="P262" s="137"/>
      <c r="Q262" s="137"/>
      <c r="R262" s="137"/>
    </row>
    <row r="263" spans="1:28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1790</v>
      </c>
      <c r="P263" s="139" t="s">
        <v>1416</v>
      </c>
      <c r="Q263" s="140" t="s">
        <v>1417</v>
      </c>
      <c r="R263" s="141" t="s">
        <v>1418</v>
      </c>
    </row>
    <row r="264" spans="1:28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28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8" x14ac:dyDescent="0.5">
      <c r="J266" s="2"/>
      <c r="L266" s="2"/>
      <c r="P266" s="121"/>
      <c r="Q266" s="121"/>
      <c r="R266" s="121"/>
    </row>
    <row r="267" spans="1:2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8" x14ac:dyDescent="0.5">
      <c r="J268" s="2"/>
      <c r="L268" s="2"/>
      <c r="P268" s="122"/>
      <c r="Q268" s="122"/>
      <c r="R268" s="122"/>
    </row>
    <row r="269" spans="1:28" x14ac:dyDescent="0.5">
      <c r="J269" s="2"/>
      <c r="L269" s="2"/>
      <c r="P269" s="123"/>
      <c r="Q269" s="123"/>
      <c r="R269" s="123"/>
    </row>
    <row r="270" spans="1:2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2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2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Y336"/>
  <sheetViews>
    <sheetView zoomScale="80" zoomScaleNormal="80" workbookViewId="0">
      <pane xSplit="10" ySplit="4" topLeftCell="K252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112</v>
      </c>
      <c r="F6" s="70"/>
      <c r="G6" s="46">
        <f t="shared" si="0"/>
        <v>112</v>
      </c>
      <c r="H6" s="77">
        <v>0</v>
      </c>
      <c r="I6" s="75">
        <v>0</v>
      </c>
      <c r="J6" s="46">
        <f t="shared" si="1"/>
        <v>104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33">
        <f t="shared" si="2"/>
        <v>800</v>
      </c>
      <c r="Q6" s="13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33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1</v>
      </c>
      <c r="K22" s="71">
        <v>1</v>
      </c>
      <c r="L22" s="20">
        <v>100</v>
      </c>
      <c r="M22" s="64">
        <f t="shared" si="3"/>
        <v>100</v>
      </c>
      <c r="N22" s="17" t="s">
        <v>1448</v>
      </c>
      <c r="O22" s="18">
        <v>100</v>
      </c>
      <c r="P22" s="23">
        <f t="shared" si="2"/>
        <v>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1</v>
      </c>
      <c r="K26" s="71">
        <v>1</v>
      </c>
      <c r="L26" s="15">
        <v>100</v>
      </c>
      <c r="M26" s="64">
        <f t="shared" si="3"/>
        <v>100</v>
      </c>
      <c r="N26" s="17" t="s">
        <v>16</v>
      </c>
      <c r="O26" s="18"/>
      <c r="P26" s="133">
        <f t="shared" si="2"/>
        <v>100</v>
      </c>
      <c r="Q26" s="13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22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33">
        <f t="shared" si="2"/>
        <v>500</v>
      </c>
      <c r="Q31" s="13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33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3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+'7'!J46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+'7'!J47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+'7'!J48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+'7'!J49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0</v>
      </c>
      <c r="M49" s="64">
        <f>+L49*K49</f>
        <v>0</v>
      </c>
      <c r="N49" s="17" t="s">
        <v>1453</v>
      </c>
      <c r="O49" s="18"/>
      <c r="P49" s="23">
        <f t="shared" si="2"/>
        <v>0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+'7'!J53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0</v>
      </c>
      <c r="M53" s="64">
        <f>+L53*K53</f>
        <v>0</v>
      </c>
      <c r="N53" s="17" t="s">
        <v>1453</v>
      </c>
      <c r="O53" s="18"/>
      <c r="P53" s="23">
        <f t="shared" si="2"/>
        <v>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+'7'!J56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+'7'!J57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1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33">
        <f t="shared" si="2"/>
        <v>120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+'7'!J62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+'7'!J64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2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/>
      <c r="P64" s="133">
        <f t="shared" si="2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+'7'!J66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+'7'!J80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+'7'!J81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+'7'!J110</f>
        <v>7</v>
      </c>
      <c r="F110" s="70"/>
      <c r="G110" s="46">
        <f t="shared" si="20"/>
        <v>7</v>
      </c>
      <c r="H110" s="77">
        <v>0</v>
      </c>
      <c r="I110" s="75">
        <v>1</v>
      </c>
      <c r="J110" s="46">
        <f t="shared" si="21"/>
        <v>4</v>
      </c>
      <c r="K110" s="71">
        <v>2</v>
      </c>
      <c r="L110" s="22">
        <v>120</v>
      </c>
      <c r="M110" s="64">
        <f t="shared" si="8"/>
        <v>240</v>
      </c>
      <c r="N110" s="17" t="s">
        <v>1451</v>
      </c>
      <c r="O110" s="18"/>
      <c r="P110" s="133">
        <f t="shared" si="7"/>
        <v>240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+'7'!J111</f>
        <v>12</v>
      </c>
      <c r="F111" s="70"/>
      <c r="G111" s="46">
        <f t="shared" si="20"/>
        <v>12</v>
      </c>
      <c r="H111" s="77">
        <v>0</v>
      </c>
      <c r="I111" s="75">
        <v>0</v>
      </c>
      <c r="J111" s="46">
        <f t="shared" si="21"/>
        <v>11</v>
      </c>
      <c r="K111" s="71">
        <v>1</v>
      </c>
      <c r="L111" s="20">
        <v>250</v>
      </c>
      <c r="M111" s="64">
        <f t="shared" si="8"/>
        <v>250</v>
      </c>
      <c r="N111" s="17" t="s">
        <v>1451</v>
      </c>
      <c r="O111" s="18"/>
      <c r="P111" s="133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+'7'!J112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+'7'!J113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+'7'!J115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+'7'!J116</f>
        <v>12</v>
      </c>
      <c r="F116" s="70"/>
      <c r="G116" s="46">
        <f t="shared" si="20"/>
        <v>12</v>
      </c>
      <c r="H116" s="77">
        <v>0</v>
      </c>
      <c r="I116" s="75">
        <v>0</v>
      </c>
      <c r="J116" s="46">
        <f t="shared" si="21"/>
        <v>12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+'7'!J117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+'7'!J120</f>
        <v>3</v>
      </c>
      <c r="F120" s="70"/>
      <c r="G120" s="46">
        <f t="shared" si="20"/>
        <v>3</v>
      </c>
      <c r="H120" s="77">
        <v>0</v>
      </c>
      <c r="I120" s="75">
        <v>0</v>
      </c>
      <c r="J120" s="46">
        <f t="shared" si="21"/>
        <v>1</v>
      </c>
      <c r="K120" s="71">
        <v>2</v>
      </c>
      <c r="L120" s="22">
        <v>35</v>
      </c>
      <c r="M120" s="64">
        <f t="shared" si="8"/>
        <v>70</v>
      </c>
      <c r="N120" s="17" t="s">
        <v>16</v>
      </c>
      <c r="O120" s="18"/>
      <c r="P120" s="133">
        <f t="shared" si="7"/>
        <v>70</v>
      </c>
      <c r="Q120" s="89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+'7'!J125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+'7'!J131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+'7'!J132</f>
        <v>1</v>
      </c>
      <c r="F132" s="70"/>
      <c r="G132" s="46">
        <f t="shared" si="20"/>
        <v>1</v>
      </c>
      <c r="H132" s="77">
        <v>0</v>
      </c>
      <c r="I132" s="75">
        <v>0</v>
      </c>
      <c r="J132" s="46">
        <f t="shared" si="21"/>
        <v>0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33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+'7'!J133</f>
        <v>5</v>
      </c>
      <c r="F133" s="70"/>
      <c r="G133" s="46">
        <f t="shared" si="20"/>
        <v>5</v>
      </c>
      <c r="H133" s="77">
        <v>1</v>
      </c>
      <c r="I133" s="75">
        <v>0</v>
      </c>
      <c r="J133" s="46">
        <f t="shared" si="21"/>
        <v>3</v>
      </c>
      <c r="K133" s="71">
        <v>1</v>
      </c>
      <c r="L133" s="20">
        <v>50</v>
      </c>
      <c r="M133" s="64">
        <f t="shared" si="8"/>
        <v>50</v>
      </c>
      <c r="N133" s="17" t="s">
        <v>1449</v>
      </c>
      <c r="O133" s="18"/>
      <c r="P133" s="133">
        <f t="shared" ref="P133:P196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+'7'!J154</f>
        <v>5</v>
      </c>
      <c r="F154" s="70"/>
      <c r="G154" s="46">
        <f t="shared" si="20"/>
        <v>5</v>
      </c>
      <c r="H154" s="77">
        <v>0</v>
      </c>
      <c r="I154" s="75">
        <v>0</v>
      </c>
      <c r="J154" s="46">
        <f t="shared" si="21"/>
        <v>4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33">
        <f t="shared" si="26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80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+'7'!J175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+'7'!J178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5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+'7'!J180</f>
        <v>15</v>
      </c>
      <c r="F180" s="70"/>
      <c r="G180" s="46">
        <f t="shared" si="27"/>
        <v>15</v>
      </c>
      <c r="H180" s="77">
        <v>0</v>
      </c>
      <c r="I180" s="75">
        <v>0</v>
      </c>
      <c r="J180" s="46">
        <f t="shared" si="28"/>
        <v>13</v>
      </c>
      <c r="K180" s="71">
        <v>2</v>
      </c>
      <c r="L180" s="20">
        <v>35</v>
      </c>
      <c r="M180" s="64">
        <f t="shared" si="31"/>
        <v>70</v>
      </c>
      <c r="N180" s="17" t="s">
        <v>16</v>
      </c>
      <c r="O180" s="18">
        <v>20</v>
      </c>
      <c r="P180" s="133">
        <f t="shared" si="26"/>
        <v>50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+'7'!J185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+'7'!J188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+'7'!J190</f>
        <v>12</v>
      </c>
      <c r="F190" s="70"/>
      <c r="G190" s="46">
        <f t="shared" si="27"/>
        <v>12</v>
      </c>
      <c r="H190" s="77">
        <v>0</v>
      </c>
      <c r="I190" s="75">
        <v>0</v>
      </c>
      <c r="J190" s="46">
        <f t="shared" si="28"/>
        <v>12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+'7'!J193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8"/>
        <v>9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+'7'!J194</f>
        <v>11</v>
      </c>
      <c r="F194" s="70"/>
      <c r="G194" s="46">
        <f t="shared" si="27"/>
        <v>11</v>
      </c>
      <c r="H194" s="77">
        <v>0</v>
      </c>
      <c r="I194" s="75">
        <v>0</v>
      </c>
      <c r="J194" s="46">
        <f t="shared" si="28"/>
        <v>11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+'7'!J195</f>
        <v>5</v>
      </c>
      <c r="F195" s="70"/>
      <c r="G195" s="46">
        <f t="shared" si="27"/>
        <v>5</v>
      </c>
      <c r="H195" s="77">
        <v>0</v>
      </c>
      <c r="I195" s="75">
        <v>0</v>
      </c>
      <c r="J195" s="46">
        <f t="shared" si="28"/>
        <v>5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+'7'!J196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4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33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+'7'!J198</f>
        <v>7</v>
      </c>
      <c r="F198" s="70"/>
      <c r="G198" s="46">
        <f t="shared" si="27"/>
        <v>7</v>
      </c>
      <c r="H198" s="77">
        <v>0</v>
      </c>
      <c r="I198" s="75">
        <v>0</v>
      </c>
      <c r="J198" s="46">
        <f t="shared" si="28"/>
        <v>7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+'7'!J203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+'7'!J204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+'7'!J205</f>
        <v>14</v>
      </c>
      <c r="F205" s="70"/>
      <c r="G205" s="46">
        <f t="shared" si="27"/>
        <v>14</v>
      </c>
      <c r="H205" s="77">
        <v>0</v>
      </c>
      <c r="I205" s="75">
        <v>0</v>
      </c>
      <c r="J205" s="46">
        <f t="shared" si="28"/>
        <v>14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+'7'!J208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+'7'!J209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+'7'!J213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0</v>
      </c>
      <c r="M213" s="64">
        <f t="shared" si="31"/>
        <v>0</v>
      </c>
      <c r="N213" s="17" t="s">
        <v>1453</v>
      </c>
      <c r="O213" s="18"/>
      <c r="P213" s="23">
        <f t="shared" si="35"/>
        <v>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+'7'!J216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+'7'!J217</f>
        <v>25</v>
      </c>
      <c r="F217" s="70"/>
      <c r="G217" s="46">
        <f t="shared" si="27"/>
        <v>25</v>
      </c>
      <c r="H217" s="77">
        <v>0</v>
      </c>
      <c r="I217" s="75">
        <v>0</v>
      </c>
      <c r="J217" s="46">
        <f t="shared" si="28"/>
        <v>24</v>
      </c>
      <c r="K217" s="71">
        <v>1</v>
      </c>
      <c r="L217" s="20">
        <v>10</v>
      </c>
      <c r="M217" s="64">
        <f t="shared" si="31"/>
        <v>10</v>
      </c>
      <c r="N217" s="17" t="s">
        <v>16</v>
      </c>
      <c r="O217" s="18"/>
      <c r="P217" s="133">
        <f t="shared" si="35"/>
        <v>10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+'7'!J218</f>
        <v>21</v>
      </c>
      <c r="F218" s="70"/>
      <c r="G218" s="46">
        <f t="shared" si="27"/>
        <v>21</v>
      </c>
      <c r="H218" s="77">
        <v>0</v>
      </c>
      <c r="I218" s="75">
        <v>0</v>
      </c>
      <c r="J218" s="46">
        <f t="shared" si="28"/>
        <v>20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+'7'!J224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+'7'!J231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+'7'!J232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+'7'!J233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+'7'!J234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+'7'!J235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+'7'!J236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+'7'!J237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+'7'!J238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+'7'!J239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+'7'!J240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+'7'!J241</f>
        <v>3</v>
      </c>
      <c r="F241" s="70"/>
      <c r="G241" s="46">
        <f t="shared" si="37"/>
        <v>3</v>
      </c>
      <c r="H241" s="77">
        <v>0</v>
      </c>
      <c r="I241" s="75">
        <v>0</v>
      </c>
      <c r="J241" s="46">
        <f t="shared" si="38"/>
        <v>2</v>
      </c>
      <c r="K241" s="71">
        <v>1</v>
      </c>
      <c r="L241" s="20">
        <v>35</v>
      </c>
      <c r="M241" s="64">
        <f t="shared" si="39"/>
        <v>35</v>
      </c>
      <c r="N241" s="17" t="s">
        <v>16</v>
      </c>
      <c r="O241" s="18"/>
      <c r="P241" s="133">
        <f t="shared" si="35"/>
        <v>35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+'7'!J242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0</v>
      </c>
      <c r="K242" s="71">
        <v>1</v>
      </c>
      <c r="L242" s="20">
        <v>35</v>
      </c>
      <c r="M242" s="64">
        <f t="shared" si="39"/>
        <v>35</v>
      </c>
      <c r="N242" s="17" t="s">
        <v>16</v>
      </c>
      <c r="O242" s="18"/>
      <c r="P242" s="133">
        <f t="shared" si="35"/>
        <v>35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+'7'!J243</f>
        <v>3</v>
      </c>
      <c r="F243" s="70"/>
      <c r="G243" s="46">
        <f t="shared" si="37"/>
        <v>3</v>
      </c>
      <c r="H243" s="77">
        <v>0</v>
      </c>
      <c r="I243" s="75">
        <v>0</v>
      </c>
      <c r="J243" s="46">
        <f t="shared" si="38"/>
        <v>2</v>
      </c>
      <c r="K243" s="71">
        <v>1</v>
      </c>
      <c r="L243" s="20">
        <v>35</v>
      </c>
      <c r="M243" s="64">
        <f t="shared" ref="M243:M246" si="41">+L243*K243</f>
        <v>35</v>
      </c>
      <c r="N243" s="17" t="s">
        <v>16</v>
      </c>
      <c r="O243" s="18"/>
      <c r="P243" s="133">
        <f t="shared" si="35"/>
        <v>35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+'7'!J244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+'7'!J245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+'7'!J246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+'7'!J247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+'7'!J248</f>
        <v>2</v>
      </c>
      <c r="F248" s="70"/>
      <c r="G248" s="46">
        <f t="shared" si="37"/>
        <v>2</v>
      </c>
      <c r="H248" s="77">
        <v>0</v>
      </c>
      <c r="I248" s="75">
        <v>0</v>
      </c>
      <c r="J248" s="46">
        <f t="shared" si="38"/>
        <v>1</v>
      </c>
      <c r="K248" s="71">
        <v>1</v>
      </c>
      <c r="L248" s="20">
        <v>35</v>
      </c>
      <c r="M248" s="64">
        <f t="shared" si="31"/>
        <v>35</v>
      </c>
      <c r="N248" s="17" t="s">
        <v>16</v>
      </c>
      <c r="O248" s="18">
        <v>15</v>
      </c>
      <c r="P248" s="133">
        <f t="shared" si="35"/>
        <v>20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si="37"/>
        <v>0</v>
      </c>
      <c r="H252" s="77"/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/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1084.9299999999998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3425</v>
      </c>
    </row>
    <row r="257" spans="1:25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5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2625</v>
      </c>
      <c r="O258" s="2">
        <v>200</v>
      </c>
      <c r="P258" s="2">
        <v>325</v>
      </c>
      <c r="Q258" s="87">
        <v>120</v>
      </c>
      <c r="R258" s="2">
        <v>35</v>
      </c>
      <c r="S258" s="2">
        <v>35</v>
      </c>
      <c r="T258" s="2">
        <v>200</v>
      </c>
      <c r="U258" s="2">
        <v>35</v>
      </c>
      <c r="V258" s="2">
        <v>1000</v>
      </c>
      <c r="W258" s="2">
        <v>150</v>
      </c>
      <c r="X258" s="2">
        <v>505</v>
      </c>
      <c r="Y258" s="2">
        <v>20</v>
      </c>
    </row>
    <row r="259" spans="1:25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5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5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135</v>
      </c>
      <c r="P261" s="137"/>
      <c r="Q261" s="137"/>
      <c r="R261" s="137"/>
    </row>
    <row r="262" spans="1:25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665</v>
      </c>
      <c r="P262" s="137"/>
      <c r="Q262" s="137"/>
      <c r="R262" s="137"/>
    </row>
    <row r="263" spans="1:25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665</v>
      </c>
      <c r="P263" s="139" t="s">
        <v>1416</v>
      </c>
      <c r="Q263" s="140" t="s">
        <v>1417</v>
      </c>
      <c r="R263" s="141" t="s">
        <v>1418</v>
      </c>
    </row>
    <row r="264" spans="1:25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f>170+250+115+150</f>
        <v>685</v>
      </c>
    </row>
    <row r="265" spans="1:25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5" x14ac:dyDescent="0.5">
      <c r="J266" s="2"/>
      <c r="L266" s="2"/>
      <c r="P266" s="121"/>
      <c r="Q266" s="121"/>
      <c r="R266" s="121"/>
    </row>
    <row r="267" spans="1:25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5" x14ac:dyDescent="0.5">
      <c r="J268" s="2"/>
      <c r="L268" s="2"/>
      <c r="P268" s="122"/>
      <c r="Q268" s="122"/>
      <c r="R268" s="122"/>
    </row>
    <row r="269" spans="1:25" x14ac:dyDescent="0.5">
      <c r="J269" s="2"/>
      <c r="L269" s="2"/>
      <c r="P269" s="123"/>
      <c r="Q269" s="123"/>
      <c r="R269" s="123"/>
    </row>
    <row r="270" spans="1:25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685</v>
      </c>
    </row>
    <row r="271" spans="1:25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205.5</v>
      </c>
    </row>
    <row r="272" spans="1:25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14.385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465.11500000000001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V336"/>
  <sheetViews>
    <sheetView zoomScale="80" zoomScaleNormal="80" workbookViewId="0">
      <pane xSplit="10" ySplit="4" topLeftCell="K252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15</v>
      </c>
      <c r="K5" s="71">
        <v>22</v>
      </c>
      <c r="L5" s="15">
        <v>50</v>
      </c>
      <c r="M5" s="64">
        <f>+L5*K5</f>
        <v>1100</v>
      </c>
      <c r="N5" s="17" t="s">
        <v>16</v>
      </c>
      <c r="O5" s="18">
        <v>225</v>
      </c>
      <c r="P5" s="133">
        <f t="shared" ref="P5:P68" si="2">SUM(M5-O5)</f>
        <v>875</v>
      </c>
      <c r="Q5" s="131">
        <v>18.97</v>
      </c>
      <c r="R5" s="43">
        <f>+K5*Q5</f>
        <v>417.34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104</v>
      </c>
      <c r="F6" s="70"/>
      <c r="G6" s="46">
        <f t="shared" si="0"/>
        <v>104</v>
      </c>
      <c r="H6" s="77">
        <v>0</v>
      </c>
      <c r="I6" s="75">
        <v>0</v>
      </c>
      <c r="J6" s="46">
        <f t="shared" si="1"/>
        <v>103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>
        <v>50</v>
      </c>
      <c r="P6" s="133">
        <f t="shared" si="2"/>
        <v>50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15</v>
      </c>
      <c r="P20" s="133">
        <f t="shared" si="2"/>
        <v>50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33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1</v>
      </c>
      <c r="F22" s="70">
        <v>3</v>
      </c>
      <c r="G22" s="46">
        <f t="shared" si="0"/>
        <v>4</v>
      </c>
      <c r="H22" s="77">
        <v>0</v>
      </c>
      <c r="I22" s="75">
        <v>0</v>
      </c>
      <c r="J22" s="46">
        <f t="shared" si="1"/>
        <v>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200</v>
      </c>
      <c r="P22" s="133">
        <f t="shared" si="2"/>
        <v>200</v>
      </c>
      <c r="Q22" s="13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20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33">
        <f t="shared" si="2"/>
        <v>200</v>
      </c>
      <c r="Q31" s="13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10</v>
      </c>
      <c r="P41" s="133">
        <f t="shared" si="2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+'8'!J46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33">
        <f t="shared" si="2"/>
        <v>25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+'8'!J47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0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>
        <v>75</v>
      </c>
      <c r="P47" s="133">
        <f t="shared" si="2"/>
        <v>75</v>
      </c>
      <c r="Q47" s="13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+'8'!J48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+'8'!J49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+'8'!J50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33">
        <f t="shared" si="2"/>
        <v>25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+'8'!J53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33">
        <f t="shared" si="2"/>
        <v>25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+'8'!J56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+'8'!J57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+'8'!J62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2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60</v>
      </c>
      <c r="P62" s="133">
        <f t="shared" si="2"/>
        <v>60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+'8'!J64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33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+'8'!J65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+'8'!J66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1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33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+'8'!J80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0</v>
      </c>
      <c r="M81" s="64">
        <f t="shared" ref="M81:M172" si="8">+L81*K81</f>
        <v>0</v>
      </c>
      <c r="N81" s="17" t="s">
        <v>1453</v>
      </c>
      <c r="O81" s="18"/>
      <c r="P81" s="23">
        <f t="shared" si="7"/>
        <v>0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+'8'!J110</f>
        <v>4</v>
      </c>
      <c r="F110" s="70"/>
      <c r="G110" s="46">
        <f t="shared" si="20"/>
        <v>4</v>
      </c>
      <c r="H110" s="77">
        <v>0</v>
      </c>
      <c r="I110" s="75">
        <v>0</v>
      </c>
      <c r="J110" s="46">
        <f t="shared" si="21"/>
        <v>2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33">
        <f t="shared" si="7"/>
        <v>240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+'8'!J111</f>
        <v>11</v>
      </c>
      <c r="F111" s="70"/>
      <c r="G111" s="46">
        <f t="shared" si="20"/>
        <v>11</v>
      </c>
      <c r="H111" s="77">
        <v>0</v>
      </c>
      <c r="I111" s="75">
        <v>0</v>
      </c>
      <c r="J111" s="46">
        <f t="shared" si="21"/>
        <v>10</v>
      </c>
      <c r="K111" s="71">
        <v>1</v>
      </c>
      <c r="L111" s="20">
        <v>0</v>
      </c>
      <c r="M111" s="64">
        <f t="shared" si="8"/>
        <v>0</v>
      </c>
      <c r="N111" s="17" t="s">
        <v>1451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+'8'!J112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+'8'!J113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7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33">
        <f t="shared" si="7"/>
        <v>55</v>
      </c>
      <c r="Q113" s="13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+'8'!J115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+'8'!J116</f>
        <v>12</v>
      </c>
      <c r="F116" s="70"/>
      <c r="G116" s="46">
        <f t="shared" si="20"/>
        <v>12</v>
      </c>
      <c r="H116" s="77">
        <v>0</v>
      </c>
      <c r="I116" s="75">
        <v>0</v>
      </c>
      <c r="J116" s="46">
        <f t="shared" si="21"/>
        <v>12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+'8'!J117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+'8'!J120</f>
        <v>1</v>
      </c>
      <c r="F120" s="70"/>
      <c r="G120" s="46">
        <f t="shared" si="20"/>
        <v>1</v>
      </c>
      <c r="H120" s="77">
        <v>0</v>
      </c>
      <c r="I120" s="75">
        <v>0</v>
      </c>
      <c r="J120" s="46">
        <f t="shared" si="21"/>
        <v>0</v>
      </c>
      <c r="K120" s="71">
        <v>1</v>
      </c>
      <c r="L120" s="22">
        <v>35</v>
      </c>
      <c r="M120" s="64">
        <f t="shared" si="8"/>
        <v>35</v>
      </c>
      <c r="N120" s="17" t="s">
        <v>1448</v>
      </c>
      <c r="O120" s="18">
        <v>35</v>
      </c>
      <c r="P120" s="23">
        <f t="shared" si="7"/>
        <v>0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+'8'!J125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+'8'!J131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0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/>
      <c r="P131" s="133">
        <f t="shared" si="7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+'8'!J133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33">
        <f t="shared" ref="P133:P196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+'8'!J154</f>
        <v>4</v>
      </c>
      <c r="F154" s="70"/>
      <c r="G154" s="46">
        <f t="shared" si="20"/>
        <v>4</v>
      </c>
      <c r="H154" s="77">
        <v>0</v>
      </c>
      <c r="I154" s="75">
        <v>0</v>
      </c>
      <c r="J154" s="46">
        <f t="shared" si="21"/>
        <v>1</v>
      </c>
      <c r="K154" s="71">
        <v>3</v>
      </c>
      <c r="L154" s="20">
        <v>25</v>
      </c>
      <c r="M154" s="64">
        <f>+L154*K154</f>
        <v>75</v>
      </c>
      <c r="N154" s="17" t="s">
        <v>16</v>
      </c>
      <c r="O154" s="18"/>
      <c r="P154" s="133">
        <f t="shared" si="26"/>
        <v>75</v>
      </c>
      <c r="Q154" s="89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+'8'!J156</f>
        <v>0</v>
      </c>
      <c r="F156" s="70">
        <v>30</v>
      </c>
      <c r="G156" s="46">
        <f t="shared" si="20"/>
        <v>30</v>
      </c>
      <c r="H156" s="77">
        <v>0</v>
      </c>
      <c r="I156" s="75">
        <v>0</v>
      </c>
      <c r="J156" s="46">
        <f t="shared" si="21"/>
        <v>28</v>
      </c>
      <c r="K156" s="71">
        <v>2</v>
      </c>
      <c r="L156" s="20">
        <v>15</v>
      </c>
      <c r="M156" s="64">
        <f t="shared" si="8"/>
        <v>30</v>
      </c>
      <c r="N156" s="17" t="s">
        <v>1447</v>
      </c>
      <c r="O156" s="18">
        <v>30</v>
      </c>
      <c r="P156" s="23">
        <f t="shared" si="26"/>
        <v>0</v>
      </c>
      <c r="Q156" s="89">
        <v>11.39</v>
      </c>
      <c r="R156" s="43">
        <f t="shared" si="9"/>
        <v>22.78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+'8'!J175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8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33">
        <f t="shared" si="26"/>
        <v>150</v>
      </c>
      <c r="Q175" s="13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+'8'!J178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5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+'8'!J180</f>
        <v>13</v>
      </c>
      <c r="F180" s="70"/>
      <c r="G180" s="46">
        <f t="shared" si="27"/>
        <v>13</v>
      </c>
      <c r="H180" s="77">
        <v>0</v>
      </c>
      <c r="I180" s="75">
        <v>0</v>
      </c>
      <c r="J180" s="46">
        <f t="shared" si="28"/>
        <v>9</v>
      </c>
      <c r="K180" s="71">
        <v>4</v>
      </c>
      <c r="L180" s="20">
        <v>35</v>
      </c>
      <c r="M180" s="64">
        <f t="shared" si="31"/>
        <v>140</v>
      </c>
      <c r="N180" s="17" t="s">
        <v>16</v>
      </c>
      <c r="O180" s="18">
        <v>40</v>
      </c>
      <c r="P180" s="133">
        <f t="shared" si="26"/>
        <v>100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+'8'!J185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+'8'!J188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+'8'!J190</f>
        <v>12</v>
      </c>
      <c r="F190" s="70"/>
      <c r="G190" s="46">
        <f t="shared" si="27"/>
        <v>12</v>
      </c>
      <c r="H190" s="77">
        <v>0</v>
      </c>
      <c r="I190" s="75">
        <v>0</v>
      </c>
      <c r="J190" s="46">
        <f t="shared" si="28"/>
        <v>12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+'8'!J193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8"/>
        <v>8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3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+'8'!J194</f>
        <v>11</v>
      </c>
      <c r="F194" s="70"/>
      <c r="G194" s="46">
        <f t="shared" si="27"/>
        <v>11</v>
      </c>
      <c r="H194" s="77">
        <v>0</v>
      </c>
      <c r="I194" s="75">
        <v>0</v>
      </c>
      <c r="J194" s="46">
        <f t="shared" si="28"/>
        <v>9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33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+'8'!J195</f>
        <v>5</v>
      </c>
      <c r="F195" s="70"/>
      <c r="G195" s="46">
        <f t="shared" si="27"/>
        <v>5</v>
      </c>
      <c r="H195" s="77">
        <v>0</v>
      </c>
      <c r="I195" s="75">
        <v>0</v>
      </c>
      <c r="J195" s="46">
        <f t="shared" si="28"/>
        <v>5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+'8'!J196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+'8'!J198</f>
        <v>7</v>
      </c>
      <c r="F198" s="70"/>
      <c r="G198" s="46">
        <f t="shared" si="27"/>
        <v>7</v>
      </c>
      <c r="H198" s="77">
        <v>0</v>
      </c>
      <c r="I198" s="75">
        <v>0</v>
      </c>
      <c r="J198" s="46">
        <f t="shared" si="28"/>
        <v>6</v>
      </c>
      <c r="K198" s="71">
        <v>1</v>
      </c>
      <c r="L198" s="20">
        <v>150</v>
      </c>
      <c r="M198" s="64">
        <f t="shared" si="31"/>
        <v>150</v>
      </c>
      <c r="N198" s="17" t="s">
        <v>16</v>
      </c>
      <c r="O198" s="18"/>
      <c r="P198" s="133">
        <f t="shared" si="35"/>
        <v>150</v>
      </c>
      <c r="Q198" s="89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+'8'!J203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+'8'!J204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+'8'!J205</f>
        <v>14</v>
      </c>
      <c r="F205" s="70"/>
      <c r="G205" s="46">
        <f t="shared" si="27"/>
        <v>14</v>
      </c>
      <c r="H205" s="77">
        <v>0</v>
      </c>
      <c r="I205" s="75">
        <v>0</v>
      </c>
      <c r="J205" s="46">
        <f t="shared" si="28"/>
        <v>14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+'8'!J208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+'8'!J209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40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+'8'!J213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33">
        <f t="shared" si="35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+'8'!J216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+'8'!J217</f>
        <v>24</v>
      </c>
      <c r="F217" s="70"/>
      <c r="G217" s="46">
        <f t="shared" si="27"/>
        <v>24</v>
      </c>
      <c r="H217" s="77">
        <v>0</v>
      </c>
      <c r="I217" s="75">
        <v>0</v>
      </c>
      <c r="J217" s="46">
        <f t="shared" si="28"/>
        <v>24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+'8'!J218</f>
        <v>20</v>
      </c>
      <c r="F218" s="70"/>
      <c r="G218" s="46">
        <f t="shared" si="27"/>
        <v>20</v>
      </c>
      <c r="H218" s="77">
        <v>0</v>
      </c>
      <c r="I218" s="75">
        <v>0</v>
      </c>
      <c r="J218" s="46">
        <f t="shared" si="28"/>
        <v>20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+'8'!J224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+'8'!J231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+'8'!J236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+'8'!J237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+'8'!J238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+'8'!J239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+'8'!J241</f>
        <v>2</v>
      </c>
      <c r="F241" s="70"/>
      <c r="G241" s="46">
        <f t="shared" si="37"/>
        <v>2</v>
      </c>
      <c r="H241" s="77">
        <v>0</v>
      </c>
      <c r="I241" s="75">
        <v>0</v>
      </c>
      <c r="J241" s="46">
        <f t="shared" si="38"/>
        <v>2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+'8'!J242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+'8'!J243</f>
        <v>2</v>
      </c>
      <c r="F243" s="70"/>
      <c r="G243" s="46">
        <f t="shared" si="37"/>
        <v>2</v>
      </c>
      <c r="H243" s="77">
        <v>0</v>
      </c>
      <c r="I243" s="75">
        <v>0</v>
      </c>
      <c r="J243" s="46">
        <f t="shared" si="38"/>
        <v>1</v>
      </c>
      <c r="K243" s="71">
        <v>1</v>
      </c>
      <c r="L243" s="20">
        <v>35</v>
      </c>
      <c r="M243" s="64">
        <f t="shared" ref="M243:M246" si="41">+L243*K243</f>
        <v>35</v>
      </c>
      <c r="N243" s="17" t="s">
        <v>16</v>
      </c>
      <c r="O243" s="18">
        <v>15</v>
      </c>
      <c r="P243" s="133">
        <f t="shared" si="35"/>
        <v>20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+'8'!J247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+'8'!J248</f>
        <v>1</v>
      </c>
      <c r="F248" s="70"/>
      <c r="G248" s="46">
        <f t="shared" si="37"/>
        <v>1</v>
      </c>
      <c r="H248" s="77">
        <v>0</v>
      </c>
      <c r="I248" s="75">
        <v>0</v>
      </c>
      <c r="J248" s="46">
        <f t="shared" si="38"/>
        <v>1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+'8'!J252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+'8'!J253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1422.3200000000002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4020</v>
      </c>
    </row>
    <row r="257" spans="1:22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2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1205</v>
      </c>
      <c r="O258" s="2">
        <v>130</v>
      </c>
      <c r="P258" s="2">
        <v>137</v>
      </c>
      <c r="Q258" s="87">
        <v>85</v>
      </c>
      <c r="R258" s="2">
        <v>55</v>
      </c>
      <c r="S258" s="2">
        <v>73</v>
      </c>
      <c r="T258" s="2">
        <v>600</v>
      </c>
      <c r="U258" s="2">
        <v>50</v>
      </c>
      <c r="V258" s="2">
        <v>75</v>
      </c>
    </row>
    <row r="259" spans="1:22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2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905</v>
      </c>
      <c r="P261" s="137"/>
      <c r="Q261" s="137"/>
      <c r="R261" s="137"/>
    </row>
    <row r="262" spans="1:22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1910</v>
      </c>
      <c r="P262" s="137"/>
      <c r="Q262" s="137"/>
      <c r="R262" s="137"/>
    </row>
    <row r="263" spans="1:22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1910</v>
      </c>
      <c r="P263" s="139" t="s">
        <v>1416</v>
      </c>
      <c r="Q263" s="140" t="s">
        <v>1417</v>
      </c>
      <c r="R263" s="141" t="s">
        <v>1418</v>
      </c>
    </row>
    <row r="264" spans="1:22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f>150+5+250</f>
        <v>405</v>
      </c>
    </row>
    <row r="265" spans="1:22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2" x14ac:dyDescent="0.5">
      <c r="J266" s="2"/>
      <c r="L266" s="2"/>
      <c r="P266" s="121"/>
      <c r="Q266" s="121"/>
      <c r="R266" s="121"/>
    </row>
    <row r="267" spans="1:22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2" x14ac:dyDescent="0.5">
      <c r="J268" s="2"/>
      <c r="L268" s="2"/>
      <c r="P268" s="122"/>
      <c r="Q268" s="122"/>
      <c r="R268" s="122"/>
    </row>
    <row r="269" spans="1:22" x14ac:dyDescent="0.5">
      <c r="J269" s="2"/>
      <c r="L269" s="2"/>
      <c r="P269" s="123"/>
      <c r="Q269" s="123"/>
      <c r="R269" s="123"/>
    </row>
    <row r="270" spans="1:22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405</v>
      </c>
    </row>
    <row r="271" spans="1:22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121.5</v>
      </c>
    </row>
    <row r="272" spans="1:22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8.5050000000000008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274.995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X336"/>
  <sheetViews>
    <sheetView zoomScale="80" zoomScaleNormal="80" workbookViewId="0">
      <pane xSplit="10" ySplit="4" topLeftCell="K248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U263" sqref="U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9</v>
      </c>
      <c r="K5" s="71">
        <v>6</v>
      </c>
      <c r="L5" s="15">
        <v>50</v>
      </c>
      <c r="M5" s="64">
        <f>+L5*K5</f>
        <v>300</v>
      </c>
      <c r="N5" s="17" t="s">
        <v>16</v>
      </c>
      <c r="O5" s="18">
        <v>200</v>
      </c>
      <c r="P5" s="133">
        <f t="shared" ref="P5:P68" si="2">SUM(M5-O5)</f>
        <v>100</v>
      </c>
      <c r="Q5" s="13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103</v>
      </c>
      <c r="F6" s="70"/>
      <c r="G6" s="46">
        <f t="shared" si="0"/>
        <v>103</v>
      </c>
      <c r="H6" s="77">
        <v>0</v>
      </c>
      <c r="I6" s="75">
        <v>0</v>
      </c>
      <c r="J6" s="46">
        <f t="shared" si="1"/>
        <v>92</v>
      </c>
      <c r="K6" s="71">
        <v>11</v>
      </c>
      <c r="L6" s="15">
        <v>100</v>
      </c>
      <c r="M6" s="64">
        <f t="shared" ref="M6:M80" si="3">+L6*K6</f>
        <v>1100</v>
      </c>
      <c r="N6" s="17" t="s">
        <v>16</v>
      </c>
      <c r="O6" s="18">
        <v>500</v>
      </c>
      <c r="P6" s="133">
        <f t="shared" si="2"/>
        <v>600</v>
      </c>
      <c r="Q6" s="13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33">
        <f t="shared" si="2"/>
        <v>50</v>
      </c>
      <c r="Q18" s="13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20</v>
      </c>
      <c r="P21" s="133">
        <f t="shared" si="2"/>
        <v>65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0</v>
      </c>
      <c r="F22" s="70">
        <v>24</v>
      </c>
      <c r="G22" s="46">
        <f t="shared" si="0"/>
        <v>24</v>
      </c>
      <c r="H22" s="77">
        <v>0</v>
      </c>
      <c r="I22" s="75">
        <v>0</v>
      </c>
      <c r="J22" s="46">
        <f t="shared" si="1"/>
        <v>18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200</v>
      </c>
      <c r="P22" s="133">
        <f t="shared" si="2"/>
        <v>400</v>
      </c>
      <c r="Q22" s="13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0</v>
      </c>
      <c r="F28" s="70">
        <v>2</v>
      </c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18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>
        <v>70</v>
      </c>
      <c r="P31" s="133">
        <f t="shared" si="2"/>
        <v>130</v>
      </c>
      <c r="Q31" s="13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50</v>
      </c>
      <c r="P39" s="133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2</v>
      </c>
      <c r="F41" s="70">
        <v>3</v>
      </c>
      <c r="G41" s="46">
        <f t="shared" si="5"/>
        <v>5</v>
      </c>
      <c r="H41" s="77">
        <v>0</v>
      </c>
      <c r="I41" s="75">
        <v>0</v>
      </c>
      <c r="J41" s="46">
        <f t="shared" si="6"/>
        <v>3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50</v>
      </c>
      <c r="P41" s="133">
        <f t="shared" si="2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+'9'!J47</f>
        <v>0</v>
      </c>
      <c r="F47" s="70">
        <v>3</v>
      </c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+'9'!J48</f>
        <v>0</v>
      </c>
      <c r="F48" s="70">
        <v>5</v>
      </c>
      <c r="G48" s="46">
        <f t="shared" si="5"/>
        <v>5</v>
      </c>
      <c r="H48" s="77">
        <v>0</v>
      </c>
      <c r="I48" s="75">
        <v>0</v>
      </c>
      <c r="J48" s="46">
        <f t="shared" si="6"/>
        <v>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33">
        <f t="shared" si="2"/>
        <v>50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+'9'!J49</f>
        <v>0</v>
      </c>
      <c r="F49" s="70">
        <v>3</v>
      </c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+'9'!J50</f>
        <v>3</v>
      </c>
      <c r="F50" s="70">
        <v>3</v>
      </c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+'9'!J53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+'9'!J55</f>
        <v>0</v>
      </c>
      <c r="F55" s="70">
        <v>2</v>
      </c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+'9'!J56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+'9'!J57</f>
        <v>1</v>
      </c>
      <c r="F57" s="70">
        <v>2</v>
      </c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+'9'!J62</f>
        <v>2</v>
      </c>
      <c r="F62" s="70">
        <v>2</v>
      </c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+'9'!J64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33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+'9'!J65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0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>
        <v>75</v>
      </c>
      <c r="P65" s="133">
        <f t="shared" si="2"/>
        <v>75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33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+'9'!J74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+'9'!J77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33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+'9'!J80</f>
        <v>3</v>
      </c>
      <c r="F80" s="70">
        <v>3</v>
      </c>
      <c r="G80" s="46">
        <f t="shared" si="5"/>
        <v>6</v>
      </c>
      <c r="H80" s="77">
        <v>0</v>
      </c>
      <c r="I80" s="75">
        <v>0</v>
      </c>
      <c r="J80" s="46">
        <f t="shared" si="6"/>
        <v>5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27</v>
      </c>
      <c r="P80" s="133">
        <f t="shared" si="7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+'9'!J81</f>
        <v>1</v>
      </c>
      <c r="F81" s="70">
        <v>2</v>
      </c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27</v>
      </c>
      <c r="P81" s="133">
        <f t="shared" si="7"/>
        <v>28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+'9'!J110</f>
        <v>2</v>
      </c>
      <c r="F110" s="70"/>
      <c r="G110" s="46">
        <f t="shared" si="20"/>
        <v>2</v>
      </c>
      <c r="H110" s="77">
        <v>0</v>
      </c>
      <c r="I110" s="75">
        <v>0</v>
      </c>
      <c r="J110" s="46">
        <f t="shared" si="21"/>
        <v>2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+'9'!J111</f>
        <v>10</v>
      </c>
      <c r="F111" s="70"/>
      <c r="G111" s="46">
        <f t="shared" si="20"/>
        <v>10</v>
      </c>
      <c r="H111" s="77">
        <v>0</v>
      </c>
      <c r="I111" s="75">
        <v>0</v>
      </c>
      <c r="J111" s="46">
        <f t="shared" si="21"/>
        <v>10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+'9'!J112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33">
        <f t="shared" si="7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+'9'!J113</f>
        <v>7</v>
      </c>
      <c r="F113" s="70"/>
      <c r="G113" s="46">
        <f t="shared" si="20"/>
        <v>7</v>
      </c>
      <c r="H113" s="77">
        <v>0</v>
      </c>
      <c r="I113" s="75">
        <v>0</v>
      </c>
      <c r="J113" s="46">
        <f t="shared" si="21"/>
        <v>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+'9'!J115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+'9'!J116</f>
        <v>12</v>
      </c>
      <c r="F116" s="70"/>
      <c r="G116" s="46">
        <f t="shared" si="20"/>
        <v>12</v>
      </c>
      <c r="H116" s="77">
        <v>0</v>
      </c>
      <c r="I116" s="75">
        <v>0</v>
      </c>
      <c r="J116" s="46">
        <f t="shared" si="21"/>
        <v>12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+'9'!J117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30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+'9'!J125</f>
        <v>5</v>
      </c>
      <c r="F125" s="70">
        <v>5</v>
      </c>
      <c r="G125" s="46">
        <f t="shared" si="20"/>
        <v>10</v>
      </c>
      <c r="H125" s="77">
        <v>0</v>
      </c>
      <c r="I125" s="75">
        <v>0</v>
      </c>
      <c r="J125" s="46">
        <f t="shared" si="21"/>
        <v>8</v>
      </c>
      <c r="K125" s="71">
        <v>2</v>
      </c>
      <c r="L125" s="22">
        <v>50</v>
      </c>
      <c r="M125" s="64">
        <f t="shared" si="8"/>
        <v>100</v>
      </c>
      <c r="N125" s="17" t="s">
        <v>16</v>
      </c>
      <c r="O125" s="18"/>
      <c r="P125" s="133">
        <f t="shared" si="7"/>
        <v>100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+'9'!J131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+'9'!J133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1</v>
      </c>
      <c r="K133" s="71">
        <v>1</v>
      </c>
      <c r="L133" s="20">
        <v>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+'9'!J154</f>
        <v>1</v>
      </c>
      <c r="F154" s="70"/>
      <c r="G154" s="46">
        <f t="shared" si="20"/>
        <v>1</v>
      </c>
      <c r="H154" s="77">
        <v>0</v>
      </c>
      <c r="I154" s="75">
        <v>0</v>
      </c>
      <c r="J154" s="46">
        <f t="shared" si="21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+'9'!J156</f>
        <v>28</v>
      </c>
      <c r="F156" s="70"/>
      <c r="G156" s="46">
        <f t="shared" si="20"/>
        <v>28</v>
      </c>
      <c r="H156" s="77">
        <v>0</v>
      </c>
      <c r="I156" s="75">
        <v>0</v>
      </c>
      <c r="J156" s="46">
        <f t="shared" si="21"/>
        <v>4</v>
      </c>
      <c r="K156" s="71">
        <v>24</v>
      </c>
      <c r="L156" s="20">
        <v>15</v>
      </c>
      <c r="M156" s="64">
        <f t="shared" si="8"/>
        <v>360</v>
      </c>
      <c r="N156" s="17" t="s">
        <v>1447</v>
      </c>
      <c r="O156" s="18">
        <v>120</v>
      </c>
      <c r="P156" s="133">
        <f t="shared" si="26"/>
        <v>240</v>
      </c>
      <c r="Q156" s="89">
        <v>11.39</v>
      </c>
      <c r="R156" s="43">
        <f t="shared" si="9"/>
        <v>273.36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+'9'!J175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6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33">
        <f t="shared" si="26"/>
        <v>100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+'9'!J178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4</v>
      </c>
      <c r="K178" s="71">
        <v>1</v>
      </c>
      <c r="L178" s="20">
        <v>55</v>
      </c>
      <c r="M178" s="64">
        <f t="shared" si="31"/>
        <v>55</v>
      </c>
      <c r="N178" s="17" t="s">
        <v>16</v>
      </c>
      <c r="O178" s="18"/>
      <c r="P178" s="133">
        <f t="shared" si="26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+'9'!J180</f>
        <v>9</v>
      </c>
      <c r="F180" s="70"/>
      <c r="G180" s="46">
        <f t="shared" si="27"/>
        <v>9</v>
      </c>
      <c r="H180" s="77">
        <v>0</v>
      </c>
      <c r="I180" s="75">
        <v>0</v>
      </c>
      <c r="J180" s="46">
        <f t="shared" si="28"/>
        <v>9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+'9'!J185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6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/>
      <c r="P185" s="133">
        <f t="shared" si="26"/>
        <v>80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+'9'!J188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142</v>
      </c>
      <c r="K188" s="71">
        <v>3</v>
      </c>
      <c r="L188" s="20">
        <v>10</v>
      </c>
      <c r="M188" s="64">
        <f>+L188*K188</f>
        <v>30</v>
      </c>
      <c r="N188" s="17" t="s">
        <v>16</v>
      </c>
      <c r="O188" s="18"/>
      <c r="P188" s="133">
        <f t="shared" si="26"/>
        <v>30</v>
      </c>
      <c r="Q188" s="89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+'9'!J190</f>
        <v>12</v>
      </c>
      <c r="F190" s="70"/>
      <c r="G190" s="46">
        <f t="shared" si="27"/>
        <v>12</v>
      </c>
      <c r="H190" s="77">
        <v>0</v>
      </c>
      <c r="I190" s="75">
        <v>0</v>
      </c>
      <c r="J190" s="46">
        <f t="shared" si="28"/>
        <v>12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+'9'!J193</f>
        <v>8</v>
      </c>
      <c r="F193" s="70"/>
      <c r="G193" s="46">
        <f t="shared" si="27"/>
        <v>8</v>
      </c>
      <c r="H193" s="77">
        <v>0</v>
      </c>
      <c r="I193" s="75">
        <v>0</v>
      </c>
      <c r="J193" s="46">
        <f t="shared" si="28"/>
        <v>7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3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+'9'!J194</f>
        <v>9</v>
      </c>
      <c r="F194" s="70"/>
      <c r="G194" s="46">
        <f t="shared" si="27"/>
        <v>9</v>
      </c>
      <c r="H194" s="77">
        <v>0</v>
      </c>
      <c r="I194" s="75">
        <v>0</v>
      </c>
      <c r="J194" s="46">
        <f t="shared" si="28"/>
        <v>9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+'9'!J195</f>
        <v>5</v>
      </c>
      <c r="F195" s="70"/>
      <c r="G195" s="46">
        <f t="shared" si="27"/>
        <v>5</v>
      </c>
      <c r="H195" s="77">
        <v>0</v>
      </c>
      <c r="I195" s="75">
        <v>0</v>
      </c>
      <c r="J195" s="46">
        <f t="shared" si="28"/>
        <v>3</v>
      </c>
      <c r="K195" s="71">
        <v>2</v>
      </c>
      <c r="L195" s="20">
        <v>60</v>
      </c>
      <c r="M195" s="64">
        <f t="shared" si="31"/>
        <v>120</v>
      </c>
      <c r="N195" s="17" t="s">
        <v>16</v>
      </c>
      <c r="O195" s="18"/>
      <c r="P195" s="133">
        <f t="shared" si="26"/>
        <v>120</v>
      </c>
      <c r="Q195" s="89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+'9'!J196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+'9'!J198</f>
        <v>6</v>
      </c>
      <c r="F198" s="70"/>
      <c r="G198" s="46">
        <f t="shared" si="27"/>
        <v>6</v>
      </c>
      <c r="H198" s="77">
        <v>0</v>
      </c>
      <c r="I198" s="75">
        <v>0</v>
      </c>
      <c r="J198" s="46">
        <f t="shared" si="28"/>
        <v>6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+'9'!J203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+'9'!J204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+'9'!J205</f>
        <v>14</v>
      </c>
      <c r="F205" s="70"/>
      <c r="G205" s="46">
        <f t="shared" si="27"/>
        <v>14</v>
      </c>
      <c r="H205" s="77">
        <v>0</v>
      </c>
      <c r="I205" s="75">
        <v>0</v>
      </c>
      <c r="J205" s="46">
        <f t="shared" si="28"/>
        <v>13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3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+'9'!J208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+'9'!J209</f>
        <v>0</v>
      </c>
      <c r="F209" s="70">
        <v>3</v>
      </c>
      <c r="G209" s="46">
        <f t="shared" si="27"/>
        <v>3</v>
      </c>
      <c r="H209" s="77">
        <v>0</v>
      </c>
      <c r="I209" s="75">
        <v>0</v>
      </c>
      <c r="J209" s="46">
        <f t="shared" si="28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+'9'!J216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+'9'!J217</f>
        <v>24</v>
      </c>
      <c r="F217" s="70"/>
      <c r="G217" s="46">
        <f t="shared" si="27"/>
        <v>24</v>
      </c>
      <c r="H217" s="77">
        <v>0</v>
      </c>
      <c r="I217" s="75">
        <v>0</v>
      </c>
      <c r="J217" s="46">
        <f t="shared" si="28"/>
        <v>24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+'9'!J218</f>
        <v>20</v>
      </c>
      <c r="F218" s="70"/>
      <c r="G218" s="46">
        <f t="shared" si="27"/>
        <v>20</v>
      </c>
      <c r="H218" s="77">
        <v>0</v>
      </c>
      <c r="I218" s="75">
        <v>0</v>
      </c>
      <c r="J218" s="46">
        <f t="shared" si="28"/>
        <v>20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+'9'!J224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+'9'!J231</f>
        <v>0</v>
      </c>
      <c r="F231" s="70"/>
      <c r="G231" s="46">
        <f t="shared" ref="G231:G253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+'9'!J239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+'9'!J241</f>
        <v>2</v>
      </c>
      <c r="F241" s="70">
        <v>10</v>
      </c>
      <c r="G241" s="46">
        <f t="shared" si="37"/>
        <v>12</v>
      </c>
      <c r="H241" s="77">
        <v>0</v>
      </c>
      <c r="I241" s="75">
        <v>0</v>
      </c>
      <c r="J241" s="46">
        <f t="shared" si="38"/>
        <v>12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+'9'!J243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0</v>
      </c>
      <c r="K243" s="71">
        <v>1</v>
      </c>
      <c r="L243" s="20">
        <v>35</v>
      </c>
      <c r="M243" s="64">
        <f t="shared" ref="M243:M246" si="41">+L243*K243</f>
        <v>35</v>
      </c>
      <c r="N243" s="17" t="s">
        <v>16</v>
      </c>
      <c r="O243" s="18">
        <v>15</v>
      </c>
      <c r="P243" s="133">
        <f t="shared" si="35"/>
        <v>20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+'9'!J245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+'9'!J247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+'9'!J248</f>
        <v>1</v>
      </c>
      <c r="F248" s="70"/>
      <c r="G248" s="46">
        <f t="shared" si="37"/>
        <v>1</v>
      </c>
      <c r="H248" s="77">
        <v>0</v>
      </c>
      <c r="I248" s="75">
        <v>0</v>
      </c>
      <c r="J248" s="46">
        <f t="shared" si="38"/>
        <v>1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/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si="37"/>
        <v>0</v>
      </c>
      <c r="H252" s="77">
        <v>0</v>
      </c>
      <c r="I252" s="75"/>
      <c r="J252" s="46"/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+'9'!J253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ref="J253" si="43">+G253-H253-K253-I253</f>
        <v>0</v>
      </c>
      <c r="K253" s="71"/>
      <c r="L253" s="23"/>
      <c r="M253" s="64">
        <f t="shared" ref="M253" si="44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5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1735.2399999999998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4090</v>
      </c>
    </row>
    <row r="257" spans="1:24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4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1863</v>
      </c>
      <c r="O258" s="2">
        <v>80</v>
      </c>
      <c r="P258" s="2">
        <v>20</v>
      </c>
      <c r="Q258" s="87">
        <v>330</v>
      </c>
      <c r="R258" s="2">
        <v>145</v>
      </c>
      <c r="S258" s="2">
        <v>200</v>
      </c>
      <c r="T258" s="2">
        <v>78</v>
      </c>
      <c r="U258" s="2">
        <v>105</v>
      </c>
      <c r="V258" s="2">
        <v>200</v>
      </c>
      <c r="W258" s="2">
        <v>200</v>
      </c>
      <c r="X258" s="2">
        <v>505</v>
      </c>
    </row>
    <row r="259" spans="1:24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4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1404</v>
      </c>
      <c r="P261" s="137"/>
      <c r="Q261" s="137"/>
      <c r="R261" s="137"/>
    </row>
    <row r="262" spans="1:24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823</v>
      </c>
      <c r="P262" s="137"/>
      <c r="Q262" s="137"/>
      <c r="R262" s="137"/>
    </row>
    <row r="263" spans="1:24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823</v>
      </c>
      <c r="P263" s="139" t="s">
        <v>1416</v>
      </c>
      <c r="Q263" s="140" t="s">
        <v>1417</v>
      </c>
      <c r="R263" s="141" t="s">
        <v>1418</v>
      </c>
    </row>
    <row r="264" spans="1:24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215</v>
      </c>
    </row>
    <row r="265" spans="1:24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4" x14ac:dyDescent="0.5">
      <c r="J266" s="2"/>
      <c r="L266" s="2"/>
      <c r="P266" s="121"/>
      <c r="Q266" s="121"/>
      <c r="R266" s="121"/>
    </row>
    <row r="267" spans="1:24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4" x14ac:dyDescent="0.5">
      <c r="J268" s="2"/>
      <c r="L268" s="2"/>
      <c r="P268" s="122"/>
      <c r="Q268" s="122"/>
      <c r="R268" s="122"/>
    </row>
    <row r="269" spans="1:24" x14ac:dyDescent="0.5">
      <c r="J269" s="2"/>
      <c r="L269" s="2"/>
      <c r="P269" s="123"/>
      <c r="Q269" s="123"/>
      <c r="R269" s="123"/>
    </row>
    <row r="270" spans="1:24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215</v>
      </c>
    </row>
    <row r="271" spans="1:24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64.5</v>
      </c>
    </row>
    <row r="272" spans="1:24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4.5149999999999997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145.98500000000001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C336"/>
  <sheetViews>
    <sheetView zoomScale="80" zoomScaleNormal="80" workbookViewId="0">
      <pane xSplit="10" ySplit="4" topLeftCell="L252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5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33">
        <f t="shared" ref="P5:P68" si="2">SUM(M5-O5)</f>
        <v>200</v>
      </c>
      <c r="Q5" s="13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92</v>
      </c>
      <c r="F6" s="70">
        <v>20</v>
      </c>
      <c r="G6" s="46">
        <f t="shared" si="0"/>
        <v>112</v>
      </c>
      <c r="H6" s="77">
        <v>0</v>
      </c>
      <c r="I6" s="75">
        <v>0</v>
      </c>
      <c r="J6" s="46">
        <f t="shared" si="1"/>
        <v>106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>
        <v>300</v>
      </c>
      <c r="P6" s="133">
        <f t="shared" si="2"/>
        <v>300</v>
      </c>
      <c r="Q6" s="13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18</v>
      </c>
      <c r="F22" s="70">
        <v>10</v>
      </c>
      <c r="G22" s="46">
        <f t="shared" si="0"/>
        <v>28</v>
      </c>
      <c r="H22" s="77">
        <v>0</v>
      </c>
      <c r="I22" s="75">
        <v>0</v>
      </c>
      <c r="J22" s="46">
        <f t="shared" si="1"/>
        <v>24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33">
        <f t="shared" si="2"/>
        <v>400</v>
      </c>
      <c r="Q22" s="13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14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10</v>
      </c>
      <c r="P31" s="133">
        <f t="shared" si="2"/>
        <v>390</v>
      </c>
      <c r="Q31" s="13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33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10</v>
      </c>
      <c r="P41" s="133">
        <f t="shared" si="2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+'10'!J47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+'10'!J48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33">
        <f t="shared" si="2"/>
        <v>50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+'10'!J49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33">
        <f t="shared" si="2"/>
        <v>50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+'10'!J50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5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33">
        <f t="shared" si="2"/>
        <v>25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+'10'!J53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+'10'!J55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+'10'!J56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+'10'!J57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+'10'!J59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+'10'!J62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3</v>
      </c>
      <c r="K62" s="71">
        <v>1</v>
      </c>
      <c r="L62" s="15">
        <v>0</v>
      </c>
      <c r="M62" s="64">
        <f t="shared" si="3"/>
        <v>0</v>
      </c>
      <c r="N62" s="17" t="s">
        <v>1453</v>
      </c>
      <c r="O62" s="18"/>
      <c r="P62" s="23">
        <f t="shared" si="2"/>
        <v>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+'10'!J74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33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+'10'!J80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3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>
        <v>27</v>
      </c>
      <c r="P80" s="133">
        <f t="shared" si="7"/>
        <v>83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+'10'!J81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+'10'!J110</f>
        <v>2</v>
      </c>
      <c r="F110" s="70">
        <v>11</v>
      </c>
      <c r="G110" s="46">
        <f t="shared" si="20"/>
        <v>13</v>
      </c>
      <c r="H110" s="77">
        <v>0</v>
      </c>
      <c r="I110" s="75">
        <v>0</v>
      </c>
      <c r="J110" s="46">
        <f t="shared" si="21"/>
        <v>9</v>
      </c>
      <c r="K110" s="71">
        <v>4</v>
      </c>
      <c r="L110" s="22">
        <v>120</v>
      </c>
      <c r="M110" s="64">
        <f t="shared" si="8"/>
        <v>480</v>
      </c>
      <c r="N110" s="17" t="s">
        <v>16</v>
      </c>
      <c r="O110" s="18">
        <v>36</v>
      </c>
      <c r="P110" s="133">
        <f t="shared" si="7"/>
        <v>444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+'10'!J111</f>
        <v>10</v>
      </c>
      <c r="F111" s="70">
        <v>8</v>
      </c>
      <c r="G111" s="46">
        <f t="shared" si="20"/>
        <v>18</v>
      </c>
      <c r="H111" s="77">
        <v>0</v>
      </c>
      <c r="I111" s="75">
        <v>0</v>
      </c>
      <c r="J111" s="46">
        <f t="shared" si="21"/>
        <v>14</v>
      </c>
      <c r="K111" s="71">
        <v>4</v>
      </c>
      <c r="L111" s="20">
        <v>250</v>
      </c>
      <c r="M111" s="64">
        <f t="shared" si="8"/>
        <v>1000</v>
      </c>
      <c r="N111" s="17" t="s">
        <v>16</v>
      </c>
      <c r="O111" s="18">
        <v>100</v>
      </c>
      <c r="P111" s="133">
        <f t="shared" si="7"/>
        <v>900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+'10'!J112</f>
        <v>2</v>
      </c>
      <c r="F112" s="70"/>
      <c r="G112" s="46">
        <f t="shared" si="20"/>
        <v>2</v>
      </c>
      <c r="H112" s="77">
        <v>0</v>
      </c>
      <c r="I112" s="75">
        <v>0</v>
      </c>
      <c r="J112" s="46">
        <f t="shared" si="21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+'10'!J113</f>
        <v>7</v>
      </c>
      <c r="F113" s="70"/>
      <c r="G113" s="46">
        <f t="shared" si="20"/>
        <v>7</v>
      </c>
      <c r="H113" s="77">
        <v>0</v>
      </c>
      <c r="I113" s="75">
        <v>0</v>
      </c>
      <c r="J113" s="46">
        <f t="shared" si="21"/>
        <v>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+'10'!J115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6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33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+'10'!J116</f>
        <v>12</v>
      </c>
      <c r="F116" s="70"/>
      <c r="G116" s="46">
        <f t="shared" si="20"/>
        <v>12</v>
      </c>
      <c r="H116" s="77">
        <v>0</v>
      </c>
      <c r="I116" s="75">
        <v>0</v>
      </c>
      <c r="J116" s="46">
        <f t="shared" si="21"/>
        <v>12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+'10'!J117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4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33">
        <f t="shared" si="7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+'10'!J125</f>
        <v>8</v>
      </c>
      <c r="F125" s="70"/>
      <c r="G125" s="46">
        <f t="shared" si="20"/>
        <v>8</v>
      </c>
      <c r="H125" s="77">
        <v>0</v>
      </c>
      <c r="I125" s="75">
        <v>0</v>
      </c>
      <c r="J125" s="46">
        <f t="shared" si="21"/>
        <v>7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33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+'10'!J131</f>
        <v>0</v>
      </c>
      <c r="F131" s="70">
        <v>5</v>
      </c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+'10'!J132</f>
        <v>0</v>
      </c>
      <c r="F132" s="70">
        <v>3</v>
      </c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+'10'!J133</f>
        <v>1</v>
      </c>
      <c r="F133" s="70">
        <v>3</v>
      </c>
      <c r="G133" s="46">
        <f t="shared" si="20"/>
        <v>4</v>
      </c>
      <c r="H133" s="77">
        <v>0</v>
      </c>
      <c r="I133" s="75">
        <v>0</v>
      </c>
      <c r="J133" s="46">
        <f t="shared" si="21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+'10'!J154</f>
        <v>1</v>
      </c>
      <c r="F154" s="70"/>
      <c r="G154" s="46">
        <f t="shared" si="20"/>
        <v>1</v>
      </c>
      <c r="H154" s="77">
        <v>0</v>
      </c>
      <c r="I154" s="75">
        <v>0</v>
      </c>
      <c r="J154" s="46">
        <f t="shared" si="21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+'10'!J156</f>
        <v>4</v>
      </c>
      <c r="F156" s="70"/>
      <c r="G156" s="46">
        <f t="shared" si="20"/>
        <v>4</v>
      </c>
      <c r="H156" s="77">
        <v>0</v>
      </c>
      <c r="I156" s="75">
        <v>0</v>
      </c>
      <c r="J156" s="46">
        <f t="shared" si="21"/>
        <v>4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+'10'!J175</f>
        <v>6</v>
      </c>
      <c r="F175" s="70"/>
      <c r="G175" s="46">
        <f t="shared" si="27"/>
        <v>6</v>
      </c>
      <c r="H175" s="77">
        <v>0</v>
      </c>
      <c r="I175" s="75">
        <v>0</v>
      </c>
      <c r="J175" s="46">
        <f t="shared" si="28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+'10'!J178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+'10'!J180</f>
        <v>9</v>
      </c>
      <c r="F180" s="70"/>
      <c r="G180" s="46">
        <f t="shared" si="27"/>
        <v>9</v>
      </c>
      <c r="H180" s="77">
        <v>0</v>
      </c>
      <c r="I180" s="75">
        <v>0</v>
      </c>
      <c r="J180" s="46">
        <f t="shared" si="28"/>
        <v>7</v>
      </c>
      <c r="K180" s="71">
        <v>2</v>
      </c>
      <c r="L180" s="20">
        <v>35</v>
      </c>
      <c r="M180" s="64">
        <f t="shared" si="31"/>
        <v>70</v>
      </c>
      <c r="N180" s="17" t="s">
        <v>16</v>
      </c>
      <c r="O180" s="18">
        <v>35</v>
      </c>
      <c r="P180" s="133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+'10'!J185</f>
        <v>6</v>
      </c>
      <c r="F185" s="70"/>
      <c r="G185" s="46">
        <f t="shared" si="27"/>
        <v>6</v>
      </c>
      <c r="H185" s="77">
        <v>0</v>
      </c>
      <c r="I185" s="75">
        <v>0</v>
      </c>
      <c r="J185" s="46">
        <f t="shared" si="28"/>
        <v>5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>
        <v>8</v>
      </c>
      <c r="P185" s="133">
        <f t="shared" si="26"/>
        <v>72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+'10'!J188</f>
        <v>142</v>
      </c>
      <c r="F188" s="70"/>
      <c r="G188" s="46">
        <f>E188+F188</f>
        <v>142</v>
      </c>
      <c r="H188" s="77">
        <v>0</v>
      </c>
      <c r="I188" s="75">
        <v>0</v>
      </c>
      <c r="J188" s="46">
        <f>+G188-H188-K188-I188</f>
        <v>142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+'10'!J190</f>
        <v>12</v>
      </c>
      <c r="F190" s="70"/>
      <c r="G190" s="46">
        <f t="shared" si="27"/>
        <v>12</v>
      </c>
      <c r="H190" s="77">
        <v>0</v>
      </c>
      <c r="I190" s="75">
        <v>0</v>
      </c>
      <c r="J190" s="46">
        <f t="shared" si="28"/>
        <v>12</v>
      </c>
      <c r="K190" s="71"/>
      <c r="L190" s="20">
        <v>55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+'10'!J193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+'10'!J194</f>
        <v>9</v>
      </c>
      <c r="F194" s="70"/>
      <c r="G194" s="46">
        <f t="shared" si="27"/>
        <v>9</v>
      </c>
      <c r="H194" s="77">
        <v>0</v>
      </c>
      <c r="I194" s="75">
        <v>0</v>
      </c>
      <c r="J194" s="46">
        <f t="shared" si="28"/>
        <v>6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>
        <v>120</v>
      </c>
      <c r="P194" s="133">
        <f t="shared" si="26"/>
        <v>240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+'10'!J195</f>
        <v>3</v>
      </c>
      <c r="F195" s="70"/>
      <c r="G195" s="46">
        <f t="shared" si="27"/>
        <v>3</v>
      </c>
      <c r="H195" s="77">
        <v>0</v>
      </c>
      <c r="I195" s="75">
        <v>0</v>
      </c>
      <c r="J195" s="46">
        <f t="shared" si="28"/>
        <v>3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+'10'!J196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+'10'!J198</f>
        <v>6</v>
      </c>
      <c r="F198" s="70"/>
      <c r="G198" s="46">
        <f t="shared" si="27"/>
        <v>6</v>
      </c>
      <c r="H198" s="77">
        <v>0</v>
      </c>
      <c r="I198" s="75">
        <v>0</v>
      </c>
      <c r="J198" s="46">
        <f t="shared" si="28"/>
        <v>6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+'10'!J203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+'10'!J204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+'10'!J205</f>
        <v>13</v>
      </c>
      <c r="F205" s="70"/>
      <c r="G205" s="46">
        <f t="shared" si="27"/>
        <v>13</v>
      </c>
      <c r="H205" s="77">
        <v>0</v>
      </c>
      <c r="I205" s="75">
        <v>0</v>
      </c>
      <c r="J205" s="46">
        <f t="shared" si="28"/>
        <v>13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+'10'!J208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+'10'!J209</f>
        <v>3</v>
      </c>
      <c r="F209" s="70"/>
      <c r="G209" s="46">
        <f t="shared" si="27"/>
        <v>3</v>
      </c>
      <c r="H209" s="77">
        <v>0</v>
      </c>
      <c r="I209" s="75">
        <v>0</v>
      </c>
      <c r="J209" s="46">
        <f t="shared" si="28"/>
        <v>2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33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+'10'!J216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+'10'!J217</f>
        <v>24</v>
      </c>
      <c r="F217" s="70"/>
      <c r="G217" s="46">
        <f t="shared" si="27"/>
        <v>24</v>
      </c>
      <c r="H217" s="77">
        <v>0</v>
      </c>
      <c r="I217" s="75">
        <v>0</v>
      </c>
      <c r="J217" s="46">
        <f t="shared" si="28"/>
        <v>24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+'10'!J218</f>
        <v>20</v>
      </c>
      <c r="F218" s="70"/>
      <c r="G218" s="46">
        <f t="shared" si="27"/>
        <v>20</v>
      </c>
      <c r="H218" s="77">
        <v>0</v>
      </c>
      <c r="I218" s="75">
        <v>0</v>
      </c>
      <c r="J218" s="46">
        <f t="shared" si="28"/>
        <v>17</v>
      </c>
      <c r="K218" s="71">
        <v>3</v>
      </c>
      <c r="L218" s="20">
        <v>20</v>
      </c>
      <c r="M218" s="64">
        <f t="shared" si="31"/>
        <v>60</v>
      </c>
      <c r="N218" s="17" t="s">
        <v>16</v>
      </c>
      <c r="O218" s="18"/>
      <c r="P218" s="133">
        <f t="shared" si="35"/>
        <v>60</v>
      </c>
      <c r="Q218" s="89">
        <v>16.670000000000002</v>
      </c>
      <c r="R218" s="43">
        <f t="shared" si="32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+'10'!J224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+'10'!J231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+'10'!J232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+'10'!J233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+'10'!J234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+'10'!J235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+'10'!J236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+'10'!J237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+'10'!J238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+'10'!J239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+'10'!J240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+'10'!J241</f>
        <v>12</v>
      </c>
      <c r="F241" s="70"/>
      <c r="G241" s="46">
        <f t="shared" si="37"/>
        <v>12</v>
      </c>
      <c r="H241" s="77">
        <v>0</v>
      </c>
      <c r="I241" s="75">
        <v>0</v>
      </c>
      <c r="J241" s="46">
        <f t="shared" si="38"/>
        <v>12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+'10'!J242</f>
        <v>0</v>
      </c>
      <c r="F242" s="70">
        <v>3</v>
      </c>
      <c r="G242" s="46">
        <f t="shared" si="37"/>
        <v>3</v>
      </c>
      <c r="H242" s="77">
        <v>0</v>
      </c>
      <c r="I242" s="75">
        <v>0</v>
      </c>
      <c r="J242" s="46">
        <f t="shared" si="38"/>
        <v>1</v>
      </c>
      <c r="K242" s="71">
        <v>2</v>
      </c>
      <c r="L242" s="20">
        <v>35</v>
      </c>
      <c r="M242" s="64">
        <f t="shared" si="39"/>
        <v>70</v>
      </c>
      <c r="N242" s="17" t="s">
        <v>16</v>
      </c>
      <c r="O242" s="18"/>
      <c r="P242" s="133">
        <f t="shared" si="35"/>
        <v>70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+'10'!J243</f>
        <v>0</v>
      </c>
      <c r="F243" s="70">
        <v>2</v>
      </c>
      <c r="G243" s="46">
        <f t="shared" si="37"/>
        <v>2</v>
      </c>
      <c r="H243" s="77">
        <v>0</v>
      </c>
      <c r="I243" s="75">
        <v>0</v>
      </c>
      <c r="J243" s="46">
        <f t="shared" si="38"/>
        <v>1</v>
      </c>
      <c r="K243" s="71">
        <v>1</v>
      </c>
      <c r="L243" s="20">
        <v>35</v>
      </c>
      <c r="M243" s="64">
        <f t="shared" ref="M243:M246" si="41">+L243*K243</f>
        <v>35</v>
      </c>
      <c r="N243" s="17" t="s">
        <v>16</v>
      </c>
      <c r="O243" s="18"/>
      <c r="P243" s="133">
        <f t="shared" si="35"/>
        <v>35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+'10'!J244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+'10'!J245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+'10'!J246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+'10'!J247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+'10'!J248</f>
        <v>1</v>
      </c>
      <c r="F248" s="70"/>
      <c r="G248" s="46">
        <f t="shared" si="37"/>
        <v>1</v>
      </c>
      <c r="H248" s="77">
        <v>0</v>
      </c>
      <c r="I248" s="75">
        <v>0</v>
      </c>
      <c r="J248" s="46">
        <f t="shared" si="38"/>
        <v>1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+'10'!J253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1229.3100000000002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4500</v>
      </c>
    </row>
    <row r="257" spans="1:29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9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3108</v>
      </c>
      <c r="O258" s="2">
        <v>200</v>
      </c>
      <c r="P258" s="2">
        <v>120</v>
      </c>
      <c r="Q258" s="87">
        <v>300</v>
      </c>
      <c r="R258" s="2">
        <v>255</v>
      </c>
      <c r="S258" s="2">
        <v>170</v>
      </c>
      <c r="T258" s="2">
        <v>255</v>
      </c>
      <c r="U258" s="2">
        <v>187</v>
      </c>
      <c r="V258" s="2">
        <v>300</v>
      </c>
      <c r="W258" s="2">
        <v>250</v>
      </c>
      <c r="X258" s="2">
        <v>168</v>
      </c>
      <c r="Y258" s="2">
        <v>225</v>
      </c>
      <c r="Z258" s="2">
        <v>108</v>
      </c>
      <c r="AA258" s="2">
        <v>135</v>
      </c>
      <c r="AB258" s="2">
        <v>300</v>
      </c>
      <c r="AC258" s="2">
        <v>135</v>
      </c>
    </row>
    <row r="259" spans="1:29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9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9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746</v>
      </c>
      <c r="P261" s="137"/>
      <c r="Q261" s="137"/>
      <c r="R261" s="137"/>
    </row>
    <row r="262" spans="1:29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646</v>
      </c>
      <c r="P262" s="137"/>
      <c r="Q262" s="137"/>
      <c r="R262" s="137"/>
    </row>
    <row r="263" spans="1:29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646</v>
      </c>
      <c r="P263" s="139" t="s">
        <v>1416</v>
      </c>
      <c r="Q263" s="140" t="s">
        <v>1417</v>
      </c>
      <c r="R263" s="141" t="s">
        <v>1418</v>
      </c>
    </row>
    <row r="264" spans="1:29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f>310+115</f>
        <v>425</v>
      </c>
    </row>
    <row r="265" spans="1:29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9" x14ac:dyDescent="0.5">
      <c r="J266" s="2"/>
      <c r="L266" s="2"/>
      <c r="P266" s="121"/>
      <c r="Q266" s="121"/>
      <c r="R266" s="121"/>
    </row>
    <row r="267" spans="1:29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9" x14ac:dyDescent="0.5">
      <c r="J268" s="2"/>
      <c r="L268" s="2"/>
      <c r="P268" s="122"/>
      <c r="Q268" s="122"/>
      <c r="R268" s="122"/>
    </row>
    <row r="269" spans="1:29" x14ac:dyDescent="0.5">
      <c r="J269" s="2"/>
      <c r="L269" s="2"/>
      <c r="P269" s="123"/>
      <c r="Q269" s="123"/>
      <c r="R269" s="123"/>
    </row>
    <row r="270" spans="1:29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425</v>
      </c>
    </row>
    <row r="271" spans="1:29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127.5</v>
      </c>
    </row>
    <row r="272" spans="1:29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8.9250000000000007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288.57499999999999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R336"/>
  <sheetViews>
    <sheetView zoomScale="80" zoomScaleNormal="80" workbookViewId="0">
      <pane xSplit="10" ySplit="4" topLeftCell="K5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1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100</v>
      </c>
      <c r="P5" s="133">
        <f t="shared" ref="P5:P68" si="2">SUM(M5-O5)</f>
        <v>100</v>
      </c>
      <c r="Q5" s="13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106</v>
      </c>
      <c r="F6" s="70"/>
      <c r="G6" s="46">
        <f t="shared" si="0"/>
        <v>106</v>
      </c>
      <c r="H6" s="77">
        <v>0</v>
      </c>
      <c r="I6" s="75">
        <v>0</v>
      </c>
      <c r="J6" s="46">
        <f t="shared" si="1"/>
        <v>87</v>
      </c>
      <c r="K6" s="71">
        <v>19</v>
      </c>
      <c r="L6" s="15">
        <v>100</v>
      </c>
      <c r="M6" s="64">
        <f t="shared" ref="M6:M80" si="3">+L6*K6</f>
        <v>1900</v>
      </c>
      <c r="N6" s="17" t="s">
        <v>16</v>
      </c>
      <c r="O6" s="18">
        <v>100</v>
      </c>
      <c r="P6" s="133">
        <f t="shared" si="2"/>
        <v>1800</v>
      </c>
      <c r="Q6" s="131">
        <v>36.43</v>
      </c>
      <c r="R6" s="43">
        <f t="shared" ref="R6:R80" si="4">+K6*Q6</f>
        <v>692.17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22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33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14</v>
      </c>
      <c r="F31" s="70"/>
      <c r="G31" s="46">
        <f t="shared" si="5"/>
        <v>14</v>
      </c>
      <c r="H31" s="77">
        <v>0</v>
      </c>
      <c r="I31" s="75">
        <v>0</v>
      </c>
      <c r="J31" s="46">
        <f t="shared" si="6"/>
        <v>14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+'11'!J47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+'11'!J48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+'11'!J49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+'11'!J50</f>
        <v>5</v>
      </c>
      <c r="F50" s="70"/>
      <c r="G50" s="46">
        <f t="shared" si="5"/>
        <v>5</v>
      </c>
      <c r="H50" s="77">
        <v>2</v>
      </c>
      <c r="I50" s="75">
        <v>0</v>
      </c>
      <c r="J50" s="46">
        <f t="shared" si="6"/>
        <v>2</v>
      </c>
      <c r="K50" s="71">
        <v>1</v>
      </c>
      <c r="L50" s="15">
        <v>50</v>
      </c>
      <c r="M50" s="64">
        <f t="shared" si="3"/>
        <v>50</v>
      </c>
      <c r="N50" s="17" t="s">
        <v>1448</v>
      </c>
      <c r="O50" s="18">
        <v>50</v>
      </c>
      <c r="P50" s="23">
        <f t="shared" si="2"/>
        <v>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+'11'!J53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3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33">
        <f t="shared" si="2"/>
        <v>100</v>
      </c>
      <c r="Q53" s="13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+'11'!J55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+'11'!J56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+'11'!J57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+'11'!J62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+'11'!J74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33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+'11'!J77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+'11'!J80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27</v>
      </c>
      <c r="P80" s="133">
        <f t="shared" si="7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+'11'!J81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33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+'11'!J110</f>
        <v>9</v>
      </c>
      <c r="F110" s="70"/>
      <c r="G110" s="46">
        <f t="shared" si="20"/>
        <v>9</v>
      </c>
      <c r="H110" s="77">
        <v>0</v>
      </c>
      <c r="I110" s="75">
        <v>0</v>
      </c>
      <c r="J110" s="46">
        <f t="shared" si="21"/>
        <v>9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+'11'!J111</f>
        <v>14</v>
      </c>
      <c r="F111" s="70"/>
      <c r="G111" s="46">
        <f t="shared" si="20"/>
        <v>14</v>
      </c>
      <c r="H111" s="77">
        <v>0</v>
      </c>
      <c r="I111" s="75">
        <v>0</v>
      </c>
      <c r="J111" s="46">
        <f t="shared" si="21"/>
        <v>14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+'11'!J112</f>
        <v>2</v>
      </c>
      <c r="F112" s="70"/>
      <c r="G112" s="46">
        <f t="shared" si="20"/>
        <v>2</v>
      </c>
      <c r="H112" s="77">
        <v>0</v>
      </c>
      <c r="I112" s="75">
        <v>0</v>
      </c>
      <c r="J112" s="46">
        <f t="shared" si="21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+'11'!J113</f>
        <v>7</v>
      </c>
      <c r="F113" s="70"/>
      <c r="G113" s="46">
        <f t="shared" si="20"/>
        <v>7</v>
      </c>
      <c r="H113" s="77">
        <v>0</v>
      </c>
      <c r="I113" s="75">
        <v>0</v>
      </c>
      <c r="J113" s="46">
        <f t="shared" si="21"/>
        <v>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+'11'!J115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+'11'!J116</f>
        <v>12</v>
      </c>
      <c r="F116" s="70"/>
      <c r="G116" s="46">
        <f t="shared" si="20"/>
        <v>12</v>
      </c>
      <c r="H116" s="77">
        <v>0</v>
      </c>
      <c r="I116" s="75">
        <v>0</v>
      </c>
      <c r="J116" s="46">
        <f t="shared" si="21"/>
        <v>12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+'11'!J117</f>
        <v>4</v>
      </c>
      <c r="F117" s="70"/>
      <c r="G117" s="46">
        <f t="shared" si="20"/>
        <v>4</v>
      </c>
      <c r="H117" s="77">
        <v>0</v>
      </c>
      <c r="I117" s="75">
        <v>0</v>
      </c>
      <c r="J117" s="46">
        <f t="shared" si="21"/>
        <v>2</v>
      </c>
      <c r="K117" s="71">
        <v>2</v>
      </c>
      <c r="L117" s="22">
        <v>55</v>
      </c>
      <c r="M117" s="64">
        <f t="shared" si="8"/>
        <v>110</v>
      </c>
      <c r="N117" s="17" t="s">
        <v>16</v>
      </c>
      <c r="O117" s="18"/>
      <c r="P117" s="133">
        <f t="shared" si="7"/>
        <v>110</v>
      </c>
      <c r="Q117" s="89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+'11'!J120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50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+'11'!J125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+'11'!J131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+'11'!J132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+'11'!J133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+'11'!J154</f>
        <v>1</v>
      </c>
      <c r="F154" s="70"/>
      <c r="G154" s="46">
        <f t="shared" si="20"/>
        <v>1</v>
      </c>
      <c r="H154" s="77">
        <v>0</v>
      </c>
      <c r="I154" s="75">
        <v>0</v>
      </c>
      <c r="J154" s="46">
        <f t="shared" si="21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+'11'!J156</f>
        <v>4</v>
      </c>
      <c r="F156" s="70"/>
      <c r="G156" s="46">
        <f t="shared" si="20"/>
        <v>4</v>
      </c>
      <c r="H156" s="77">
        <v>0</v>
      </c>
      <c r="I156" s="75">
        <v>0</v>
      </c>
      <c r="J156" s="46">
        <f t="shared" si="21"/>
        <v>0</v>
      </c>
      <c r="K156" s="71">
        <v>4</v>
      </c>
      <c r="L156" s="20">
        <v>15</v>
      </c>
      <c r="M156" s="64">
        <f t="shared" si="8"/>
        <v>60</v>
      </c>
      <c r="N156" s="17" t="s">
        <v>1447</v>
      </c>
      <c r="O156" s="18">
        <v>5</v>
      </c>
      <c r="P156" s="133">
        <f t="shared" si="26"/>
        <v>55</v>
      </c>
      <c r="Q156" s="89">
        <v>11.39</v>
      </c>
      <c r="R156" s="43">
        <f t="shared" si="9"/>
        <v>45.56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+'11'!J159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+'11'!J162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+'11'!J163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+'11'!J164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+'11'!J165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+'11'!J166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+'11'!J167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+'11'!J168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+'11'!J169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+'11'!J170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+'11'!J171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+'11'!J172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80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+'11'!J174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+'11'!J175</f>
        <v>6</v>
      </c>
      <c r="F175" s="70"/>
      <c r="G175" s="46">
        <f t="shared" si="27"/>
        <v>6</v>
      </c>
      <c r="H175" s="77">
        <v>0</v>
      </c>
      <c r="I175" s="75">
        <v>0</v>
      </c>
      <c r="J175" s="46">
        <f t="shared" si="28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+'11'!J176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+'11'!J177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+'11'!J178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+'11'!J179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+'11'!J180</f>
        <v>7</v>
      </c>
      <c r="F180" s="70"/>
      <c r="G180" s="46">
        <f t="shared" si="27"/>
        <v>7</v>
      </c>
      <c r="H180" s="77">
        <v>0</v>
      </c>
      <c r="I180" s="75">
        <v>0</v>
      </c>
      <c r="J180" s="46">
        <f t="shared" si="28"/>
        <v>7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+'11'!J181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+'11'!J182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+'11'!J183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+'11'!J184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+'11'!J185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+'11'!J186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+'11'!J188</f>
        <v>142</v>
      </c>
      <c r="F188" s="70"/>
      <c r="G188" s="46">
        <f>E188+F188</f>
        <v>142</v>
      </c>
      <c r="H188" s="77">
        <v>0</v>
      </c>
      <c r="I188" s="75">
        <v>0</v>
      </c>
      <c r="J188" s="46">
        <f>+G188-H188-K188-I188</f>
        <v>142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+'11'!J190</f>
        <v>12</v>
      </c>
      <c r="F190" s="70"/>
      <c r="G190" s="46">
        <f t="shared" si="27"/>
        <v>12</v>
      </c>
      <c r="H190" s="77">
        <v>0</v>
      </c>
      <c r="I190" s="75">
        <v>0</v>
      </c>
      <c r="J190" s="46">
        <f t="shared" si="28"/>
        <v>12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+'11'!J191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+'11'!J192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+'11'!J193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+'11'!J194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6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+'11'!J195</f>
        <v>3</v>
      </c>
      <c r="F195" s="70"/>
      <c r="G195" s="46">
        <f t="shared" si="27"/>
        <v>3</v>
      </c>
      <c r="H195" s="77">
        <v>0</v>
      </c>
      <c r="I195" s="75">
        <v>0</v>
      </c>
      <c r="J195" s="46">
        <f t="shared" si="28"/>
        <v>3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+'11'!J196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+'11'!J197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+'11'!J198</f>
        <v>6</v>
      </c>
      <c r="F198" s="70"/>
      <c r="G198" s="46">
        <f t="shared" si="27"/>
        <v>6</v>
      </c>
      <c r="H198" s="77">
        <v>0</v>
      </c>
      <c r="I198" s="75">
        <v>0</v>
      </c>
      <c r="J198" s="46">
        <f t="shared" si="28"/>
        <v>6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+'11'!J199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+'11'!J200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+'11'!J201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+'11'!J202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+'11'!J203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+'11'!J204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+'11'!J205</f>
        <v>13</v>
      </c>
      <c r="F205" s="70"/>
      <c r="G205" s="46">
        <f t="shared" si="27"/>
        <v>13</v>
      </c>
      <c r="H205" s="77">
        <v>0</v>
      </c>
      <c r="I205" s="75">
        <v>0</v>
      </c>
      <c r="J205" s="46">
        <f t="shared" si="28"/>
        <v>13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+'11'!J206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+'11'!J208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+'11'!J209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+'11'!J210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+'11'!J211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40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+'11'!J212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40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+'11'!J213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+'11'!J214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+'11'!J215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+'11'!J216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+'11'!J217</f>
        <v>24</v>
      </c>
      <c r="F217" s="70">
        <v>36</v>
      </c>
      <c r="G217" s="46">
        <f t="shared" si="27"/>
        <v>60</v>
      </c>
      <c r="H217" s="77">
        <v>0</v>
      </c>
      <c r="I217" s="75">
        <v>0</v>
      </c>
      <c r="J217" s="46">
        <f t="shared" si="28"/>
        <v>60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+'11'!J218</f>
        <v>17</v>
      </c>
      <c r="F218" s="70"/>
      <c r="G218" s="46">
        <f t="shared" si="27"/>
        <v>17</v>
      </c>
      <c r="H218" s="77">
        <v>0</v>
      </c>
      <c r="I218" s="75">
        <v>0</v>
      </c>
      <c r="J218" s="46">
        <f t="shared" si="28"/>
        <v>17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+'11'!J219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+'11'!J220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+'11'!J221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+'11'!J222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+'11'!J223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+'11'!J224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+'11'!J225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+'11'!J226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+'11'!J227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+'11'!J228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+'11'!J229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+'11'!J230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+'11'!J231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+'11'!J232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+'11'!J233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+'11'!J234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+'11'!J235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+'11'!J236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+'11'!J237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+'11'!J238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+'11'!J239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+'11'!J240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+'11'!J241</f>
        <v>12</v>
      </c>
      <c r="F241" s="70"/>
      <c r="G241" s="46">
        <f t="shared" si="37"/>
        <v>12</v>
      </c>
      <c r="H241" s="77">
        <v>0</v>
      </c>
      <c r="I241" s="75">
        <v>0</v>
      </c>
      <c r="J241" s="46">
        <f t="shared" si="38"/>
        <v>12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+'11'!J242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+'11'!J243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1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+'11'!J244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+'11'!J245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+'11'!J246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+'11'!J247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+'11'!J248</f>
        <v>1</v>
      </c>
      <c r="F248" s="70"/>
      <c r="G248" s="46">
        <f t="shared" si="37"/>
        <v>1</v>
      </c>
      <c r="H248" s="77">
        <v>0</v>
      </c>
      <c r="I248" s="75">
        <v>0</v>
      </c>
      <c r="J248" s="46">
        <f t="shared" si="38"/>
        <v>0</v>
      </c>
      <c r="K248" s="71">
        <v>1</v>
      </c>
      <c r="L248" s="20">
        <v>35</v>
      </c>
      <c r="M248" s="64">
        <f t="shared" si="31"/>
        <v>35</v>
      </c>
      <c r="N248" s="17" t="s">
        <v>16</v>
      </c>
      <c r="O248" s="18">
        <v>23</v>
      </c>
      <c r="P248" s="133">
        <f t="shared" si="35"/>
        <v>12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si="37"/>
        <v>0</v>
      </c>
      <c r="H252" s="77">
        <v>0</v>
      </c>
      <c r="I252" s="75"/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+'11'!J253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989.47000000000025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2815</v>
      </c>
    </row>
    <row r="257" spans="1:18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18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1255</v>
      </c>
      <c r="O258" s="2">
        <v>215</v>
      </c>
      <c r="P258" s="2">
        <v>125</v>
      </c>
      <c r="Q258" s="87">
        <v>400</v>
      </c>
      <c r="R258" s="2">
        <v>515</v>
      </c>
    </row>
    <row r="259" spans="1:18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18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305</v>
      </c>
      <c r="P261" s="137"/>
      <c r="Q261" s="137"/>
      <c r="R261" s="137"/>
    </row>
    <row r="262" spans="1:18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1255</v>
      </c>
      <c r="P262" s="137"/>
      <c r="Q262" s="137"/>
      <c r="R262" s="137"/>
    </row>
    <row r="263" spans="1:18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1255</v>
      </c>
      <c r="P263" s="139" t="s">
        <v>1416</v>
      </c>
      <c r="Q263" s="140" t="s">
        <v>1417</v>
      </c>
      <c r="R263" s="141" t="s">
        <v>1418</v>
      </c>
    </row>
    <row r="264" spans="1:18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18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18" x14ac:dyDescent="0.5">
      <c r="J266" s="2"/>
      <c r="L266" s="2"/>
      <c r="P266" s="121"/>
      <c r="Q266" s="121"/>
      <c r="R266" s="121"/>
    </row>
    <row r="267" spans="1:1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18" x14ac:dyDescent="0.5">
      <c r="J268" s="2"/>
      <c r="L268" s="2"/>
      <c r="P268" s="122"/>
      <c r="Q268" s="122"/>
      <c r="R268" s="122"/>
    </row>
    <row r="269" spans="1:18" x14ac:dyDescent="0.5">
      <c r="J269" s="2"/>
      <c r="L269" s="2"/>
      <c r="P269" s="123"/>
      <c r="Q269" s="123"/>
      <c r="R269" s="123"/>
    </row>
    <row r="270" spans="1:1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1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1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36"/>
  <sheetViews>
    <sheetView zoomScale="80" zoomScaleNormal="80" workbookViewId="0">
      <pane xSplit="10" ySplit="4" topLeftCell="L5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87</v>
      </c>
      <c r="F6" s="70">
        <v>20</v>
      </c>
      <c r="G6" s="46">
        <f t="shared" si="0"/>
        <v>107</v>
      </c>
      <c r="H6" s="77">
        <v>0</v>
      </c>
      <c r="I6" s="75">
        <v>0</v>
      </c>
      <c r="J6" s="46">
        <f t="shared" si="1"/>
        <v>106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>
        <v>50</v>
      </c>
      <c r="P6" s="133">
        <f t="shared" si="2"/>
        <v>50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33">
        <f t="shared" si="2"/>
        <v>50</v>
      </c>
      <c r="Q18" s="13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1</v>
      </c>
      <c r="F21" s="70">
        <v>3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22</v>
      </c>
      <c r="F22" s="70">
        <v>10</v>
      </c>
      <c r="G22" s="46">
        <f t="shared" si="0"/>
        <v>32</v>
      </c>
      <c r="H22" s="77">
        <v>0</v>
      </c>
      <c r="I22" s="75">
        <v>0</v>
      </c>
      <c r="J22" s="46">
        <f t="shared" si="1"/>
        <v>30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33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14</v>
      </c>
      <c r="F31" s="70">
        <v>10</v>
      </c>
      <c r="G31" s="46">
        <f t="shared" si="5"/>
        <v>24</v>
      </c>
      <c r="H31" s="77">
        <v>0</v>
      </c>
      <c r="I31" s="75">
        <v>0</v>
      </c>
      <c r="J31" s="46">
        <f t="shared" si="6"/>
        <v>24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3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60</v>
      </c>
      <c r="P33" s="133">
        <f t="shared" si="2"/>
        <v>200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+'12'!J37</f>
        <v>0</v>
      </c>
      <c r="F37" s="70">
        <v>5</v>
      </c>
      <c r="G37" s="46">
        <f t="shared" si="5"/>
        <v>5</v>
      </c>
      <c r="H37" s="77">
        <v>0</v>
      </c>
      <c r="I37" s="75">
        <v>0</v>
      </c>
      <c r="J37" s="46">
        <f t="shared" si="6"/>
        <v>5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2</v>
      </c>
      <c r="F41" s="70">
        <v>3</v>
      </c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+'12'!J46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+'12'!J47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+'12'!J48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+'12'!J49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+'12'!J50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+'12'!J53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+'12'!J55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33">
        <f t="shared" si="2"/>
        <v>120</v>
      </c>
      <c r="Q55" s="13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+'12'!J56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+'12'!J57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+'12'!J62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+'12'!J64</f>
        <v>0</v>
      </c>
      <c r="F64" s="70">
        <v>3</v>
      </c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+'12'!J65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+'12'!J66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33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+'12'!J74</f>
        <v>3</v>
      </c>
      <c r="F74" s="70">
        <v>3</v>
      </c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33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+'12'!J77</f>
        <v>2</v>
      </c>
      <c r="F77" s="70">
        <v>3</v>
      </c>
      <c r="G77" s="46">
        <f t="shared" si="5"/>
        <v>5</v>
      </c>
      <c r="H77" s="77">
        <v>0</v>
      </c>
      <c r="I77" s="75">
        <v>0</v>
      </c>
      <c r="J77" s="46">
        <f t="shared" si="6"/>
        <v>2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35</v>
      </c>
      <c r="P77" s="133">
        <f t="shared" si="7"/>
        <v>115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+'12'!J80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33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+'12'!J81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33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+'12'!J110</f>
        <v>9</v>
      </c>
      <c r="F110" s="70"/>
      <c r="G110" s="46">
        <f t="shared" si="20"/>
        <v>9</v>
      </c>
      <c r="H110" s="77">
        <v>0</v>
      </c>
      <c r="I110" s="75">
        <v>0</v>
      </c>
      <c r="J110" s="46">
        <f t="shared" si="21"/>
        <v>6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24</v>
      </c>
      <c r="P110" s="133">
        <f t="shared" si="7"/>
        <v>336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+'12'!J111</f>
        <v>14</v>
      </c>
      <c r="F111" s="70"/>
      <c r="G111" s="46">
        <f t="shared" si="20"/>
        <v>14</v>
      </c>
      <c r="H111" s="77">
        <v>0</v>
      </c>
      <c r="I111" s="75">
        <v>0</v>
      </c>
      <c r="J111" s="46">
        <f t="shared" si="21"/>
        <v>14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+'12'!J112</f>
        <v>2</v>
      </c>
      <c r="F112" s="70">
        <v>5</v>
      </c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+'12'!J113</f>
        <v>7</v>
      </c>
      <c r="F113" s="70">
        <v>10</v>
      </c>
      <c r="G113" s="46">
        <f t="shared" si="20"/>
        <v>17</v>
      </c>
      <c r="H113" s="77">
        <v>0</v>
      </c>
      <c r="I113" s="75">
        <v>0</v>
      </c>
      <c r="J113" s="46">
        <f t="shared" si="21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+'12'!J115</f>
        <v>6</v>
      </c>
      <c r="F115" s="70">
        <v>10</v>
      </c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+'12'!J116</f>
        <v>12</v>
      </c>
      <c r="F116" s="70">
        <v>10</v>
      </c>
      <c r="G116" s="46">
        <f t="shared" si="20"/>
        <v>22</v>
      </c>
      <c r="H116" s="77">
        <v>0</v>
      </c>
      <c r="I116" s="75">
        <v>0</v>
      </c>
      <c r="J116" s="46">
        <f t="shared" si="21"/>
        <v>22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+'12'!J117</f>
        <v>2</v>
      </c>
      <c r="F117" s="70"/>
      <c r="G117" s="46">
        <f t="shared" si="20"/>
        <v>2</v>
      </c>
      <c r="H117" s="77">
        <v>0</v>
      </c>
      <c r="I117" s="75">
        <v>0</v>
      </c>
      <c r="J117" s="46">
        <f t="shared" si="21"/>
        <v>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+'12'!J125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6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33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+'12'!J131</f>
        <v>5</v>
      </c>
      <c r="F131" s="70">
        <v>5</v>
      </c>
      <c r="G131" s="46">
        <f t="shared" si="20"/>
        <v>10</v>
      </c>
      <c r="H131" s="77">
        <v>0</v>
      </c>
      <c r="I131" s="75">
        <v>0</v>
      </c>
      <c r="J131" s="46">
        <f t="shared" si="21"/>
        <v>10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+'12'!J132</f>
        <v>3</v>
      </c>
      <c r="F132" s="70">
        <v>3</v>
      </c>
      <c r="G132" s="46">
        <f t="shared" si="20"/>
        <v>6</v>
      </c>
      <c r="H132" s="77">
        <v>0</v>
      </c>
      <c r="I132" s="75">
        <v>0</v>
      </c>
      <c r="J132" s="46">
        <f t="shared" si="21"/>
        <v>6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+'12'!J133</f>
        <v>4</v>
      </c>
      <c r="F133" s="70">
        <v>3</v>
      </c>
      <c r="G133" s="46">
        <f t="shared" si="20"/>
        <v>7</v>
      </c>
      <c r="H133" s="77">
        <v>0</v>
      </c>
      <c r="I133" s="75">
        <v>0</v>
      </c>
      <c r="J133" s="46">
        <f t="shared" si="21"/>
        <v>5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35</v>
      </c>
      <c r="P133" s="133">
        <f t="shared" ref="P133:P196" si="26">SUM(M133-O133)</f>
        <v>65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+'12'!J154</f>
        <v>1</v>
      </c>
      <c r="F154" s="70">
        <v>5</v>
      </c>
      <c r="G154" s="46">
        <f t="shared" si="20"/>
        <v>6</v>
      </c>
      <c r="H154" s="77">
        <v>0</v>
      </c>
      <c r="I154" s="75">
        <v>0</v>
      </c>
      <c r="J154" s="46">
        <f t="shared" si="21"/>
        <v>6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+'12'!J156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+'12'!J175</f>
        <v>6</v>
      </c>
      <c r="F175" s="70">
        <v>10</v>
      </c>
      <c r="G175" s="46">
        <f t="shared" si="27"/>
        <v>16</v>
      </c>
      <c r="H175" s="77">
        <v>0</v>
      </c>
      <c r="I175" s="75">
        <v>0</v>
      </c>
      <c r="J175" s="46">
        <f t="shared" si="28"/>
        <v>15</v>
      </c>
      <c r="K175" s="71">
        <v>1</v>
      </c>
      <c r="L175" s="15">
        <v>50</v>
      </c>
      <c r="M175" s="64">
        <f>+L175*K175</f>
        <v>50</v>
      </c>
      <c r="N175" s="17" t="s">
        <v>1448</v>
      </c>
      <c r="O175" s="18">
        <v>50</v>
      </c>
      <c r="P175" s="23">
        <f t="shared" si="26"/>
        <v>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+'12'!J178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3</v>
      </c>
      <c r="K178" s="71">
        <v>1</v>
      </c>
      <c r="L178" s="20">
        <v>55</v>
      </c>
      <c r="M178" s="64">
        <f t="shared" si="31"/>
        <v>55</v>
      </c>
      <c r="N178" s="17" t="s">
        <v>16</v>
      </c>
      <c r="O178" s="18"/>
      <c r="P178" s="133">
        <f t="shared" si="26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+'12'!J180</f>
        <v>7</v>
      </c>
      <c r="F180" s="70">
        <v>5</v>
      </c>
      <c r="G180" s="46">
        <f t="shared" si="27"/>
        <v>12</v>
      </c>
      <c r="H180" s="77">
        <v>0</v>
      </c>
      <c r="I180" s="75">
        <v>0</v>
      </c>
      <c r="J180" s="46">
        <f t="shared" si="28"/>
        <v>12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+'12'!J185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+'12'!J188</f>
        <v>142</v>
      </c>
      <c r="F188" s="70"/>
      <c r="G188" s="46">
        <f>E188+F188</f>
        <v>142</v>
      </c>
      <c r="H188" s="77">
        <v>0</v>
      </c>
      <c r="I188" s="75">
        <v>0</v>
      </c>
      <c r="J188" s="46">
        <f>+G188-H188-K188-I188</f>
        <v>142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+'12'!J190</f>
        <v>12</v>
      </c>
      <c r="F190" s="70"/>
      <c r="G190" s="46">
        <f t="shared" si="27"/>
        <v>12</v>
      </c>
      <c r="H190" s="77">
        <v>0</v>
      </c>
      <c r="I190" s="75">
        <v>0</v>
      </c>
      <c r="J190" s="46">
        <f t="shared" si="28"/>
        <v>12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+'12'!J193</f>
        <v>7</v>
      </c>
      <c r="F193" s="70"/>
      <c r="G193" s="46">
        <f t="shared" si="27"/>
        <v>7</v>
      </c>
      <c r="H193" s="77">
        <v>0</v>
      </c>
      <c r="I193" s="75">
        <v>0</v>
      </c>
      <c r="J193" s="46">
        <f t="shared" si="28"/>
        <v>4</v>
      </c>
      <c r="K193" s="71">
        <v>3</v>
      </c>
      <c r="L193" s="20">
        <v>60</v>
      </c>
      <c r="M193" s="64">
        <f t="shared" si="31"/>
        <v>180</v>
      </c>
      <c r="N193" s="17" t="s">
        <v>16</v>
      </c>
      <c r="O193" s="18"/>
      <c r="P193" s="133">
        <f t="shared" si="26"/>
        <v>180</v>
      </c>
      <c r="Q193" s="89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+'12'!J194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6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+'12'!J195</f>
        <v>3</v>
      </c>
      <c r="F195" s="70"/>
      <c r="G195" s="46">
        <f t="shared" si="27"/>
        <v>3</v>
      </c>
      <c r="H195" s="77">
        <v>0</v>
      </c>
      <c r="I195" s="75">
        <v>0</v>
      </c>
      <c r="J195" s="46">
        <f t="shared" si="28"/>
        <v>3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+'12'!J196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+'12'!J198</f>
        <v>6</v>
      </c>
      <c r="F198" s="70"/>
      <c r="G198" s="46">
        <f t="shared" si="27"/>
        <v>6</v>
      </c>
      <c r="H198" s="77">
        <v>0</v>
      </c>
      <c r="I198" s="75">
        <v>0</v>
      </c>
      <c r="J198" s="46">
        <f t="shared" si="28"/>
        <v>5</v>
      </c>
      <c r="K198" s="71">
        <v>1</v>
      </c>
      <c r="L198" s="20">
        <v>150</v>
      </c>
      <c r="M198" s="64">
        <f t="shared" si="31"/>
        <v>150</v>
      </c>
      <c r="N198" s="17" t="s">
        <v>16</v>
      </c>
      <c r="O198" s="18"/>
      <c r="P198" s="133">
        <f t="shared" si="35"/>
        <v>150</v>
      </c>
      <c r="Q198" s="89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+'12'!J203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+'12'!J204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+'12'!J205</f>
        <v>13</v>
      </c>
      <c r="F205" s="70"/>
      <c r="G205" s="46">
        <f t="shared" si="27"/>
        <v>13</v>
      </c>
      <c r="H205" s="77">
        <v>0</v>
      </c>
      <c r="I205" s="75">
        <v>0</v>
      </c>
      <c r="J205" s="46">
        <f t="shared" si="28"/>
        <v>12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3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+'12'!J208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+'12'!J209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+'12'!J211</f>
        <v>0</v>
      </c>
      <c r="F211" s="70">
        <v>1</v>
      </c>
      <c r="G211" s="46">
        <f t="shared" si="27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/>
      <c r="P211" s="133">
        <f t="shared" si="35"/>
        <v>40</v>
      </c>
      <c r="Q211" s="89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+'12'!J216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+'12'!J217</f>
        <v>60</v>
      </c>
      <c r="F217" s="70"/>
      <c r="G217" s="46">
        <f t="shared" si="27"/>
        <v>60</v>
      </c>
      <c r="H217" s="77">
        <v>0</v>
      </c>
      <c r="I217" s="75">
        <v>0</v>
      </c>
      <c r="J217" s="46">
        <f t="shared" si="28"/>
        <v>58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33">
        <f t="shared" si="35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+'12'!J218</f>
        <v>17</v>
      </c>
      <c r="F218" s="70"/>
      <c r="G218" s="46">
        <f t="shared" si="27"/>
        <v>17</v>
      </c>
      <c r="H218" s="77">
        <v>0</v>
      </c>
      <c r="I218" s="75">
        <v>0</v>
      </c>
      <c r="J218" s="46">
        <f t="shared" si="28"/>
        <v>16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+'12'!J224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+'12'!J231</f>
        <v>0</v>
      </c>
      <c r="F231" s="70"/>
      <c r="G231" s="46">
        <f t="shared" ref="G231:G253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+'12'!J237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+'12'!J239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+'12'!J241</f>
        <v>12</v>
      </c>
      <c r="F241" s="70"/>
      <c r="G241" s="46">
        <f t="shared" si="37"/>
        <v>12</v>
      </c>
      <c r="H241" s="77">
        <v>0</v>
      </c>
      <c r="I241" s="75">
        <v>0</v>
      </c>
      <c r="J241" s="46">
        <f t="shared" si="38"/>
        <v>12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+'12'!J242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+'12'!J243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1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+'12'!J247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+'12'!J253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ref="J253" si="43">+G253-H253-K253-I253</f>
        <v>0</v>
      </c>
      <c r="K253" s="71"/>
      <c r="L253" s="23"/>
      <c r="M253" s="64">
        <f t="shared" ref="M253" si="44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5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728.47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2220</v>
      </c>
    </row>
    <row r="257" spans="1:20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0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1616</v>
      </c>
      <c r="O258" s="2">
        <v>128</v>
      </c>
      <c r="P258" s="2">
        <v>528</v>
      </c>
      <c r="Q258" s="87">
        <v>140</v>
      </c>
      <c r="R258" s="2">
        <v>280</v>
      </c>
      <c r="S258" s="2">
        <v>430</v>
      </c>
      <c r="T258" s="2">
        <v>110</v>
      </c>
    </row>
    <row r="259" spans="1:20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0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254</v>
      </c>
      <c r="P261" s="137"/>
      <c r="Q261" s="137"/>
      <c r="R261" s="137"/>
    </row>
    <row r="262" spans="1:20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350</v>
      </c>
      <c r="P262" s="137"/>
      <c r="Q262" s="137"/>
      <c r="R262" s="137"/>
    </row>
    <row r="263" spans="1:20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350</v>
      </c>
      <c r="P263" s="139" t="s">
        <v>1416</v>
      </c>
      <c r="Q263" s="140" t="s">
        <v>1417</v>
      </c>
      <c r="R263" s="141" t="s">
        <v>1418</v>
      </c>
    </row>
    <row r="264" spans="1:20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20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0" x14ac:dyDescent="0.5">
      <c r="J266" s="2"/>
      <c r="L266" s="2"/>
      <c r="P266" s="121"/>
      <c r="Q266" s="121"/>
      <c r="R266" s="121"/>
    </row>
    <row r="267" spans="1:20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0" x14ac:dyDescent="0.5">
      <c r="J268" s="2"/>
      <c r="L268" s="2"/>
      <c r="P268" s="122"/>
      <c r="Q268" s="122"/>
      <c r="R268" s="122"/>
    </row>
    <row r="269" spans="1:20" x14ac:dyDescent="0.5">
      <c r="J269" s="2"/>
      <c r="L269" s="2"/>
      <c r="P269" s="123"/>
      <c r="Q269" s="123"/>
      <c r="R269" s="123"/>
    </row>
    <row r="270" spans="1:20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20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20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Y336"/>
  <sheetViews>
    <sheetView zoomScale="80" zoomScaleNormal="80" workbookViewId="0">
      <pane xSplit="10" ySplit="4" topLeftCell="K213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B37" sqref="B37:N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1</v>
      </c>
      <c r="F5" s="70">
        <v>3</v>
      </c>
      <c r="G5" s="46">
        <f t="shared" ref="G5:G26" si="0">E5+F5</f>
        <v>4</v>
      </c>
      <c r="H5" s="77">
        <v>0</v>
      </c>
      <c r="I5" s="75">
        <v>0</v>
      </c>
      <c r="J5" s="46">
        <f t="shared" ref="J5:J26" si="1">+G5-H5-K5-I5</f>
        <v>0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33">
        <f t="shared" ref="P5:P68" si="2">SUM(M5-O5)</f>
        <v>200</v>
      </c>
      <c r="Q5" s="13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106</v>
      </c>
      <c r="F6" s="70"/>
      <c r="G6" s="46">
        <f t="shared" si="0"/>
        <v>106</v>
      </c>
      <c r="H6" s="77">
        <v>0</v>
      </c>
      <c r="I6" s="75">
        <v>0</v>
      </c>
      <c r="J6" s="46">
        <f t="shared" si="1"/>
        <v>103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150</v>
      </c>
      <c r="P6" s="133">
        <f t="shared" si="2"/>
        <v>150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24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250</v>
      </c>
      <c r="P22" s="133">
        <f t="shared" si="2"/>
        <v>350</v>
      </c>
      <c r="Q22" s="13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33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3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3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+'13'!J37</f>
        <v>5</v>
      </c>
      <c r="F37" s="70"/>
      <c r="G37" s="46">
        <f t="shared" si="5"/>
        <v>5</v>
      </c>
      <c r="H37" s="77">
        <v>0</v>
      </c>
      <c r="I37" s="75">
        <v>0</v>
      </c>
      <c r="J37" s="46">
        <f t="shared" si="6"/>
        <v>5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0</v>
      </c>
      <c r="M39" s="64">
        <f t="shared" si="3"/>
        <v>0</v>
      </c>
      <c r="N39" s="17" t="s">
        <v>1453</v>
      </c>
      <c r="O39" s="18"/>
      <c r="P39" s="23">
        <f t="shared" si="2"/>
        <v>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3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+'13'!J48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+'13'!J49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0</v>
      </c>
      <c r="M49" s="64">
        <f>+L49*K49</f>
        <v>0</v>
      </c>
      <c r="N49" s="17" t="s">
        <v>1453</v>
      </c>
      <c r="O49" s="18"/>
      <c r="P49" s="23">
        <f t="shared" si="2"/>
        <v>0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+'13'!J50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+'13'!J53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+'13'!J55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+'13'!J56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+'13'!J57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+'13'!J64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+'13'!J74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25</v>
      </c>
      <c r="P77" s="133">
        <f t="shared" si="7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+'13'!J80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+'13'!J110</f>
        <v>6</v>
      </c>
      <c r="F110" s="70"/>
      <c r="G110" s="46">
        <f t="shared" si="20"/>
        <v>6</v>
      </c>
      <c r="H110" s="77">
        <v>0</v>
      </c>
      <c r="I110" s="75">
        <v>0</v>
      </c>
      <c r="J110" s="46">
        <f t="shared" si="21"/>
        <v>4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12</v>
      </c>
      <c r="P110" s="133">
        <f t="shared" si="7"/>
        <v>228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+'13'!J111</f>
        <v>14</v>
      </c>
      <c r="F111" s="70"/>
      <c r="G111" s="46">
        <f t="shared" si="20"/>
        <v>14</v>
      </c>
      <c r="H111" s="77">
        <v>0</v>
      </c>
      <c r="I111" s="75">
        <v>0</v>
      </c>
      <c r="J111" s="46">
        <f t="shared" si="21"/>
        <v>14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+'13'!J112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+'13'!J113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+'13'!J115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+'13'!J116</f>
        <v>22</v>
      </c>
      <c r="F116" s="70"/>
      <c r="G116" s="46">
        <f t="shared" si="20"/>
        <v>22</v>
      </c>
      <c r="H116" s="77">
        <v>0</v>
      </c>
      <c r="I116" s="75">
        <v>0</v>
      </c>
      <c r="J116" s="46">
        <f t="shared" si="21"/>
        <v>22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+'13'!J117</f>
        <v>2</v>
      </c>
      <c r="F117" s="70"/>
      <c r="G117" s="46">
        <f t="shared" si="20"/>
        <v>2</v>
      </c>
      <c r="H117" s="77">
        <v>0</v>
      </c>
      <c r="I117" s="75">
        <v>0</v>
      </c>
      <c r="J117" s="46">
        <f t="shared" si="21"/>
        <v>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+'13'!J120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50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+'13'!J125</f>
        <v>6</v>
      </c>
      <c r="F125" s="70"/>
      <c r="G125" s="46">
        <f t="shared" si="20"/>
        <v>6</v>
      </c>
      <c r="H125" s="77">
        <v>0</v>
      </c>
      <c r="I125" s="75">
        <v>0</v>
      </c>
      <c r="J125" s="46">
        <f t="shared" si="21"/>
        <v>6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+'13'!J131</f>
        <v>10</v>
      </c>
      <c r="F131" s="70"/>
      <c r="G131" s="46">
        <f t="shared" si="20"/>
        <v>10</v>
      </c>
      <c r="H131" s="77">
        <v>0</v>
      </c>
      <c r="I131" s="75">
        <v>0</v>
      </c>
      <c r="J131" s="46">
        <f t="shared" si="21"/>
        <v>9</v>
      </c>
      <c r="K131" s="71">
        <v>1</v>
      </c>
      <c r="L131" s="22">
        <v>0</v>
      </c>
      <c r="M131" s="64">
        <f t="shared" si="8"/>
        <v>0</v>
      </c>
      <c r="N131" s="17" t="s">
        <v>1453</v>
      </c>
      <c r="O131" s="18"/>
      <c r="P131" s="23">
        <f t="shared" si="7"/>
        <v>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+'13'!J132</f>
        <v>6</v>
      </c>
      <c r="F132" s="70"/>
      <c r="G132" s="46">
        <f t="shared" si="20"/>
        <v>6</v>
      </c>
      <c r="H132" s="77">
        <v>0</v>
      </c>
      <c r="I132" s="75">
        <v>0</v>
      </c>
      <c r="J132" s="46">
        <f t="shared" si="21"/>
        <v>5</v>
      </c>
      <c r="K132" s="71">
        <v>1</v>
      </c>
      <c r="L132" s="22">
        <v>0</v>
      </c>
      <c r="M132" s="64">
        <f t="shared" si="8"/>
        <v>0</v>
      </c>
      <c r="N132" s="17" t="s">
        <v>1453</v>
      </c>
      <c r="O132" s="18"/>
      <c r="P132" s="23">
        <f t="shared" si="7"/>
        <v>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+'13'!J133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+'13'!J154</f>
        <v>6</v>
      </c>
      <c r="F154" s="70"/>
      <c r="G154" s="46">
        <f t="shared" si="20"/>
        <v>6</v>
      </c>
      <c r="H154" s="77">
        <v>0</v>
      </c>
      <c r="I154" s="75">
        <v>0</v>
      </c>
      <c r="J154" s="46">
        <f t="shared" si="21"/>
        <v>5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>
        <v>12</v>
      </c>
      <c r="P154" s="133">
        <f t="shared" si="26"/>
        <v>13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+'13'!J156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+'13'!J162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+'13'!J163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+'13'!J164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+'13'!J165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+'13'!J166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+'13'!J167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+'13'!J168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+'13'!J169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+'13'!J170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+'13'!J171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+'13'!J172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+'13'!J173</f>
        <v>0</v>
      </c>
      <c r="F173" s="70"/>
      <c r="G173" s="46">
        <f>E173+F173</f>
        <v>0</v>
      </c>
      <c r="H173" s="77"/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+'13'!J174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+'13'!J175</f>
        <v>15</v>
      </c>
      <c r="F175" s="70"/>
      <c r="G175" s="46">
        <f t="shared" si="27"/>
        <v>15</v>
      </c>
      <c r="H175" s="77">
        <v>0</v>
      </c>
      <c r="I175" s="75">
        <v>0</v>
      </c>
      <c r="J175" s="46">
        <f t="shared" si="28"/>
        <v>15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+'13'!J176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+'13'!J177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+'13'!J178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+'13'!J179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+'13'!J180</f>
        <v>12</v>
      </c>
      <c r="F180" s="70"/>
      <c r="G180" s="46">
        <f t="shared" si="27"/>
        <v>12</v>
      </c>
      <c r="H180" s="77">
        <v>0</v>
      </c>
      <c r="I180" s="75">
        <v>0</v>
      </c>
      <c r="J180" s="46">
        <f t="shared" si="28"/>
        <v>12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+'13'!J181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+'13'!J182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+'13'!J183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+'13'!J184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+'13'!J185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+'13'!J186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+'13'!J188</f>
        <v>142</v>
      </c>
      <c r="F188" s="70"/>
      <c r="G188" s="46">
        <f>E188+F188</f>
        <v>142</v>
      </c>
      <c r="H188" s="77">
        <v>0</v>
      </c>
      <c r="I188" s="75">
        <v>0</v>
      </c>
      <c r="J188" s="46">
        <f>+G188-H188-K188-I188</f>
        <v>142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+'13'!J190</f>
        <v>12</v>
      </c>
      <c r="F190" s="70"/>
      <c r="G190" s="46">
        <f t="shared" si="27"/>
        <v>12</v>
      </c>
      <c r="H190" s="77">
        <v>0</v>
      </c>
      <c r="I190" s="75">
        <v>0</v>
      </c>
      <c r="J190" s="46">
        <f t="shared" si="28"/>
        <v>11</v>
      </c>
      <c r="K190" s="71">
        <v>1</v>
      </c>
      <c r="L190" s="20">
        <v>45</v>
      </c>
      <c r="M190" s="64">
        <f t="shared" si="31"/>
        <v>45</v>
      </c>
      <c r="N190" s="17" t="s">
        <v>16</v>
      </c>
      <c r="O190" s="18"/>
      <c r="P190" s="133">
        <f t="shared" si="26"/>
        <v>45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+'13'!J191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+'13'!J192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+'13'!J193</f>
        <v>4</v>
      </c>
      <c r="F193" s="70"/>
      <c r="G193" s="46">
        <f t="shared" si="27"/>
        <v>4</v>
      </c>
      <c r="H193" s="77">
        <v>0</v>
      </c>
      <c r="I193" s="75">
        <v>0</v>
      </c>
      <c r="J193" s="46">
        <f t="shared" si="28"/>
        <v>4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+'13'!J194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6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+'13'!J195</f>
        <v>3</v>
      </c>
      <c r="F195" s="70"/>
      <c r="G195" s="46">
        <f t="shared" si="27"/>
        <v>3</v>
      </c>
      <c r="H195" s="77">
        <v>0</v>
      </c>
      <c r="I195" s="75">
        <v>0</v>
      </c>
      <c r="J195" s="46">
        <f t="shared" si="28"/>
        <v>3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+'13'!J196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+'13'!J197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+'13'!J198</f>
        <v>5</v>
      </c>
      <c r="F198" s="70"/>
      <c r="G198" s="46">
        <f t="shared" si="27"/>
        <v>5</v>
      </c>
      <c r="H198" s="77">
        <v>0</v>
      </c>
      <c r="I198" s="75">
        <v>0</v>
      </c>
      <c r="J198" s="46">
        <f t="shared" si="28"/>
        <v>2</v>
      </c>
      <c r="K198" s="71">
        <v>3</v>
      </c>
      <c r="L198" s="20">
        <v>150</v>
      </c>
      <c r="M198" s="64">
        <f t="shared" si="31"/>
        <v>450</v>
      </c>
      <c r="N198" s="17" t="s">
        <v>16</v>
      </c>
      <c r="O198" s="18"/>
      <c r="P198" s="133">
        <f t="shared" si="35"/>
        <v>450</v>
      </c>
      <c r="Q198" s="89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+'13'!J199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+'13'!J200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+'13'!J201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+'13'!J202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+'13'!J203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+'13'!J204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+'13'!J205</f>
        <v>12</v>
      </c>
      <c r="F205" s="70"/>
      <c r="G205" s="46">
        <f t="shared" si="27"/>
        <v>12</v>
      </c>
      <c r="H205" s="77">
        <v>0</v>
      </c>
      <c r="I205" s="75">
        <v>0</v>
      </c>
      <c r="J205" s="46">
        <f t="shared" si="28"/>
        <v>12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+'13'!J206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+'13'!J208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+'13'!J209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+'13'!J210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+'13'!J211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+'13'!J212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+'13'!J213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0</v>
      </c>
      <c r="M213" s="64">
        <f t="shared" si="31"/>
        <v>0</v>
      </c>
      <c r="N213" s="17" t="s">
        <v>1453</v>
      </c>
      <c r="O213" s="18"/>
      <c r="P213" s="23">
        <f t="shared" si="35"/>
        <v>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+'13'!J214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+'13'!J215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+'13'!J216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+'13'!J217</f>
        <v>58</v>
      </c>
      <c r="F217" s="70"/>
      <c r="G217" s="46">
        <f t="shared" si="27"/>
        <v>58</v>
      </c>
      <c r="H217" s="77">
        <v>0</v>
      </c>
      <c r="I217" s="75">
        <v>0</v>
      </c>
      <c r="J217" s="46">
        <f t="shared" si="28"/>
        <v>56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33">
        <f t="shared" si="35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+'13'!J218</f>
        <v>16</v>
      </c>
      <c r="F218" s="70"/>
      <c r="G218" s="46">
        <f t="shared" si="27"/>
        <v>16</v>
      </c>
      <c r="H218" s="77">
        <v>0</v>
      </c>
      <c r="I218" s="75">
        <v>0</v>
      </c>
      <c r="J218" s="46">
        <f t="shared" si="28"/>
        <v>16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+'13'!J219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+'13'!J220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+'13'!J221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+'13'!J222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+'13'!J223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+'13'!J224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+'13'!J225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+'13'!J226</f>
        <v>0</v>
      </c>
      <c r="F226" s="70">
        <v>130</v>
      </c>
      <c r="G226" s="46">
        <f t="shared" si="27"/>
        <v>130</v>
      </c>
      <c r="H226" s="77">
        <v>0</v>
      </c>
      <c r="I226" s="75">
        <v>0</v>
      </c>
      <c r="J226" s="46">
        <f t="shared" si="28"/>
        <v>0</v>
      </c>
      <c r="K226" s="71">
        <v>130</v>
      </c>
      <c r="L226" s="20">
        <v>35</v>
      </c>
      <c r="M226" s="64">
        <f t="shared" si="31"/>
        <v>4550</v>
      </c>
      <c r="N226" s="17" t="s">
        <v>16</v>
      </c>
      <c r="O226" s="18"/>
      <c r="P226" s="133">
        <f t="shared" si="35"/>
        <v>4550</v>
      </c>
      <c r="Q226" s="89">
        <v>23.7</v>
      </c>
      <c r="R226" s="43">
        <f t="shared" si="32"/>
        <v>3081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+'13'!J227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+'13'!J228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+'13'!J229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+'13'!J230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+'13'!J231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+'13'!J232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+'13'!J233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+'13'!J234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+'13'!J235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+'13'!J236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+'13'!J237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+'13'!J238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+'13'!J239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+'13'!J240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+'13'!J241</f>
        <v>12</v>
      </c>
      <c r="F241" s="70"/>
      <c r="G241" s="46">
        <f t="shared" si="37"/>
        <v>12</v>
      </c>
      <c r="H241" s="77">
        <v>0</v>
      </c>
      <c r="I241" s="75">
        <v>0</v>
      </c>
      <c r="J241" s="46">
        <f t="shared" si="38"/>
        <v>12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+'13'!J242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+'13'!J243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0</v>
      </c>
      <c r="K243" s="71">
        <v>1</v>
      </c>
      <c r="L243" s="20">
        <v>35</v>
      </c>
      <c r="M243" s="64">
        <f t="shared" ref="M243:M246" si="41">+L243*K243</f>
        <v>35</v>
      </c>
      <c r="N243" s="17" t="s">
        <v>16</v>
      </c>
      <c r="O243" s="18"/>
      <c r="P243" s="133">
        <f t="shared" si="35"/>
        <v>35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+'13'!J244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+'13'!J245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+'13'!J246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+'13'!J247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+'13'!J248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+'13'!J253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3901.25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6925</v>
      </c>
    </row>
    <row r="257" spans="1:25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5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6306</v>
      </c>
      <c r="O258" s="2">
        <v>4550</v>
      </c>
      <c r="P258" s="2">
        <v>288</v>
      </c>
      <c r="Q258" s="87">
        <v>45</v>
      </c>
      <c r="R258" s="2">
        <v>150</v>
      </c>
      <c r="S258" s="2">
        <v>330</v>
      </c>
      <c r="T258" s="2">
        <v>350</v>
      </c>
      <c r="U258" s="2">
        <v>105</v>
      </c>
      <c r="V258" s="2">
        <v>130</v>
      </c>
      <c r="W258" s="2">
        <v>200</v>
      </c>
      <c r="X258" s="2">
        <v>38</v>
      </c>
      <c r="Y258" s="2">
        <v>120</v>
      </c>
    </row>
    <row r="259" spans="1:25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5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>
        <v>40</v>
      </c>
      <c r="O260" s="2" t="s">
        <v>1457</v>
      </c>
      <c r="P260" s="137"/>
      <c r="Q260" s="137"/>
      <c r="R260" s="137"/>
    </row>
    <row r="261" spans="1:25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449</v>
      </c>
      <c r="P261" s="137"/>
      <c r="Q261" s="137"/>
      <c r="R261" s="137"/>
    </row>
    <row r="262" spans="1:25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130</v>
      </c>
      <c r="P262" s="137"/>
      <c r="Q262" s="137"/>
      <c r="R262" s="137"/>
    </row>
    <row r="263" spans="1:25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130</v>
      </c>
      <c r="P263" s="139" t="s">
        <v>1416</v>
      </c>
      <c r="Q263" s="140" t="s">
        <v>1417</v>
      </c>
      <c r="R263" s="141" t="s">
        <v>1418</v>
      </c>
    </row>
    <row r="264" spans="1:25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f>170+125+60</f>
        <v>355</v>
      </c>
    </row>
    <row r="265" spans="1:25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5" x14ac:dyDescent="0.5">
      <c r="J266" s="2"/>
      <c r="L266" s="2"/>
      <c r="P266" s="121"/>
      <c r="Q266" s="121"/>
      <c r="R266" s="121"/>
    </row>
    <row r="267" spans="1:25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5" x14ac:dyDescent="0.5">
      <c r="J268" s="2"/>
      <c r="L268" s="2"/>
      <c r="P268" s="122"/>
      <c r="Q268" s="122"/>
      <c r="R268" s="122"/>
    </row>
    <row r="269" spans="1:25" x14ac:dyDescent="0.5">
      <c r="J269" s="2"/>
      <c r="L269" s="2"/>
      <c r="P269" s="123"/>
      <c r="Q269" s="123"/>
      <c r="R269" s="123"/>
    </row>
    <row r="270" spans="1:25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355</v>
      </c>
    </row>
    <row r="271" spans="1:25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106.5</v>
      </c>
    </row>
    <row r="272" spans="1:25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7.4550000000000001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241.04499999999999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T336"/>
  <sheetViews>
    <sheetView zoomScale="80" zoomScaleNormal="80" workbookViewId="0">
      <pane xSplit="10" ySplit="4" topLeftCell="K215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U270" sqref="U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103</v>
      </c>
      <c r="F6" s="70"/>
      <c r="G6" s="46">
        <f t="shared" si="0"/>
        <v>103</v>
      </c>
      <c r="H6" s="77">
        <v>0</v>
      </c>
      <c r="I6" s="75">
        <v>0</v>
      </c>
      <c r="J6" s="46">
        <f t="shared" si="1"/>
        <v>103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+'14'!J8</f>
        <v>0</v>
      </c>
      <c r="F8" s="70">
        <v>5</v>
      </c>
      <c r="G8" s="46">
        <f t="shared" si="0"/>
        <v>5</v>
      </c>
      <c r="H8" s="77">
        <v>0</v>
      </c>
      <c r="I8" s="75">
        <v>0</v>
      </c>
      <c r="J8" s="46">
        <f t="shared" si="1"/>
        <v>5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>
        <v>25</v>
      </c>
      <c r="P18" s="133">
        <f t="shared" si="2"/>
        <v>25</v>
      </c>
      <c r="Q18" s="13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33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33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1</v>
      </c>
      <c r="F26" s="70">
        <v>2</v>
      </c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1</v>
      </c>
      <c r="F28" s="70">
        <v>2</v>
      </c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0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33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33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+'14'!J37</f>
        <v>5</v>
      </c>
      <c r="F37" s="70"/>
      <c r="G37" s="46">
        <f t="shared" si="5"/>
        <v>5</v>
      </c>
      <c r="H37" s="77">
        <v>0</v>
      </c>
      <c r="I37" s="75">
        <v>0</v>
      </c>
      <c r="J37" s="46">
        <f t="shared" si="6"/>
        <v>5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10</v>
      </c>
      <c r="P41" s="133">
        <f t="shared" si="2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+'14'!J47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33">
        <f t="shared" si="2"/>
        <v>50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+'14'!J48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+'14'!J49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+'14'!J50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+'14'!J53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33">
        <f t="shared" si="2"/>
        <v>50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+'14'!J55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+'14'!J56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+'14'!J57</f>
        <v>3</v>
      </c>
      <c r="F57" s="70">
        <v>2</v>
      </c>
      <c r="G57" s="46">
        <f t="shared" si="5"/>
        <v>5</v>
      </c>
      <c r="H57" s="77">
        <v>0</v>
      </c>
      <c r="I57" s="75">
        <v>0</v>
      </c>
      <c r="J57" s="46">
        <f t="shared" si="6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+'14'!J58</f>
        <v>0</v>
      </c>
      <c r="F58" s="70">
        <v>2</v>
      </c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+'14'!J62</f>
        <v>3</v>
      </c>
      <c r="F62" s="70">
        <v>2</v>
      </c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+'14'!J64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+'14'!J65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+'14'!J77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+'14'!J80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+'14'!J110</f>
        <v>4</v>
      </c>
      <c r="F110" s="70"/>
      <c r="G110" s="46">
        <f t="shared" si="20"/>
        <v>4</v>
      </c>
      <c r="H110" s="77">
        <v>0</v>
      </c>
      <c r="I110" s="75">
        <v>0</v>
      </c>
      <c r="J110" s="46">
        <f t="shared" si="21"/>
        <v>4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+'14'!J111</f>
        <v>14</v>
      </c>
      <c r="F111" s="70"/>
      <c r="G111" s="46">
        <f t="shared" si="20"/>
        <v>14</v>
      </c>
      <c r="H111" s="77">
        <v>0</v>
      </c>
      <c r="I111" s="75">
        <v>0</v>
      </c>
      <c r="J111" s="46">
        <f t="shared" si="21"/>
        <v>13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33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+'14'!J112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+'14'!J113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+'14'!J115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+'14'!J116</f>
        <v>22</v>
      </c>
      <c r="F116" s="70"/>
      <c r="G116" s="46">
        <f t="shared" si="20"/>
        <v>22</v>
      </c>
      <c r="H116" s="77">
        <v>0</v>
      </c>
      <c r="I116" s="75">
        <v>0</v>
      </c>
      <c r="J116" s="46">
        <f t="shared" si="21"/>
        <v>22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+'14'!J117</f>
        <v>2</v>
      </c>
      <c r="F117" s="70"/>
      <c r="G117" s="46">
        <f t="shared" si="20"/>
        <v>2</v>
      </c>
      <c r="H117" s="77">
        <v>0</v>
      </c>
      <c r="I117" s="75">
        <v>0</v>
      </c>
      <c r="J117" s="46">
        <f t="shared" si="21"/>
        <v>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+'14'!J125</f>
        <v>6</v>
      </c>
      <c r="F125" s="70"/>
      <c r="G125" s="46">
        <f t="shared" si="20"/>
        <v>6</v>
      </c>
      <c r="H125" s="77">
        <v>0</v>
      </c>
      <c r="I125" s="75">
        <v>0</v>
      </c>
      <c r="J125" s="46">
        <f t="shared" si="21"/>
        <v>6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+'14'!J131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+'14'!J132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3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33">
        <f t="shared" si="7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+'14'!J133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3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33">
        <f t="shared" ref="P133:P196" si="26">SUM(M133-O133)</f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+'14'!J154</f>
        <v>5</v>
      </c>
      <c r="F154" s="70"/>
      <c r="G154" s="46">
        <f t="shared" si="20"/>
        <v>5</v>
      </c>
      <c r="H154" s="77">
        <v>0</v>
      </c>
      <c r="I154" s="75">
        <v>0</v>
      </c>
      <c r="J154" s="46">
        <f t="shared" si="21"/>
        <v>4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>
        <v>5</v>
      </c>
      <c r="P154" s="133">
        <f t="shared" si="26"/>
        <v>20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+'14'!J156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+'14'!J175</f>
        <v>15</v>
      </c>
      <c r="F175" s="70"/>
      <c r="G175" s="46">
        <f t="shared" si="27"/>
        <v>15</v>
      </c>
      <c r="H175" s="77">
        <v>0</v>
      </c>
      <c r="I175" s="75">
        <v>0</v>
      </c>
      <c r="J175" s="46">
        <f t="shared" si="28"/>
        <v>15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+'14'!J178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+'14'!J180</f>
        <v>12</v>
      </c>
      <c r="F180" s="70"/>
      <c r="G180" s="46">
        <f t="shared" si="27"/>
        <v>12</v>
      </c>
      <c r="H180" s="77">
        <v>0</v>
      </c>
      <c r="I180" s="75">
        <v>0</v>
      </c>
      <c r="J180" s="46">
        <f t="shared" si="28"/>
        <v>12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+'14'!J185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+'14'!J188</f>
        <v>142</v>
      </c>
      <c r="F188" s="70"/>
      <c r="G188" s="46">
        <f>E188+F188</f>
        <v>142</v>
      </c>
      <c r="H188" s="77">
        <v>0</v>
      </c>
      <c r="I188" s="75">
        <v>0</v>
      </c>
      <c r="J188" s="46">
        <f>+G188-H188-K188-I188</f>
        <v>137</v>
      </c>
      <c r="K188" s="71">
        <v>5</v>
      </c>
      <c r="L188" s="20">
        <v>10</v>
      </c>
      <c r="M188" s="64">
        <f>+L188*K188</f>
        <v>50</v>
      </c>
      <c r="N188" s="17" t="s">
        <v>16</v>
      </c>
      <c r="O188" s="18"/>
      <c r="P188" s="133">
        <f t="shared" si="26"/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+'14'!J190</f>
        <v>11</v>
      </c>
      <c r="F190" s="70"/>
      <c r="G190" s="46">
        <f t="shared" si="27"/>
        <v>11</v>
      </c>
      <c r="H190" s="77">
        <v>0</v>
      </c>
      <c r="I190" s="75">
        <v>0</v>
      </c>
      <c r="J190" s="46">
        <f t="shared" si="28"/>
        <v>10</v>
      </c>
      <c r="K190" s="71">
        <v>1</v>
      </c>
      <c r="L190" s="20">
        <v>45</v>
      </c>
      <c r="M190" s="64">
        <f t="shared" si="31"/>
        <v>45</v>
      </c>
      <c r="N190" s="17" t="s">
        <v>16</v>
      </c>
      <c r="O190" s="18"/>
      <c r="P190" s="133">
        <f t="shared" si="26"/>
        <v>45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+'14'!J193</f>
        <v>4</v>
      </c>
      <c r="F193" s="70"/>
      <c r="G193" s="46">
        <f t="shared" si="27"/>
        <v>4</v>
      </c>
      <c r="H193" s="77">
        <v>0</v>
      </c>
      <c r="I193" s="75">
        <v>0</v>
      </c>
      <c r="J193" s="46">
        <f t="shared" si="28"/>
        <v>4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+'14'!J194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6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+'14'!J195</f>
        <v>3</v>
      </c>
      <c r="F195" s="70"/>
      <c r="G195" s="46">
        <f t="shared" si="27"/>
        <v>3</v>
      </c>
      <c r="H195" s="77">
        <v>0</v>
      </c>
      <c r="I195" s="75">
        <v>0</v>
      </c>
      <c r="J195" s="46">
        <f t="shared" si="28"/>
        <v>3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+'14'!J196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3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>
        <v>20</v>
      </c>
      <c r="P196" s="133">
        <f t="shared" si="26"/>
        <v>100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+'14'!J198</f>
        <v>2</v>
      </c>
      <c r="F198" s="70"/>
      <c r="G198" s="46">
        <f t="shared" si="27"/>
        <v>2</v>
      </c>
      <c r="H198" s="77">
        <v>0</v>
      </c>
      <c r="I198" s="75">
        <v>0</v>
      </c>
      <c r="J198" s="46">
        <f t="shared" si="28"/>
        <v>2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+'14'!J203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+'14'!J204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+'14'!J205</f>
        <v>12</v>
      </c>
      <c r="F205" s="70"/>
      <c r="G205" s="46">
        <f t="shared" si="27"/>
        <v>12</v>
      </c>
      <c r="H205" s="77">
        <v>0</v>
      </c>
      <c r="I205" s="75">
        <v>0</v>
      </c>
      <c r="J205" s="46">
        <f t="shared" si="28"/>
        <v>12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+'14'!J208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+'14'!J209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+'14'!J211</f>
        <v>0</v>
      </c>
      <c r="F211" s="70">
        <v>1</v>
      </c>
      <c r="G211" s="46">
        <f t="shared" si="27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/>
      <c r="P211" s="133">
        <f t="shared" si="35"/>
        <v>40</v>
      </c>
      <c r="Q211" s="89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40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+'14'!J216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+'14'!J217</f>
        <v>56</v>
      </c>
      <c r="F217" s="70"/>
      <c r="G217" s="46">
        <f t="shared" si="27"/>
        <v>56</v>
      </c>
      <c r="H217" s="77">
        <v>0</v>
      </c>
      <c r="I217" s="75">
        <v>0</v>
      </c>
      <c r="J217" s="46">
        <f t="shared" si="28"/>
        <v>54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33">
        <f t="shared" si="35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+'14'!J218</f>
        <v>16</v>
      </c>
      <c r="F218" s="70"/>
      <c r="G218" s="46">
        <f t="shared" si="27"/>
        <v>16</v>
      </c>
      <c r="H218" s="77">
        <v>0</v>
      </c>
      <c r="I218" s="75">
        <v>0</v>
      </c>
      <c r="J218" s="46">
        <f t="shared" si="28"/>
        <v>15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+'14'!J224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+'14'!J230</f>
        <v>0</v>
      </c>
      <c r="F230" s="70">
        <v>1</v>
      </c>
      <c r="G230" s="46">
        <f t="shared" si="27"/>
        <v>1</v>
      </c>
      <c r="H230" s="77">
        <v>0</v>
      </c>
      <c r="I230" s="75">
        <v>0</v>
      </c>
      <c r="J230" s="46">
        <f t="shared" si="28"/>
        <v>0</v>
      </c>
      <c r="K230" s="71">
        <v>1</v>
      </c>
      <c r="L230" s="20">
        <v>35</v>
      </c>
      <c r="M230" s="64">
        <f t="shared" si="31"/>
        <v>35</v>
      </c>
      <c r="N230" s="17" t="s">
        <v>16</v>
      </c>
      <c r="O230" s="18">
        <v>10</v>
      </c>
      <c r="P230" s="133">
        <f t="shared" si="35"/>
        <v>25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+'14'!J231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+'14'!J236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+'14'!J237</f>
        <v>0</v>
      </c>
      <c r="F237" s="70">
        <v>3</v>
      </c>
      <c r="G237" s="46">
        <f t="shared" si="37"/>
        <v>3</v>
      </c>
      <c r="H237" s="77">
        <v>0</v>
      </c>
      <c r="I237" s="75">
        <v>0</v>
      </c>
      <c r="J237" s="46">
        <f t="shared" si="38"/>
        <v>3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+'14'!J238</f>
        <v>0</v>
      </c>
      <c r="F238" s="70">
        <v>3</v>
      </c>
      <c r="G238" s="46">
        <f t="shared" si="37"/>
        <v>3</v>
      </c>
      <c r="H238" s="77">
        <v>0</v>
      </c>
      <c r="I238" s="75">
        <v>0</v>
      </c>
      <c r="J238" s="46">
        <f t="shared" si="38"/>
        <v>3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+'14'!J239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+'14'!J240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+'14'!J241</f>
        <v>12</v>
      </c>
      <c r="F241" s="70"/>
      <c r="G241" s="46">
        <f t="shared" si="37"/>
        <v>12</v>
      </c>
      <c r="H241" s="77">
        <v>0</v>
      </c>
      <c r="I241" s="75">
        <v>0</v>
      </c>
      <c r="J241" s="46">
        <f t="shared" si="38"/>
        <v>11</v>
      </c>
      <c r="K241" s="71">
        <v>1</v>
      </c>
      <c r="L241" s="20">
        <v>35</v>
      </c>
      <c r="M241" s="64">
        <f t="shared" si="39"/>
        <v>35</v>
      </c>
      <c r="N241" s="17" t="s">
        <v>16</v>
      </c>
      <c r="O241" s="18"/>
      <c r="P241" s="133">
        <f t="shared" si="35"/>
        <v>35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+'14'!J242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0</v>
      </c>
      <c r="K242" s="71">
        <v>1</v>
      </c>
      <c r="L242" s="20">
        <v>35</v>
      </c>
      <c r="M242" s="64">
        <f t="shared" si="39"/>
        <v>35</v>
      </c>
      <c r="N242" s="17" t="s">
        <v>16</v>
      </c>
      <c r="O242" s="18">
        <v>5</v>
      </c>
      <c r="P242" s="133">
        <f t="shared" si="35"/>
        <v>30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+'14'!J243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+'14'!J245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+'14'!J247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+'14'!J253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14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Q254" s="2"/>
      <c r="R254" s="74">
        <f>SUM(R5:R253)</f>
        <v>619.66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2090</v>
      </c>
    </row>
    <row r="257" spans="1:20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0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1085</v>
      </c>
      <c r="O258" s="2">
        <v>595</v>
      </c>
      <c r="P258" s="2">
        <v>20</v>
      </c>
      <c r="Q258" s="87">
        <v>140</v>
      </c>
      <c r="R258" s="2">
        <v>60</v>
      </c>
      <c r="S258" s="2">
        <v>250</v>
      </c>
      <c r="T258" s="2">
        <v>20</v>
      </c>
    </row>
    <row r="259" spans="1:20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>
        <v>6</v>
      </c>
      <c r="O260" s="2" t="s">
        <v>1458</v>
      </c>
      <c r="P260" s="137"/>
      <c r="Q260" s="137"/>
      <c r="R260" s="137"/>
    </row>
    <row r="261" spans="1:20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75</v>
      </c>
      <c r="P261" s="137"/>
      <c r="Q261" s="137"/>
      <c r="R261" s="137"/>
    </row>
    <row r="262" spans="1:20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924</v>
      </c>
      <c r="P262" s="137"/>
      <c r="Q262" s="137"/>
      <c r="R262" s="137"/>
    </row>
    <row r="263" spans="1:20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924</v>
      </c>
      <c r="P263" s="139" t="s">
        <v>1416</v>
      </c>
      <c r="Q263" s="140" t="s">
        <v>1417</v>
      </c>
      <c r="R263" s="141" t="s">
        <v>1418</v>
      </c>
    </row>
    <row r="264" spans="1:20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20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0" x14ac:dyDescent="0.5">
      <c r="J266" s="2"/>
      <c r="L266" s="2"/>
      <c r="P266" s="121"/>
      <c r="Q266" s="121"/>
      <c r="R266" s="121"/>
    </row>
    <row r="267" spans="1:20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0" x14ac:dyDescent="0.5">
      <c r="J268" s="2"/>
      <c r="L268" s="2"/>
      <c r="P268" s="122"/>
      <c r="Q268" s="122"/>
      <c r="R268" s="122"/>
    </row>
    <row r="269" spans="1:20" x14ac:dyDescent="0.5">
      <c r="J269" s="2"/>
      <c r="L269" s="2"/>
      <c r="P269" s="123"/>
      <c r="Q269" s="123"/>
      <c r="R269" s="123"/>
    </row>
    <row r="270" spans="1:20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20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20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AA336"/>
  <sheetViews>
    <sheetView zoomScale="80" zoomScaleNormal="80" workbookViewId="0">
      <pane xSplit="10" ySplit="4" topLeftCell="K254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V270" sqref="V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103</v>
      </c>
      <c r="F6" s="70">
        <v>20</v>
      </c>
      <c r="G6" s="46">
        <f t="shared" si="0"/>
        <v>123</v>
      </c>
      <c r="H6" s="77">
        <v>0</v>
      </c>
      <c r="I6" s="75">
        <v>0</v>
      </c>
      <c r="J6" s="46">
        <f t="shared" si="1"/>
        <v>121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33">
        <f t="shared" si="2"/>
        <v>200</v>
      </c>
      <c r="Q6" s="13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+'15'!J8</f>
        <v>5</v>
      </c>
      <c r="F8" s="70"/>
      <c r="G8" s="46">
        <f t="shared" si="0"/>
        <v>5</v>
      </c>
      <c r="H8" s="77">
        <v>0</v>
      </c>
      <c r="I8" s="75">
        <v>0</v>
      </c>
      <c r="J8" s="46">
        <f t="shared" si="1"/>
        <v>5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33">
        <f t="shared" si="2"/>
        <v>50</v>
      </c>
      <c r="Q18" s="13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3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/>
      <c r="P21" s="133">
        <f t="shared" si="2"/>
        <v>170</v>
      </c>
      <c r="Q21" s="89">
        <v>22.85</v>
      </c>
      <c r="R21" s="43">
        <f t="shared" si="4"/>
        <v>45.7</v>
      </c>
    </row>
    <row r="22" spans="1:18" ht="25.5" hidden="1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24</v>
      </c>
      <c r="F22" s="70">
        <v>10</v>
      </c>
      <c r="G22" s="46">
        <f t="shared" si="0"/>
        <v>34</v>
      </c>
      <c r="H22" s="77">
        <v>0</v>
      </c>
      <c r="I22" s="75">
        <v>0</v>
      </c>
      <c r="J22" s="46">
        <f t="shared" si="1"/>
        <v>30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150</v>
      </c>
      <c r="P22" s="133">
        <f t="shared" si="2"/>
        <v>250</v>
      </c>
      <c r="Q22" s="13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1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33">
        <f t="shared" si="2"/>
        <v>200</v>
      </c>
      <c r="Q28" s="13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24</v>
      </c>
      <c r="F31" s="70">
        <v>10</v>
      </c>
      <c r="G31" s="46">
        <f t="shared" si="5"/>
        <v>34</v>
      </c>
      <c r="H31" s="77">
        <v>0</v>
      </c>
      <c r="I31" s="75">
        <v>0</v>
      </c>
      <c r="J31" s="46">
        <f t="shared" si="6"/>
        <v>28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>
        <v>330</v>
      </c>
      <c r="P31" s="133">
        <f t="shared" si="2"/>
        <v>270</v>
      </c>
      <c r="Q31" s="13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+'12'!J37</f>
        <v>0</v>
      </c>
      <c r="F37" s="70">
        <v>5</v>
      </c>
      <c r="G37" s="46">
        <f t="shared" si="5"/>
        <v>5</v>
      </c>
      <c r="H37" s="77">
        <v>0</v>
      </c>
      <c r="I37" s="75">
        <v>0</v>
      </c>
      <c r="J37" s="46">
        <f t="shared" si="6"/>
        <v>4</v>
      </c>
      <c r="K37" s="71">
        <v>1</v>
      </c>
      <c r="L37" s="15">
        <v>100</v>
      </c>
      <c r="M37" s="64">
        <f t="shared" si="3"/>
        <v>100</v>
      </c>
      <c r="N37" s="17" t="s">
        <v>1447</v>
      </c>
      <c r="O37" s="18"/>
      <c r="P37" s="133">
        <f t="shared" si="2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+'15'!J47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33">
        <f t="shared" si="2"/>
        <v>50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+'15'!J48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0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33">
        <f t="shared" si="2"/>
        <v>150</v>
      </c>
      <c r="Q48" s="13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+'15'!J49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+'15'!J50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1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33">
        <f t="shared" si="2"/>
        <v>50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+'15'!J53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33">
        <f t="shared" si="2"/>
        <v>50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+'15'!J55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+'15'!J56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+'15'!J57</f>
        <v>5</v>
      </c>
      <c r="F57" s="70"/>
      <c r="G57" s="46">
        <f t="shared" si="5"/>
        <v>5</v>
      </c>
      <c r="H57" s="77">
        <v>0</v>
      </c>
      <c r="I57" s="75">
        <v>0</v>
      </c>
      <c r="J57" s="46">
        <f t="shared" si="6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+'15'!J62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3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/>
      <c r="P62" s="133">
        <f t="shared" si="2"/>
        <v>240</v>
      </c>
      <c r="Q62" s="13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+'15'!J64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+'15'!J65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+'15'!J74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0</v>
      </c>
      <c r="M74" s="64">
        <f t="shared" si="3"/>
        <v>0</v>
      </c>
      <c r="N74" s="17" t="s">
        <v>1453</v>
      </c>
      <c r="O74" s="18"/>
      <c r="P74" s="23">
        <f t="shared" si="7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+'15'!J77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0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25</v>
      </c>
      <c r="P77" s="133">
        <f t="shared" si="7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+'15'!J80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0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27</v>
      </c>
      <c r="P80" s="133">
        <f t="shared" si="7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+'15'!J110</f>
        <v>4</v>
      </c>
      <c r="F110" s="70"/>
      <c r="G110" s="46">
        <f t="shared" si="20"/>
        <v>4</v>
      </c>
      <c r="H110" s="77">
        <v>0</v>
      </c>
      <c r="I110" s="75">
        <v>0</v>
      </c>
      <c r="J110" s="46">
        <f t="shared" si="21"/>
        <v>1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12</v>
      </c>
      <c r="P110" s="133">
        <f t="shared" si="7"/>
        <v>348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+'15'!J111</f>
        <v>13</v>
      </c>
      <c r="F111" s="70"/>
      <c r="G111" s="46">
        <f t="shared" si="20"/>
        <v>13</v>
      </c>
      <c r="H111" s="77">
        <v>0</v>
      </c>
      <c r="I111" s="75">
        <v>0</v>
      </c>
      <c r="J111" s="46">
        <f t="shared" si="21"/>
        <v>12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25</v>
      </c>
      <c r="P111" s="133">
        <f t="shared" si="7"/>
        <v>225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+'15'!J112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+'15'!J113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+'15'!J115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+'15'!J116</f>
        <v>22</v>
      </c>
      <c r="F116" s="70"/>
      <c r="G116" s="46">
        <f t="shared" si="20"/>
        <v>22</v>
      </c>
      <c r="H116" s="77">
        <v>0</v>
      </c>
      <c r="I116" s="75">
        <v>0</v>
      </c>
      <c r="J116" s="46">
        <f t="shared" si="21"/>
        <v>19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33">
        <f t="shared" si="7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+'15'!J117</f>
        <v>2</v>
      </c>
      <c r="F117" s="70"/>
      <c r="G117" s="46">
        <f t="shared" si="20"/>
        <v>2</v>
      </c>
      <c r="H117" s="77">
        <v>0</v>
      </c>
      <c r="I117" s="75">
        <v>0</v>
      </c>
      <c r="J117" s="46">
        <f t="shared" si="21"/>
        <v>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80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+'15'!J125</f>
        <v>6</v>
      </c>
      <c r="F125" s="70"/>
      <c r="G125" s="46">
        <f t="shared" si="20"/>
        <v>6</v>
      </c>
      <c r="H125" s="77">
        <v>0</v>
      </c>
      <c r="I125" s="75">
        <v>0</v>
      </c>
      <c r="J125" s="46">
        <f t="shared" si="21"/>
        <v>5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33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+'15'!J131</f>
        <v>9</v>
      </c>
      <c r="F131" s="70">
        <v>5</v>
      </c>
      <c r="G131" s="46">
        <f t="shared" si="20"/>
        <v>14</v>
      </c>
      <c r="H131" s="77">
        <v>0</v>
      </c>
      <c r="I131" s="75">
        <v>0</v>
      </c>
      <c r="J131" s="46">
        <f t="shared" si="21"/>
        <v>6</v>
      </c>
      <c r="K131" s="71">
        <v>8</v>
      </c>
      <c r="L131" s="22">
        <v>50</v>
      </c>
      <c r="M131" s="64">
        <f t="shared" si="8"/>
        <v>400</v>
      </c>
      <c r="N131" s="17" t="s">
        <v>16</v>
      </c>
      <c r="O131" s="18">
        <v>75</v>
      </c>
      <c r="P131" s="133">
        <f t="shared" si="7"/>
        <v>325</v>
      </c>
      <c r="Q131" s="89">
        <v>9.91</v>
      </c>
      <c r="R131" s="43">
        <f t="shared" si="9"/>
        <v>79.28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+'15'!J132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0</v>
      </c>
      <c r="K132" s="71">
        <v>3</v>
      </c>
      <c r="L132" s="22">
        <v>60</v>
      </c>
      <c r="M132" s="64">
        <f t="shared" si="8"/>
        <v>180</v>
      </c>
      <c r="N132" s="17" t="s">
        <v>16</v>
      </c>
      <c r="O132" s="18">
        <v>60</v>
      </c>
      <c r="P132" s="133">
        <f t="shared" si="7"/>
        <v>120</v>
      </c>
      <c r="Q132" s="89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+'15'!J133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1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50</v>
      </c>
      <c r="P133" s="133">
        <f t="shared" ref="P133:P196" si="26">SUM(M133-O133)</f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+'15'!J154</f>
        <v>4</v>
      </c>
      <c r="F154" s="70">
        <v>5</v>
      </c>
      <c r="G154" s="46">
        <f t="shared" si="20"/>
        <v>9</v>
      </c>
      <c r="H154" s="77">
        <v>0</v>
      </c>
      <c r="I154" s="75">
        <v>0</v>
      </c>
      <c r="J154" s="46">
        <f t="shared" si="21"/>
        <v>8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33">
        <f t="shared" si="26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+'15'!J162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+'15'!J163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+'15'!J164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+'15'!J165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+'15'!J166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+'15'!J167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+'15'!J168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+'15'!J169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+'15'!J170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+'15'!J171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+'15'!J172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+'15'!J174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+'15'!J175</f>
        <v>15</v>
      </c>
      <c r="F175" s="70"/>
      <c r="G175" s="46">
        <f t="shared" si="27"/>
        <v>15</v>
      </c>
      <c r="H175" s="77">
        <v>0</v>
      </c>
      <c r="I175" s="75">
        <v>0</v>
      </c>
      <c r="J175" s="46">
        <f t="shared" si="28"/>
        <v>14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33">
        <f t="shared" si="26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+'15'!J176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+'15'!J177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+'15'!J178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+'15'!J179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+'15'!J180</f>
        <v>12</v>
      </c>
      <c r="F180" s="70"/>
      <c r="G180" s="46">
        <f t="shared" si="27"/>
        <v>12</v>
      </c>
      <c r="H180" s="77">
        <v>0</v>
      </c>
      <c r="I180" s="75">
        <v>0</v>
      </c>
      <c r="J180" s="46">
        <f t="shared" si="28"/>
        <v>12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+'15'!J181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+'15'!J182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+'15'!J183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+'15'!J184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+'15'!J185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+'15'!J186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+'15'!J188</f>
        <v>137</v>
      </c>
      <c r="F188" s="70"/>
      <c r="G188" s="46">
        <f>E188+F188</f>
        <v>137</v>
      </c>
      <c r="H188" s="77">
        <v>0</v>
      </c>
      <c r="I188" s="75">
        <v>0</v>
      </c>
      <c r="J188" s="46">
        <f>+G188-H188-K188-I188</f>
        <v>137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+'15'!J190</f>
        <v>10</v>
      </c>
      <c r="F190" s="70"/>
      <c r="G190" s="46">
        <f t="shared" si="27"/>
        <v>10</v>
      </c>
      <c r="H190" s="77">
        <v>0</v>
      </c>
      <c r="I190" s="75">
        <v>0</v>
      </c>
      <c r="J190" s="46">
        <f t="shared" si="28"/>
        <v>10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+'15'!J191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+'15'!J192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+'15'!J193</f>
        <v>4</v>
      </c>
      <c r="F193" s="70"/>
      <c r="G193" s="46">
        <f t="shared" si="27"/>
        <v>4</v>
      </c>
      <c r="H193" s="77">
        <v>0</v>
      </c>
      <c r="I193" s="75">
        <v>0</v>
      </c>
      <c r="J193" s="46">
        <f t="shared" si="28"/>
        <v>1</v>
      </c>
      <c r="K193" s="71">
        <v>3</v>
      </c>
      <c r="L193" s="20">
        <v>60</v>
      </c>
      <c r="M193" s="64">
        <f t="shared" si="31"/>
        <v>180</v>
      </c>
      <c r="N193" s="17" t="s">
        <v>16</v>
      </c>
      <c r="O193" s="18"/>
      <c r="P193" s="133">
        <f t="shared" si="26"/>
        <v>180</v>
      </c>
      <c r="Q193" s="89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+'15'!J194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6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+'15'!J195</f>
        <v>3</v>
      </c>
      <c r="F195" s="70"/>
      <c r="G195" s="46">
        <f t="shared" si="27"/>
        <v>3</v>
      </c>
      <c r="H195" s="77">
        <v>0</v>
      </c>
      <c r="I195" s="75">
        <v>0</v>
      </c>
      <c r="J195" s="46">
        <f t="shared" si="28"/>
        <v>1</v>
      </c>
      <c r="K195" s="71">
        <v>2</v>
      </c>
      <c r="L195" s="20">
        <v>60</v>
      </c>
      <c r="M195" s="64">
        <f t="shared" si="31"/>
        <v>120</v>
      </c>
      <c r="N195" s="17" t="s">
        <v>16</v>
      </c>
      <c r="O195" s="18"/>
      <c r="P195" s="133">
        <f t="shared" si="26"/>
        <v>120</v>
      </c>
      <c r="Q195" s="89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+'15'!J196</f>
        <v>3</v>
      </c>
      <c r="F196" s="70"/>
      <c r="G196" s="46">
        <f t="shared" si="27"/>
        <v>3</v>
      </c>
      <c r="H196" s="77">
        <v>0</v>
      </c>
      <c r="I196" s="75">
        <v>0</v>
      </c>
      <c r="J196" s="46">
        <f t="shared" si="28"/>
        <v>1</v>
      </c>
      <c r="K196" s="71">
        <v>2</v>
      </c>
      <c r="L196" s="20">
        <v>120</v>
      </c>
      <c r="M196" s="64">
        <f t="shared" si="31"/>
        <v>240</v>
      </c>
      <c r="N196" s="17" t="s">
        <v>16</v>
      </c>
      <c r="O196" s="18"/>
      <c r="P196" s="133">
        <f t="shared" si="26"/>
        <v>240</v>
      </c>
      <c r="Q196" s="89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+'15'!J197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+'15'!J198</f>
        <v>2</v>
      </c>
      <c r="F198" s="70"/>
      <c r="G198" s="46">
        <f t="shared" si="27"/>
        <v>2</v>
      </c>
      <c r="H198" s="77">
        <v>0</v>
      </c>
      <c r="I198" s="75">
        <v>0</v>
      </c>
      <c r="J198" s="46">
        <f t="shared" si="28"/>
        <v>2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+'15'!J199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+'15'!J200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+'15'!J201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+'15'!J202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+'15'!J203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+'15'!J204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+'15'!J205</f>
        <v>12</v>
      </c>
      <c r="F205" s="70"/>
      <c r="G205" s="46">
        <f t="shared" si="27"/>
        <v>12</v>
      </c>
      <c r="H205" s="77">
        <v>0</v>
      </c>
      <c r="I205" s="75">
        <v>0</v>
      </c>
      <c r="J205" s="46">
        <f t="shared" si="28"/>
        <v>11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3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+'15'!J206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+'15'!J208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0</v>
      </c>
      <c r="K208" s="71">
        <v>2</v>
      </c>
      <c r="L208" s="20">
        <v>50</v>
      </c>
      <c r="M208" s="64">
        <f t="shared" si="31"/>
        <v>100</v>
      </c>
      <c r="N208" s="17" t="s">
        <v>16</v>
      </c>
      <c r="O208" s="18">
        <v>50</v>
      </c>
      <c r="P208" s="133">
        <f t="shared" si="35"/>
        <v>50</v>
      </c>
      <c r="Q208" s="89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+'15'!J209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1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33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+'15'!J210</f>
        <v>0</v>
      </c>
      <c r="F210" s="70">
        <v>1</v>
      </c>
      <c r="G210" s="46">
        <f t="shared" si="27"/>
        <v>1</v>
      </c>
      <c r="H210" s="77">
        <v>0</v>
      </c>
      <c r="I210" s="75">
        <v>0</v>
      </c>
      <c r="J210" s="46">
        <f t="shared" si="28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33">
        <f t="shared" si="35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+'15'!J211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+'15'!J212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+'15'!J213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+'15'!J214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+'15'!J215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+'15'!J216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+'15'!J217</f>
        <v>54</v>
      </c>
      <c r="F217" s="70"/>
      <c r="G217" s="46">
        <f t="shared" si="27"/>
        <v>54</v>
      </c>
      <c r="H217" s="77">
        <v>0</v>
      </c>
      <c r="I217" s="75">
        <v>0</v>
      </c>
      <c r="J217" s="46">
        <f t="shared" si="28"/>
        <v>53</v>
      </c>
      <c r="K217" s="71">
        <v>1</v>
      </c>
      <c r="L217" s="20">
        <v>10</v>
      </c>
      <c r="M217" s="64">
        <f t="shared" si="31"/>
        <v>10</v>
      </c>
      <c r="N217" s="17" t="s">
        <v>16</v>
      </c>
      <c r="O217" s="18"/>
      <c r="P217" s="133">
        <f t="shared" si="35"/>
        <v>10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+'15'!J218</f>
        <v>15</v>
      </c>
      <c r="F218" s="70"/>
      <c r="G218" s="46">
        <f t="shared" si="27"/>
        <v>15</v>
      </c>
      <c r="H218" s="77">
        <v>0</v>
      </c>
      <c r="I218" s="75">
        <v>0</v>
      </c>
      <c r="J218" s="46">
        <f t="shared" si="28"/>
        <v>13</v>
      </c>
      <c r="K218" s="71">
        <v>2</v>
      </c>
      <c r="L218" s="20">
        <v>20</v>
      </c>
      <c r="M218" s="64">
        <f t="shared" si="31"/>
        <v>40</v>
      </c>
      <c r="N218" s="17" t="s">
        <v>16</v>
      </c>
      <c r="O218" s="18"/>
      <c r="P218" s="133">
        <f t="shared" si="35"/>
        <v>40</v>
      </c>
      <c r="Q218" s="89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+'15'!J219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+'15'!J220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+'15'!J221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+'15'!J222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+'15'!J223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+'15'!J224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+'15'!J225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+'15'!J226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+'15'!J227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+'15'!J228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+'15'!J229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+'15'!J230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+'15'!J231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3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+'15'!J232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+'15'!J233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+'15'!J234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+'15'!J235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+'15'!J236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+'15'!J237</f>
        <v>3</v>
      </c>
      <c r="F237" s="70"/>
      <c r="G237" s="46">
        <f t="shared" si="37"/>
        <v>3</v>
      </c>
      <c r="H237" s="77">
        <v>0</v>
      </c>
      <c r="I237" s="75">
        <v>0</v>
      </c>
      <c r="J237" s="46">
        <f t="shared" si="38"/>
        <v>3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+'15'!J238</f>
        <v>3</v>
      </c>
      <c r="F238" s="70"/>
      <c r="G238" s="46">
        <f t="shared" si="37"/>
        <v>3</v>
      </c>
      <c r="H238" s="77">
        <v>0</v>
      </c>
      <c r="I238" s="75">
        <v>0</v>
      </c>
      <c r="J238" s="46">
        <f t="shared" si="38"/>
        <v>3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+'15'!J239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+'15'!J240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+'15'!J241</f>
        <v>11</v>
      </c>
      <c r="F241" s="70"/>
      <c r="G241" s="46">
        <f t="shared" si="37"/>
        <v>11</v>
      </c>
      <c r="H241" s="77">
        <v>0</v>
      </c>
      <c r="I241" s="75">
        <v>0</v>
      </c>
      <c r="J241" s="46">
        <f t="shared" si="38"/>
        <v>10</v>
      </c>
      <c r="K241" s="71">
        <v>1</v>
      </c>
      <c r="L241" s="20">
        <v>35</v>
      </c>
      <c r="M241" s="64">
        <f t="shared" si="39"/>
        <v>35</v>
      </c>
      <c r="N241" s="17" t="s">
        <v>1448</v>
      </c>
      <c r="O241" s="18">
        <v>35</v>
      </c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+'15'!J242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+'15'!J243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+'15'!J244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+'15'!J245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+'15'!J246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+'15'!J247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+'15'!J248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si="37"/>
        <v>0</v>
      </c>
      <c r="H252" s="77">
        <v>0</v>
      </c>
      <c r="I252" s="75"/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+'15'!J253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si="38"/>
        <v>0</v>
      </c>
      <c r="K253" s="71"/>
      <c r="L253" s="23"/>
      <c r="M253" s="64">
        <f t="shared" ref="M253" si="44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5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1642.5200000000002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5135</v>
      </c>
    </row>
    <row r="257" spans="1:27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7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2396</v>
      </c>
      <c r="O258" s="2">
        <v>25</v>
      </c>
      <c r="P258" s="2">
        <v>65</v>
      </c>
      <c r="Q258" s="87">
        <v>230</v>
      </c>
      <c r="R258" s="2">
        <v>78</v>
      </c>
      <c r="S258" s="2">
        <v>100</v>
      </c>
      <c r="T258" s="2">
        <v>50</v>
      </c>
      <c r="U258" s="2">
        <v>108</v>
      </c>
      <c r="V258" s="2">
        <v>185</v>
      </c>
      <c r="W258" s="2">
        <v>80</v>
      </c>
      <c r="X258" s="2">
        <v>90</v>
      </c>
      <c r="Y258" s="2">
        <v>245</v>
      </c>
      <c r="Z258" s="2">
        <v>320</v>
      </c>
      <c r="AA258" s="2">
        <v>820</v>
      </c>
    </row>
    <row r="259" spans="1:27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7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7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889</v>
      </c>
      <c r="P261" s="137"/>
      <c r="Q261" s="137"/>
      <c r="R261" s="137"/>
    </row>
    <row r="262" spans="1:27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1850</v>
      </c>
      <c r="P262" s="137"/>
      <c r="Q262" s="137"/>
      <c r="R262" s="137"/>
    </row>
    <row r="263" spans="1:27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1850</v>
      </c>
      <c r="P263" s="139" t="s">
        <v>1416</v>
      </c>
      <c r="Q263" s="140" t="s">
        <v>1417</v>
      </c>
      <c r="R263" s="141" t="s">
        <v>1418</v>
      </c>
    </row>
    <row r="264" spans="1:27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60</v>
      </c>
    </row>
    <row r="265" spans="1:27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7" x14ac:dyDescent="0.5">
      <c r="J266" s="2"/>
      <c r="L266" s="2"/>
      <c r="P266" s="121"/>
      <c r="Q266" s="121"/>
      <c r="R266" s="121"/>
    </row>
    <row r="267" spans="1:27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7" x14ac:dyDescent="0.5">
      <c r="J268" s="2"/>
      <c r="L268" s="2"/>
      <c r="P268" s="122"/>
      <c r="Q268" s="122"/>
      <c r="R268" s="122"/>
    </row>
    <row r="269" spans="1:27" x14ac:dyDescent="0.5">
      <c r="J269" s="2"/>
      <c r="L269" s="2"/>
      <c r="P269" s="123"/>
      <c r="Q269" s="123"/>
      <c r="R269" s="123"/>
    </row>
    <row r="270" spans="1:27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60</v>
      </c>
    </row>
    <row r="271" spans="1:27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18</v>
      </c>
    </row>
    <row r="272" spans="1:27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1.26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40.74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>
    <filterColumn colId="15">
      <filters blank="1">
        <filter val="-"/>
        <filter val="10.00"/>
        <filter val="100.00"/>
        <filter val="120.00"/>
        <filter val="150.00"/>
        <filter val="170.00"/>
        <filter val="180.00"/>
        <filter val="200.00"/>
        <filter val="225.00"/>
        <filter val="240.00"/>
        <filter val="25.00"/>
        <filter val="28.00"/>
        <filter val="300.00"/>
        <filter val="325.00"/>
        <filter val="40.00"/>
        <filter val="50.00"/>
        <filter val="55.00"/>
        <filter val="65"/>
        <filter val="65.00"/>
        <filter val="ส่วนลดสินค้า SALE"/>
      </filters>
    </filterColumn>
  </autoFilter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R336"/>
  <sheetViews>
    <sheetView zoomScale="80" zoomScaleNormal="80" workbookViewId="0">
      <pane xSplit="10" ySplit="4" topLeftCell="K250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J106" sqref="J1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121</v>
      </c>
      <c r="F6" s="70"/>
      <c r="G6" s="46">
        <f t="shared" si="0"/>
        <v>121</v>
      </c>
      <c r="H6" s="77">
        <v>0</v>
      </c>
      <c r="I6" s="75">
        <v>0</v>
      </c>
      <c r="J6" s="46">
        <f t="shared" si="1"/>
        <v>117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200</v>
      </c>
      <c r="P6" s="133">
        <f t="shared" si="2"/>
        <v>200</v>
      </c>
      <c r="Q6" s="13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+'16'!J8</f>
        <v>5</v>
      </c>
      <c r="F8" s="70"/>
      <c r="G8" s="46">
        <f t="shared" si="0"/>
        <v>5</v>
      </c>
      <c r="H8" s="77">
        <v>0</v>
      </c>
      <c r="I8" s="75">
        <v>0</v>
      </c>
      <c r="J8" s="46">
        <f t="shared" si="1"/>
        <v>5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33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33">
        <f t="shared" si="2"/>
        <v>200</v>
      </c>
      <c r="Q24" s="13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23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>
        <v>250</v>
      </c>
      <c r="P31" s="133">
        <f t="shared" si="2"/>
        <v>250</v>
      </c>
      <c r="Q31" s="13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0</v>
      </c>
      <c r="F33" s="70">
        <v>3</v>
      </c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>
        <v>3</v>
      </c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+'16'!J37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3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33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+'16'!J47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+'16'!J48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+'16'!J49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+'16'!J50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+'16'!J53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+'16'!J55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+'16'!J56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+'16'!J57</f>
        <v>5</v>
      </c>
      <c r="F57" s="70"/>
      <c r="G57" s="46">
        <f t="shared" si="5"/>
        <v>5</v>
      </c>
      <c r="H57" s="77">
        <v>0</v>
      </c>
      <c r="I57" s="75">
        <v>0</v>
      </c>
      <c r="J57" s="46">
        <f t="shared" si="6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+'16'!J62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+'16'!J64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+'16'!J65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1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33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+'16'!J77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+'16'!J81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+'16'!J82</f>
        <v>0</v>
      </c>
      <c r="F82" s="70">
        <v>3</v>
      </c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+'16'!J110</f>
        <v>1</v>
      </c>
      <c r="F110" s="70"/>
      <c r="G110" s="46">
        <f t="shared" si="20"/>
        <v>1</v>
      </c>
      <c r="H110" s="77">
        <v>0</v>
      </c>
      <c r="I110" s="75">
        <v>0</v>
      </c>
      <c r="J110" s="46">
        <f t="shared" si="21"/>
        <v>1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+'16'!J111</f>
        <v>12</v>
      </c>
      <c r="F111" s="70"/>
      <c r="G111" s="46">
        <f t="shared" si="20"/>
        <v>12</v>
      </c>
      <c r="H111" s="77">
        <v>0</v>
      </c>
      <c r="I111" s="75">
        <v>0</v>
      </c>
      <c r="J111" s="46">
        <f t="shared" si="21"/>
        <v>11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75</v>
      </c>
      <c r="P111" s="133">
        <f t="shared" si="7"/>
        <v>175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+'16'!J112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+'16'!J113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+'16'!J115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+'16'!J116</f>
        <v>19</v>
      </c>
      <c r="F116" s="70"/>
      <c r="G116" s="46">
        <f t="shared" si="20"/>
        <v>19</v>
      </c>
      <c r="H116" s="77">
        <v>0</v>
      </c>
      <c r="I116" s="75">
        <v>0</v>
      </c>
      <c r="J116" s="46">
        <f t="shared" si="21"/>
        <v>18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>
        <v>55</v>
      </c>
      <c r="P116" s="133">
        <f t="shared" si="7"/>
        <v>45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+'16'!J117</f>
        <v>2</v>
      </c>
      <c r="F117" s="70"/>
      <c r="G117" s="46">
        <f t="shared" si="20"/>
        <v>2</v>
      </c>
      <c r="H117" s="77">
        <v>0</v>
      </c>
      <c r="I117" s="75">
        <v>0</v>
      </c>
      <c r="J117" s="46">
        <f t="shared" si="21"/>
        <v>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+'16'!J125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+'16'!J131</f>
        <v>6</v>
      </c>
      <c r="F131" s="70"/>
      <c r="G131" s="46">
        <f t="shared" si="20"/>
        <v>6</v>
      </c>
      <c r="H131" s="77">
        <v>0</v>
      </c>
      <c r="I131" s="75">
        <v>0</v>
      </c>
      <c r="J131" s="46">
        <f t="shared" si="21"/>
        <v>6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+'16'!J133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0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33">
        <f t="shared" ref="P133:P196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+'16'!J154</f>
        <v>8</v>
      </c>
      <c r="F154" s="70"/>
      <c r="G154" s="46">
        <f t="shared" si="20"/>
        <v>8</v>
      </c>
      <c r="H154" s="77">
        <v>0</v>
      </c>
      <c r="I154" s="75">
        <v>0</v>
      </c>
      <c r="J154" s="46">
        <f t="shared" si="21"/>
        <v>6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/>
      <c r="P154" s="133">
        <f t="shared" si="26"/>
        <v>50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+'16'!J156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+'16'!J162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+'16'!J163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+'16'!J164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+'16'!J165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+'16'!J166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+'16'!J167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+'16'!J168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+'16'!J169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+'16'!J170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+'16'!J171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+'16'!J172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+'16'!J174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+'16'!J175</f>
        <v>14</v>
      </c>
      <c r="F175" s="70"/>
      <c r="G175" s="46">
        <f t="shared" si="27"/>
        <v>14</v>
      </c>
      <c r="H175" s="77">
        <v>0</v>
      </c>
      <c r="I175" s="75">
        <v>0</v>
      </c>
      <c r="J175" s="46">
        <f t="shared" si="28"/>
        <v>14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+'16'!J176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+'16'!J177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+'16'!J178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2</v>
      </c>
      <c r="K178" s="71">
        <v>1</v>
      </c>
      <c r="L178" s="20">
        <v>55</v>
      </c>
      <c r="M178" s="64">
        <f t="shared" si="31"/>
        <v>55</v>
      </c>
      <c r="N178" s="17" t="s">
        <v>16</v>
      </c>
      <c r="O178" s="18">
        <v>20</v>
      </c>
      <c r="P178" s="133">
        <f t="shared" si="26"/>
        <v>35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+'16'!J179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+'16'!J180</f>
        <v>12</v>
      </c>
      <c r="F180" s="70"/>
      <c r="G180" s="46">
        <f t="shared" si="27"/>
        <v>12</v>
      </c>
      <c r="H180" s="77">
        <v>0</v>
      </c>
      <c r="I180" s="75">
        <v>0</v>
      </c>
      <c r="J180" s="46">
        <f t="shared" si="28"/>
        <v>12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+'16'!J181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+'16'!J182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+'16'!J183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+'16'!J184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+'16'!J185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+'16'!J186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+'16'!J188</f>
        <v>137</v>
      </c>
      <c r="F188" s="70"/>
      <c r="G188" s="46">
        <f>E188+F188</f>
        <v>137</v>
      </c>
      <c r="H188" s="77">
        <v>0</v>
      </c>
      <c r="I188" s="75">
        <v>0</v>
      </c>
      <c r="J188" s="46">
        <f>+G188-H188-K188-I188</f>
        <v>137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+'16'!J190</f>
        <v>10</v>
      </c>
      <c r="F190" s="70"/>
      <c r="G190" s="46">
        <f t="shared" si="27"/>
        <v>10</v>
      </c>
      <c r="H190" s="77">
        <v>0</v>
      </c>
      <c r="I190" s="75">
        <v>0</v>
      </c>
      <c r="J190" s="46">
        <f t="shared" si="28"/>
        <v>10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+'16'!J191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+'16'!J192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+'16'!J193</f>
        <v>1</v>
      </c>
      <c r="F193" s="70"/>
      <c r="G193" s="46">
        <f t="shared" si="27"/>
        <v>1</v>
      </c>
      <c r="H193" s="77">
        <v>0</v>
      </c>
      <c r="I193" s="75">
        <v>0</v>
      </c>
      <c r="J193" s="46">
        <f t="shared" si="28"/>
        <v>1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+'16'!J194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5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3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+'16'!J195</f>
        <v>1</v>
      </c>
      <c r="F195" s="70"/>
      <c r="G195" s="46">
        <f t="shared" si="27"/>
        <v>1</v>
      </c>
      <c r="H195" s="77">
        <v>0</v>
      </c>
      <c r="I195" s="75">
        <v>0</v>
      </c>
      <c r="J195" s="46">
        <f t="shared" si="28"/>
        <v>1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+'16'!J196</f>
        <v>1</v>
      </c>
      <c r="F196" s="70"/>
      <c r="G196" s="46">
        <f t="shared" si="27"/>
        <v>1</v>
      </c>
      <c r="H196" s="77">
        <v>0</v>
      </c>
      <c r="I196" s="75">
        <v>0</v>
      </c>
      <c r="J196" s="46">
        <f t="shared" si="28"/>
        <v>1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+'16'!J197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+'16'!J198</f>
        <v>2</v>
      </c>
      <c r="F198" s="70"/>
      <c r="G198" s="46">
        <f t="shared" si="27"/>
        <v>2</v>
      </c>
      <c r="H198" s="77">
        <v>0</v>
      </c>
      <c r="I198" s="75">
        <v>0</v>
      </c>
      <c r="J198" s="46">
        <f t="shared" si="28"/>
        <v>2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+'16'!J199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+'16'!J200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+'16'!J201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+'16'!J202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+'16'!J203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+'16'!J204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+'16'!J205</f>
        <v>11</v>
      </c>
      <c r="F205" s="70"/>
      <c r="G205" s="46">
        <f t="shared" si="27"/>
        <v>11</v>
      </c>
      <c r="H205" s="77">
        <v>0</v>
      </c>
      <c r="I205" s="75">
        <v>0</v>
      </c>
      <c r="J205" s="46">
        <f t="shared" si="28"/>
        <v>11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+'16'!J206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+'16'!J208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+'16'!J209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1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+'16'!J210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+'16'!J211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+'16'!J212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+'16'!J213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33">
        <f t="shared" si="35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+'16'!J214</f>
        <v>0</v>
      </c>
      <c r="F214" s="70">
        <v>1</v>
      </c>
      <c r="G214" s="46">
        <f t="shared" si="27"/>
        <v>1</v>
      </c>
      <c r="H214" s="77">
        <v>0</v>
      </c>
      <c r="I214" s="75">
        <v>0</v>
      </c>
      <c r="J214" s="46">
        <f t="shared" si="28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>
        <v>5</v>
      </c>
      <c r="P214" s="133">
        <f t="shared" si="35"/>
        <v>35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+'16'!J215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+'16'!J216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+'16'!J217</f>
        <v>53</v>
      </c>
      <c r="F217" s="70"/>
      <c r="G217" s="46">
        <f t="shared" si="27"/>
        <v>53</v>
      </c>
      <c r="H217" s="77">
        <v>0</v>
      </c>
      <c r="I217" s="75">
        <v>0</v>
      </c>
      <c r="J217" s="46">
        <f t="shared" si="28"/>
        <v>53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+'16'!J218</f>
        <v>13</v>
      </c>
      <c r="F218" s="70"/>
      <c r="G218" s="46">
        <f t="shared" si="27"/>
        <v>13</v>
      </c>
      <c r="H218" s="77">
        <v>0</v>
      </c>
      <c r="I218" s="75">
        <v>0</v>
      </c>
      <c r="J218" s="46">
        <f t="shared" si="28"/>
        <v>12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+'16'!J219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+'16'!J220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+'16'!J221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+'16'!J222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+'16'!J223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+'16'!J224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+'16'!J225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+'16'!J226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+'16'!J227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+'16'!J228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+'16'!J229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+'16'!J230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+'16'!J231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3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+'16'!J232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+'16'!J233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+'16'!J234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+'16'!J235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+'16'!J236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+'16'!J237</f>
        <v>3</v>
      </c>
      <c r="F237" s="70"/>
      <c r="G237" s="46">
        <f t="shared" si="37"/>
        <v>3</v>
      </c>
      <c r="H237" s="77">
        <v>0</v>
      </c>
      <c r="I237" s="75">
        <v>0</v>
      </c>
      <c r="J237" s="46">
        <f t="shared" si="38"/>
        <v>3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+'16'!J238</f>
        <v>3</v>
      </c>
      <c r="F238" s="70"/>
      <c r="G238" s="46">
        <f t="shared" si="37"/>
        <v>3</v>
      </c>
      <c r="H238" s="77">
        <v>0</v>
      </c>
      <c r="I238" s="75">
        <v>0</v>
      </c>
      <c r="J238" s="46">
        <f t="shared" si="38"/>
        <v>1</v>
      </c>
      <c r="K238" s="71">
        <v>2</v>
      </c>
      <c r="L238" s="20">
        <v>50</v>
      </c>
      <c r="M238" s="64">
        <f t="shared" si="39"/>
        <v>100</v>
      </c>
      <c r="N238" s="17" t="s">
        <v>16</v>
      </c>
      <c r="O238" s="18"/>
      <c r="P238" s="133">
        <f t="shared" si="35"/>
        <v>100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+'16'!J239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+'16'!J240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+'16'!J241</f>
        <v>10</v>
      </c>
      <c r="F241" s="70"/>
      <c r="G241" s="46">
        <f t="shared" si="37"/>
        <v>10</v>
      </c>
      <c r="H241" s="77">
        <v>0</v>
      </c>
      <c r="I241" s="75">
        <v>0</v>
      </c>
      <c r="J241" s="46">
        <f t="shared" si="38"/>
        <v>10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+'16'!J242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+'16'!J243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+'16'!J244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+'16'!J245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+'16'!J246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+'16'!J247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+'16'!J248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+'16'!J253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si="38"/>
        <v>0</v>
      </c>
      <c r="K253" s="71"/>
      <c r="L253" s="23"/>
      <c r="M253" s="64">
        <f t="shared" ref="M253" si="44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5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673.85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2175</v>
      </c>
    </row>
    <row r="257" spans="1:18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18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515</v>
      </c>
      <c r="O258" s="2">
        <v>400</v>
      </c>
      <c r="P258" s="2">
        <v>35</v>
      </c>
      <c r="Q258" s="87">
        <v>80</v>
      </c>
    </row>
    <row r="259" spans="1:18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18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605</v>
      </c>
      <c r="P261" s="137"/>
      <c r="Q261" s="137"/>
      <c r="R261" s="137"/>
    </row>
    <row r="262" spans="1:18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1055</v>
      </c>
      <c r="P262" s="137"/>
      <c r="Q262" s="137"/>
      <c r="R262" s="137"/>
    </row>
    <row r="263" spans="1:18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1055</v>
      </c>
      <c r="P263" s="139" t="s">
        <v>1416</v>
      </c>
      <c r="Q263" s="140" t="s">
        <v>1417</v>
      </c>
      <c r="R263" s="141" t="s">
        <v>1418</v>
      </c>
    </row>
    <row r="264" spans="1:18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18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18" x14ac:dyDescent="0.5">
      <c r="J266" s="2"/>
      <c r="L266" s="2"/>
      <c r="P266" s="121"/>
      <c r="Q266" s="121"/>
      <c r="R266" s="121"/>
    </row>
    <row r="267" spans="1:1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18" x14ac:dyDescent="0.5">
      <c r="J268" s="2"/>
      <c r="L268" s="2"/>
      <c r="P268" s="122"/>
      <c r="Q268" s="122"/>
      <c r="R268" s="122"/>
    </row>
    <row r="269" spans="1:18" x14ac:dyDescent="0.5">
      <c r="J269" s="2"/>
      <c r="L269" s="2"/>
      <c r="P269" s="123"/>
      <c r="Q269" s="123"/>
      <c r="R269" s="123"/>
    </row>
    <row r="270" spans="1:1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1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1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V336"/>
  <sheetViews>
    <sheetView zoomScale="80" zoomScaleNormal="80" workbookViewId="0">
      <pane xSplit="10" ySplit="4" topLeftCell="K246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J129" sqref="J12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117</v>
      </c>
      <c r="F6" s="70"/>
      <c r="G6" s="46">
        <f t="shared" si="0"/>
        <v>117</v>
      </c>
      <c r="H6" s="77">
        <v>0</v>
      </c>
      <c r="I6" s="75">
        <v>0</v>
      </c>
      <c r="J6" s="46">
        <f t="shared" si="1"/>
        <v>94</v>
      </c>
      <c r="K6" s="71">
        <v>23</v>
      </c>
      <c r="L6" s="15">
        <v>100</v>
      </c>
      <c r="M6" s="64">
        <f t="shared" ref="M6:M80" si="3">+L6*K6</f>
        <v>2300</v>
      </c>
      <c r="N6" s="17" t="s">
        <v>16</v>
      </c>
      <c r="O6" s="18">
        <v>1150</v>
      </c>
      <c r="P6" s="133">
        <f t="shared" si="2"/>
        <v>1150</v>
      </c>
      <c r="Q6" s="131">
        <v>36.43</v>
      </c>
      <c r="R6" s="43">
        <f t="shared" ref="R6:R80" si="4">+K6*Q6</f>
        <v>837.89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+'17'!J8</f>
        <v>5</v>
      </c>
      <c r="F8" s="70"/>
      <c r="G8" s="46">
        <f t="shared" si="0"/>
        <v>5</v>
      </c>
      <c r="H8" s="77">
        <v>0</v>
      </c>
      <c r="I8" s="75">
        <v>0</v>
      </c>
      <c r="J8" s="46">
        <f t="shared" si="1"/>
        <v>5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24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50</v>
      </c>
      <c r="P22" s="133">
        <f t="shared" si="2"/>
        <v>450</v>
      </c>
      <c r="Q22" s="13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1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33">
        <f t="shared" si="2"/>
        <v>200</v>
      </c>
      <c r="Q24" s="13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0</v>
      </c>
      <c r="K26" s="71">
        <v>3</v>
      </c>
      <c r="L26" s="15">
        <v>100</v>
      </c>
      <c r="M26" s="64">
        <f t="shared" si="3"/>
        <v>300</v>
      </c>
      <c r="N26" s="17" t="s">
        <v>16</v>
      </c>
      <c r="O26" s="18">
        <v>50</v>
      </c>
      <c r="P26" s="133">
        <f t="shared" si="2"/>
        <v>250</v>
      </c>
      <c r="Q26" s="131">
        <v>32.97</v>
      </c>
      <c r="R26" s="43">
        <f t="shared" si="4"/>
        <v>98.91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15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>
        <v>300</v>
      </c>
      <c r="P31" s="133">
        <f t="shared" si="2"/>
        <v>500</v>
      </c>
      <c r="Q31" s="13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+'17'!J37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33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3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33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+'17'!J47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+'17'!J48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+'17'!J49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+'17'!J50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+'17'!J53</f>
        <v>1</v>
      </c>
      <c r="F53" s="70">
        <v>5</v>
      </c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+'17'!J55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+'17'!J56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+'17'!J57</f>
        <v>5</v>
      </c>
      <c r="F57" s="70"/>
      <c r="G57" s="46">
        <f t="shared" si="5"/>
        <v>5</v>
      </c>
      <c r="H57" s="77">
        <v>0</v>
      </c>
      <c r="I57" s="75">
        <v>0</v>
      </c>
      <c r="J57" s="46">
        <f t="shared" si="6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1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33">
        <f t="shared" si="2"/>
        <v>60</v>
      </c>
      <c r="Q59" s="13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+'17'!J62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2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33">
        <f t="shared" si="2"/>
        <v>120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+'17'!J64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33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+'17'!J65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33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+'17'!J77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+'17'!J81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+'17'!J82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+'17'!J110</f>
        <v>1</v>
      </c>
      <c r="F110" s="70">
        <v>1</v>
      </c>
      <c r="G110" s="46">
        <f t="shared" si="20"/>
        <v>2</v>
      </c>
      <c r="H110" s="77">
        <v>0</v>
      </c>
      <c r="I110" s="75">
        <v>0</v>
      </c>
      <c r="J110" s="46">
        <f t="shared" si="21"/>
        <v>2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+'17'!J111</f>
        <v>11</v>
      </c>
      <c r="F111" s="70"/>
      <c r="G111" s="46">
        <f t="shared" si="20"/>
        <v>11</v>
      </c>
      <c r="H111" s="77">
        <v>0</v>
      </c>
      <c r="I111" s="75">
        <v>0</v>
      </c>
      <c r="J111" s="46">
        <f t="shared" si="21"/>
        <v>10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33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+'17'!J112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+'17'!J113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+'17'!J115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+'17'!J116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+'17'!J117</f>
        <v>2</v>
      </c>
      <c r="F117" s="70"/>
      <c r="G117" s="46">
        <f t="shared" si="20"/>
        <v>2</v>
      </c>
      <c r="H117" s="77">
        <v>0</v>
      </c>
      <c r="I117" s="75">
        <v>0</v>
      </c>
      <c r="J117" s="46">
        <f t="shared" si="21"/>
        <v>1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33">
        <f t="shared" si="7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+'17'!J120</f>
        <v>0</v>
      </c>
      <c r="F120" s="70">
        <v>7</v>
      </c>
      <c r="G120" s="46">
        <f t="shared" si="20"/>
        <v>7</v>
      </c>
      <c r="H120" s="77">
        <v>0</v>
      </c>
      <c r="I120" s="75">
        <v>0</v>
      </c>
      <c r="J120" s="46">
        <f t="shared" si="21"/>
        <v>6</v>
      </c>
      <c r="K120" s="71">
        <v>1</v>
      </c>
      <c r="L120" s="22">
        <v>35</v>
      </c>
      <c r="M120" s="64">
        <f t="shared" si="8"/>
        <v>35</v>
      </c>
      <c r="N120" s="17" t="s">
        <v>16</v>
      </c>
      <c r="O120" s="18"/>
      <c r="P120" s="133">
        <f t="shared" si="7"/>
        <v>35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+'17'!J123</f>
        <v>0</v>
      </c>
      <c r="F123" s="70"/>
      <c r="G123" s="46">
        <f t="shared" si="20"/>
        <v>0</v>
      </c>
      <c r="H123" s="77"/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+'17'!J125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+'17'!J131</f>
        <v>6</v>
      </c>
      <c r="F131" s="70"/>
      <c r="G131" s="46">
        <f t="shared" si="20"/>
        <v>6</v>
      </c>
      <c r="H131" s="77">
        <v>0</v>
      </c>
      <c r="I131" s="75">
        <v>0</v>
      </c>
      <c r="J131" s="46">
        <f t="shared" si="21"/>
        <v>0</v>
      </c>
      <c r="K131" s="71">
        <v>6</v>
      </c>
      <c r="L131" s="22">
        <v>50</v>
      </c>
      <c r="M131" s="64">
        <f t="shared" si="8"/>
        <v>300</v>
      </c>
      <c r="N131" s="17" t="s">
        <v>16</v>
      </c>
      <c r="O131" s="18">
        <v>50</v>
      </c>
      <c r="P131" s="133">
        <f t="shared" si="7"/>
        <v>250</v>
      </c>
      <c r="Q131" s="89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+'17'!J133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+'17'!J154</f>
        <v>6</v>
      </c>
      <c r="F154" s="70"/>
      <c r="G154" s="46">
        <f t="shared" si="20"/>
        <v>6</v>
      </c>
      <c r="H154" s="77">
        <v>0</v>
      </c>
      <c r="I154" s="75">
        <v>0</v>
      </c>
      <c r="J154" s="46">
        <f t="shared" si="21"/>
        <v>3</v>
      </c>
      <c r="K154" s="71">
        <v>3</v>
      </c>
      <c r="L154" s="20">
        <v>25</v>
      </c>
      <c r="M154" s="64">
        <f>+L154*K154</f>
        <v>75</v>
      </c>
      <c r="N154" s="17" t="s">
        <v>1448</v>
      </c>
      <c r="O154" s="18">
        <v>75</v>
      </c>
      <c r="P154" s="23">
        <f t="shared" si="26"/>
        <v>0</v>
      </c>
      <c r="Q154" s="89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+'17'!J156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+'17'!J175</f>
        <v>14</v>
      </c>
      <c r="F175" s="70"/>
      <c r="G175" s="46">
        <f t="shared" si="27"/>
        <v>14</v>
      </c>
      <c r="H175" s="77">
        <v>0</v>
      </c>
      <c r="I175" s="75">
        <v>0</v>
      </c>
      <c r="J175" s="46">
        <f t="shared" si="28"/>
        <v>12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33">
        <f t="shared" si="26"/>
        <v>100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+'17'!J178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+'17'!J180</f>
        <v>12</v>
      </c>
      <c r="F180" s="70"/>
      <c r="G180" s="46">
        <f t="shared" si="27"/>
        <v>12</v>
      </c>
      <c r="H180" s="77">
        <v>0</v>
      </c>
      <c r="I180" s="75">
        <v>0</v>
      </c>
      <c r="J180" s="46">
        <f t="shared" si="28"/>
        <v>12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+'17'!J185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4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/>
      <c r="P185" s="133">
        <f t="shared" si="26"/>
        <v>80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+'17'!J188</f>
        <v>137</v>
      </c>
      <c r="F188" s="70"/>
      <c r="G188" s="46">
        <f t="shared" ref="G188:G200" si="34">E188+F188</f>
        <v>137</v>
      </c>
      <c r="H188" s="77">
        <v>0</v>
      </c>
      <c r="I188" s="75">
        <v>0</v>
      </c>
      <c r="J188" s="46">
        <f>+G188-H188-K188-I188</f>
        <v>127</v>
      </c>
      <c r="K188" s="71">
        <v>10</v>
      </c>
      <c r="L188" s="20">
        <v>10</v>
      </c>
      <c r="M188" s="64">
        <f>+L188*K188</f>
        <v>100</v>
      </c>
      <c r="N188" s="17" t="s">
        <v>16</v>
      </c>
      <c r="O188" s="18"/>
      <c r="P188" s="133">
        <f t="shared" si="26"/>
        <v>100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+'17'!J189</f>
        <v>0</v>
      </c>
      <c r="F189" s="70"/>
      <c r="G189" s="46">
        <f t="shared" si="34"/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+'17'!J190</f>
        <v>10</v>
      </c>
      <c r="F190" s="70"/>
      <c r="G190" s="46">
        <f t="shared" si="34"/>
        <v>10</v>
      </c>
      <c r="H190" s="77">
        <v>0</v>
      </c>
      <c r="I190" s="75">
        <v>0</v>
      </c>
      <c r="J190" s="46">
        <f t="shared" si="28"/>
        <v>8</v>
      </c>
      <c r="K190" s="71">
        <v>2</v>
      </c>
      <c r="L190" s="20">
        <v>45</v>
      </c>
      <c r="M190" s="64">
        <f t="shared" si="31"/>
        <v>90</v>
      </c>
      <c r="N190" s="17" t="s">
        <v>16</v>
      </c>
      <c r="O190" s="18"/>
      <c r="P190" s="133">
        <f t="shared" si="26"/>
        <v>90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+'17'!J191</f>
        <v>0</v>
      </c>
      <c r="F191" s="70"/>
      <c r="G191" s="46">
        <f t="shared" si="34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+'17'!J192</f>
        <v>0</v>
      </c>
      <c r="F192" s="70"/>
      <c r="G192" s="46">
        <f t="shared" si="34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+'17'!J193</f>
        <v>1</v>
      </c>
      <c r="F193" s="70"/>
      <c r="G193" s="46">
        <f t="shared" si="34"/>
        <v>1</v>
      </c>
      <c r="H193" s="77">
        <v>0</v>
      </c>
      <c r="I193" s="75">
        <v>0</v>
      </c>
      <c r="J193" s="46">
        <f t="shared" si="28"/>
        <v>1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+'17'!J194</f>
        <v>5</v>
      </c>
      <c r="F194" s="70"/>
      <c r="G194" s="46">
        <f t="shared" si="34"/>
        <v>5</v>
      </c>
      <c r="H194" s="77">
        <v>0</v>
      </c>
      <c r="I194" s="75">
        <v>0</v>
      </c>
      <c r="J194" s="46">
        <f t="shared" si="28"/>
        <v>5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+'17'!J195</f>
        <v>1</v>
      </c>
      <c r="F195" s="70"/>
      <c r="G195" s="46">
        <f t="shared" si="34"/>
        <v>1</v>
      </c>
      <c r="H195" s="77">
        <v>0</v>
      </c>
      <c r="I195" s="75">
        <v>0</v>
      </c>
      <c r="J195" s="46">
        <f t="shared" si="28"/>
        <v>1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+'17'!J196</f>
        <v>1</v>
      </c>
      <c r="F196" s="70"/>
      <c r="G196" s="46">
        <f t="shared" si="34"/>
        <v>1</v>
      </c>
      <c r="H196" s="77">
        <v>0</v>
      </c>
      <c r="I196" s="75">
        <v>0</v>
      </c>
      <c r="J196" s="46">
        <f t="shared" si="28"/>
        <v>1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+'17'!J197</f>
        <v>0</v>
      </c>
      <c r="F197" s="70"/>
      <c r="G197" s="46">
        <f t="shared" si="34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6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+'17'!J198</f>
        <v>2</v>
      </c>
      <c r="F198" s="70"/>
      <c r="G198" s="46">
        <f t="shared" si="34"/>
        <v>2</v>
      </c>
      <c r="H198" s="77">
        <v>0</v>
      </c>
      <c r="I198" s="75">
        <v>0</v>
      </c>
      <c r="J198" s="46">
        <f t="shared" si="28"/>
        <v>2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+'17'!J199</f>
        <v>0</v>
      </c>
      <c r="F199" s="70"/>
      <c r="G199" s="46">
        <f t="shared" si="34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+'17'!J200</f>
        <v>0</v>
      </c>
      <c r="F200" s="70"/>
      <c r="G200" s="46">
        <f t="shared" si="34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+'17'!J203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+'17'!J204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+'17'!J205</f>
        <v>11</v>
      </c>
      <c r="F205" s="70"/>
      <c r="G205" s="46">
        <f t="shared" si="27"/>
        <v>11</v>
      </c>
      <c r="H205" s="77">
        <v>0</v>
      </c>
      <c r="I205" s="75">
        <v>0</v>
      </c>
      <c r="J205" s="46">
        <f t="shared" si="28"/>
        <v>10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33">
        <f t="shared" si="3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+'17'!J208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+'17'!J209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0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33">
        <f t="shared" si="36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+'17'!J216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+'17'!J217</f>
        <v>53</v>
      </c>
      <c r="F217" s="70"/>
      <c r="G217" s="46">
        <f t="shared" si="27"/>
        <v>53</v>
      </c>
      <c r="H217" s="77">
        <v>0</v>
      </c>
      <c r="I217" s="75">
        <v>0</v>
      </c>
      <c r="J217" s="46">
        <f t="shared" si="28"/>
        <v>50</v>
      </c>
      <c r="K217" s="71">
        <v>3</v>
      </c>
      <c r="L217" s="20">
        <v>10</v>
      </c>
      <c r="M217" s="64">
        <f t="shared" si="31"/>
        <v>30</v>
      </c>
      <c r="N217" s="17" t="s">
        <v>16</v>
      </c>
      <c r="O217" s="18"/>
      <c r="P217" s="133">
        <f t="shared" si="36"/>
        <v>30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+'17'!J218</f>
        <v>12</v>
      </c>
      <c r="F218" s="70"/>
      <c r="G218" s="46">
        <f t="shared" si="27"/>
        <v>12</v>
      </c>
      <c r="H218" s="77">
        <v>0</v>
      </c>
      <c r="I218" s="75">
        <v>0</v>
      </c>
      <c r="J218" s="46">
        <f t="shared" si="28"/>
        <v>12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+'17'!J224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+'17'!J231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2" si="39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+'17'!J232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+'17'!J233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+'17'!J234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+'17'!J235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49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+'17'!J236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39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+'17'!J237</f>
        <v>3</v>
      </c>
      <c r="F237" s="70"/>
      <c r="G237" s="46">
        <f t="shared" si="38"/>
        <v>3</v>
      </c>
      <c r="H237" s="77">
        <v>0</v>
      </c>
      <c r="I237" s="75">
        <v>0</v>
      </c>
      <c r="J237" s="46">
        <f t="shared" si="39"/>
        <v>3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+'17'!J238</f>
        <v>1</v>
      </c>
      <c r="F238" s="70"/>
      <c r="G238" s="46">
        <f t="shared" si="38"/>
        <v>1</v>
      </c>
      <c r="H238" s="77">
        <v>0</v>
      </c>
      <c r="I238" s="75">
        <v>0</v>
      </c>
      <c r="J238" s="46">
        <f t="shared" si="39"/>
        <v>1</v>
      </c>
      <c r="K238" s="71"/>
      <c r="L238" s="20">
        <v>50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+'17'!J239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+'17'!J240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80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+'17'!J241</f>
        <v>10</v>
      </c>
      <c r="F241" s="70"/>
      <c r="G241" s="46">
        <f t="shared" si="38"/>
        <v>10</v>
      </c>
      <c r="H241" s="77">
        <v>0</v>
      </c>
      <c r="I241" s="75">
        <v>0</v>
      </c>
      <c r="J241" s="46">
        <f t="shared" si="39"/>
        <v>9</v>
      </c>
      <c r="K241" s="71">
        <v>1</v>
      </c>
      <c r="L241" s="20">
        <v>35</v>
      </c>
      <c r="M241" s="64">
        <f t="shared" si="40"/>
        <v>35</v>
      </c>
      <c r="N241" s="17" t="s">
        <v>16</v>
      </c>
      <c r="O241" s="18"/>
      <c r="P241" s="133">
        <f t="shared" si="36"/>
        <v>35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+'17'!J242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+'17'!J243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+'17'!J244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22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+'17'!J245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35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+'17'!J246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+'17'!J247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15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+'17'!J248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+'17'!J253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143"/>
      <c r="M253" s="64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7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Q254" s="2"/>
      <c r="R254" s="74">
        <f>SUM(R5:R253)</f>
        <v>2048.9499999999998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5965</v>
      </c>
    </row>
    <row r="257" spans="1:22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2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2585</v>
      </c>
      <c r="O258" s="2">
        <v>55</v>
      </c>
      <c r="P258" s="2">
        <v>200</v>
      </c>
      <c r="Q258" s="87">
        <v>150</v>
      </c>
      <c r="R258" s="2">
        <v>490</v>
      </c>
      <c r="S258" s="2">
        <v>1190</v>
      </c>
      <c r="T258" s="2">
        <v>150</v>
      </c>
      <c r="U258" s="2">
        <v>20</v>
      </c>
      <c r="V258" s="2">
        <v>330</v>
      </c>
    </row>
    <row r="259" spans="1:22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>
        <v>120</v>
      </c>
      <c r="O260" s="2" t="s">
        <v>1454</v>
      </c>
      <c r="P260" s="137"/>
      <c r="Q260" s="137"/>
      <c r="R260" s="137"/>
    </row>
    <row r="261" spans="1:22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1735</v>
      </c>
      <c r="P261" s="137"/>
      <c r="Q261" s="137"/>
      <c r="R261" s="137"/>
    </row>
    <row r="262" spans="1:22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1525</v>
      </c>
      <c r="P262" s="137"/>
      <c r="Q262" s="137"/>
      <c r="R262" s="137"/>
    </row>
    <row r="263" spans="1:22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1525</v>
      </c>
      <c r="P263" s="139" t="s">
        <v>1416</v>
      </c>
      <c r="Q263" s="140" t="s">
        <v>1417</v>
      </c>
      <c r="R263" s="141" t="s">
        <v>1418</v>
      </c>
    </row>
    <row r="264" spans="1:22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22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2" x14ac:dyDescent="0.5">
      <c r="J266" s="2"/>
      <c r="L266" s="2"/>
      <c r="P266" s="121"/>
      <c r="Q266" s="121"/>
      <c r="R266" s="121"/>
    </row>
    <row r="267" spans="1:22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2" x14ac:dyDescent="0.5">
      <c r="J268" s="2"/>
      <c r="L268" s="2"/>
      <c r="P268" s="122"/>
      <c r="Q268" s="122"/>
      <c r="R268" s="122"/>
    </row>
    <row r="269" spans="1:22" x14ac:dyDescent="0.5">
      <c r="J269" s="2"/>
      <c r="L269" s="2"/>
      <c r="P269" s="123"/>
      <c r="Q269" s="123"/>
      <c r="R269" s="123"/>
    </row>
    <row r="270" spans="1:22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22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22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X336"/>
  <sheetViews>
    <sheetView zoomScale="80" zoomScaleNormal="80" workbookViewId="0">
      <pane xSplit="10" ySplit="4" topLeftCell="K250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F259" sqref="F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10</v>
      </c>
      <c r="F5" s="70">
        <v>10</v>
      </c>
      <c r="G5" s="46">
        <f t="shared" ref="G5:G26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94</v>
      </c>
      <c r="F6" s="70">
        <v>20</v>
      </c>
      <c r="G6" s="46">
        <f t="shared" si="0"/>
        <v>114</v>
      </c>
      <c r="H6" s="77">
        <v>0</v>
      </c>
      <c r="I6" s="75">
        <v>0</v>
      </c>
      <c r="J6" s="46">
        <f t="shared" si="1"/>
        <v>105</v>
      </c>
      <c r="K6" s="71">
        <v>9</v>
      </c>
      <c r="L6" s="15">
        <v>100</v>
      </c>
      <c r="M6" s="64">
        <f t="shared" ref="M6:M69" si="3">+L6*K6</f>
        <v>900</v>
      </c>
      <c r="N6" s="17" t="s">
        <v>16</v>
      </c>
      <c r="O6" s="18">
        <v>200</v>
      </c>
      <c r="P6" s="133">
        <f t="shared" si="2"/>
        <v>700</v>
      </c>
      <c r="Q6" s="13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+'18'!J8</f>
        <v>5</v>
      </c>
      <c r="F8" s="70"/>
      <c r="G8" s="46">
        <f t="shared" si="0"/>
        <v>5</v>
      </c>
      <c r="H8" s="77">
        <v>0</v>
      </c>
      <c r="I8" s="75">
        <v>0</v>
      </c>
      <c r="J8" s="46">
        <f t="shared" si="1"/>
        <v>5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5</v>
      </c>
      <c r="F11" s="70"/>
      <c r="G11" s="46">
        <f t="shared" si="0"/>
        <v>5</v>
      </c>
      <c r="H11" s="77">
        <v>0</v>
      </c>
      <c r="I11" s="75"/>
      <c r="J11" s="46">
        <f t="shared" si="1"/>
        <v>5</v>
      </c>
      <c r="K11" s="71"/>
      <c r="L11" s="15">
        <v>50</v>
      </c>
      <c r="M11" s="64">
        <f t="shared" si="3"/>
        <v>0</v>
      </c>
      <c r="N11" s="17"/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/>
      <c r="J18" s="46">
        <f t="shared" si="1"/>
        <v>0</v>
      </c>
      <c r="K18" s="71"/>
      <c r="L18" s="15">
        <v>50</v>
      </c>
      <c r="M18" s="64">
        <f t="shared" si="3"/>
        <v>0</v>
      </c>
      <c r="N18" s="17"/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1</v>
      </c>
      <c r="F21" s="70">
        <v>3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24</v>
      </c>
      <c r="F22" s="70">
        <v>10</v>
      </c>
      <c r="G22" s="46">
        <f t="shared" si="0"/>
        <v>34</v>
      </c>
      <c r="H22" s="77">
        <v>0</v>
      </c>
      <c r="I22" s="75">
        <v>0</v>
      </c>
      <c r="J22" s="46">
        <f t="shared" si="1"/>
        <v>32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33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15</v>
      </c>
      <c r="F31" s="70">
        <v>10</v>
      </c>
      <c r="G31" s="46">
        <f t="shared" si="5"/>
        <v>25</v>
      </c>
      <c r="H31" s="77">
        <v>0</v>
      </c>
      <c r="I31" s="75">
        <v>0</v>
      </c>
      <c r="J31" s="46">
        <f t="shared" si="1"/>
        <v>23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33">
        <f t="shared" si="2"/>
        <v>200</v>
      </c>
      <c r="Q31" s="13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3</v>
      </c>
      <c r="F32" s="70">
        <v>5</v>
      </c>
      <c r="G32" s="46">
        <f t="shared" si="5"/>
        <v>8</v>
      </c>
      <c r="H32" s="77">
        <v>0</v>
      </c>
      <c r="I32" s="75">
        <v>0</v>
      </c>
      <c r="J32" s="46">
        <f t="shared" si="1"/>
        <v>4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>
        <v>13</v>
      </c>
      <c r="P32" s="133">
        <f t="shared" si="2"/>
        <v>507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3</v>
      </c>
      <c r="F33" s="70">
        <v>5</v>
      </c>
      <c r="G33" s="46">
        <f t="shared" si="5"/>
        <v>8</v>
      </c>
      <c r="H33" s="77">
        <v>0</v>
      </c>
      <c r="I33" s="75">
        <v>0</v>
      </c>
      <c r="J33" s="46">
        <f t="shared" si="1"/>
        <v>8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1"/>
        <v>1</v>
      </c>
      <c r="K34" s="71">
        <v>2</v>
      </c>
      <c r="L34" s="15">
        <v>130</v>
      </c>
      <c r="M34" s="64">
        <f t="shared" si="3"/>
        <v>260</v>
      </c>
      <c r="N34" s="17" t="s">
        <v>16</v>
      </c>
      <c r="O34" s="18">
        <v>13</v>
      </c>
      <c r="P34" s="133">
        <f t="shared" si="2"/>
        <v>247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+'18'!J37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1"/>
        <v>4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1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10</v>
      </c>
      <c r="P39" s="133">
        <f t="shared" si="2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1</v>
      </c>
      <c r="F40" s="70">
        <v>3</v>
      </c>
      <c r="G40" s="46">
        <f t="shared" si="5"/>
        <v>4</v>
      </c>
      <c r="H40" s="77">
        <v>0</v>
      </c>
      <c r="I40" s="75">
        <v>0</v>
      </c>
      <c r="J40" s="46">
        <f t="shared" si="1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2</v>
      </c>
      <c r="F41" s="70">
        <v>3</v>
      </c>
      <c r="G41" s="46">
        <f t="shared" si="5"/>
        <v>5</v>
      </c>
      <c r="H41" s="77">
        <v>0</v>
      </c>
      <c r="I41" s="75">
        <v>0</v>
      </c>
      <c r="J41" s="46">
        <f t="shared" si="1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33">
        <f t="shared" si="2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+'18'!J46</f>
        <v>0</v>
      </c>
      <c r="F46" s="70">
        <v>3</v>
      </c>
      <c r="G46" s="46">
        <f t="shared" si="5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+'18'!J47</f>
        <v>1</v>
      </c>
      <c r="F47" s="70">
        <v>3</v>
      </c>
      <c r="G47" s="46">
        <f t="shared" si="5"/>
        <v>4</v>
      </c>
      <c r="H47" s="77">
        <v>0</v>
      </c>
      <c r="I47" s="75">
        <v>0</v>
      </c>
      <c r="J47" s="46">
        <f t="shared" si="1"/>
        <v>3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33">
        <f t="shared" si="2"/>
        <v>50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+'18'!J48</f>
        <v>0</v>
      </c>
      <c r="F48" s="70">
        <v>5</v>
      </c>
      <c r="G48" s="46">
        <f t="shared" si="5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 t="shared" si="3"/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+'18'!J49</f>
        <v>1</v>
      </c>
      <c r="F49" s="70">
        <v>3</v>
      </c>
      <c r="G49" s="46">
        <f t="shared" si="5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 t="shared" si="3"/>
        <v>0</v>
      </c>
      <c r="N49" s="17"/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+'18'!J50</f>
        <v>1</v>
      </c>
      <c r="F50" s="70">
        <v>3</v>
      </c>
      <c r="G50" s="46">
        <f t="shared" si="5"/>
        <v>4</v>
      </c>
      <c r="H50" s="77">
        <v>0</v>
      </c>
      <c r="I50" s="75">
        <v>0</v>
      </c>
      <c r="J50" s="46">
        <f t="shared" si="1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+'18'!J53</f>
        <v>6</v>
      </c>
      <c r="F53" s="70">
        <v>5</v>
      </c>
      <c r="G53" s="46">
        <f t="shared" si="5"/>
        <v>11</v>
      </c>
      <c r="H53" s="77">
        <v>0</v>
      </c>
      <c r="I53" s="75">
        <v>0</v>
      </c>
      <c r="J53" s="46">
        <f t="shared" si="1"/>
        <v>8</v>
      </c>
      <c r="K53" s="71">
        <v>3</v>
      </c>
      <c r="L53" s="20">
        <v>50</v>
      </c>
      <c r="M53" s="64">
        <f t="shared" si="3"/>
        <v>150</v>
      </c>
      <c r="N53" s="17" t="s">
        <v>16</v>
      </c>
      <c r="O53" s="18"/>
      <c r="P53" s="133">
        <f t="shared" si="2"/>
        <v>150</v>
      </c>
      <c r="Q53" s="13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+'18'!J55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1"/>
        <v>1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+'18'!J56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1"/>
        <v>3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+'18'!J57</f>
        <v>5</v>
      </c>
      <c r="F57" s="70"/>
      <c r="G57" s="46">
        <f t="shared" si="5"/>
        <v>5</v>
      </c>
      <c r="H57" s="77">
        <v>0</v>
      </c>
      <c r="I57" s="75">
        <v>0</v>
      </c>
      <c r="J57" s="46">
        <f t="shared" si="1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+'18'!J59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1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+'18'!J62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+'18'!J64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1"/>
        <v>0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50</v>
      </c>
      <c r="P64" s="133">
        <f t="shared" si="2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1"/>
        <v>0</v>
      </c>
      <c r="K66" s="71">
        <v>2</v>
      </c>
      <c r="L66" s="15">
        <v>50</v>
      </c>
      <c r="M66" s="64">
        <f t="shared" si="3"/>
        <v>100</v>
      </c>
      <c r="N66" s="17"/>
      <c r="O66" s="18">
        <v>50</v>
      </c>
      <c r="P66" s="133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8">+L70*K70</f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8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8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8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+'18'!J74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8"/>
        <v>50</v>
      </c>
      <c r="N74" s="17" t="s">
        <v>16</v>
      </c>
      <c r="O74" s="18"/>
      <c r="P74" s="133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8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8"/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+'18'!J77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8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8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8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si="8"/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+'18'!J82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 t="shared" si="6"/>
        <v>3</v>
      </c>
      <c r="K82" s="71"/>
      <c r="L82" s="20">
        <v>55</v>
      </c>
      <c r="M82" s="64">
        <f t="shared" si="8"/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8"/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8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8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+'18'!J87</f>
        <v>0</v>
      </c>
      <c r="F87" s="70"/>
      <c r="G87" s="46">
        <f t="shared" ref="G87" si="11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8"/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+'18'!J88</f>
        <v>0</v>
      </c>
      <c r="F88" s="70"/>
      <c r="G88" s="46">
        <f t="shared" ref="G88" si="13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8"/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8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0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8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0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8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+'18'!J94</f>
        <v>0</v>
      </c>
      <c r="F94" s="70"/>
      <c r="G94" s="46">
        <f t="shared" ref="G94:G161" si="15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+'18'!J95</f>
        <v>0</v>
      </c>
      <c r="F95" s="70"/>
      <c r="G95" s="46">
        <f t="shared" si="1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+'18'!J96</f>
        <v>0</v>
      </c>
      <c r="F96" s="70"/>
      <c r="G96" s="46">
        <f t="shared" si="1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+'18'!J97</f>
        <v>0</v>
      </c>
      <c r="F97" s="70"/>
      <c r="G97" s="46">
        <f t="shared" si="1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+'18'!J98</f>
        <v>0</v>
      </c>
      <c r="F98" s="70"/>
      <c r="G98" s="46">
        <f t="shared" si="1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+'18'!J99</f>
        <v>0</v>
      </c>
      <c r="F99" s="70"/>
      <c r="G99" s="46">
        <f t="shared" si="1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+'18'!J100</f>
        <v>0</v>
      </c>
      <c r="F100" s="70"/>
      <c r="G100" s="46">
        <f t="shared" si="1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16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+'18'!J101</f>
        <v>0</v>
      </c>
      <c r="F101" s="70"/>
      <c r="G101" s="46">
        <f t="shared" si="1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+'18'!J102</f>
        <v>0</v>
      </c>
      <c r="F102" s="70"/>
      <c r="G102" s="46">
        <f t="shared" ref="G102" si="17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16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16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16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+'18'!J106</f>
        <v>0</v>
      </c>
      <c r="F106" s="70"/>
      <c r="G106" s="46">
        <f t="shared" si="1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+'18'!J107</f>
        <v>0</v>
      </c>
      <c r="F107" s="70"/>
      <c r="G107" s="46">
        <f t="shared" si="1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+'18'!J108</f>
        <v>0</v>
      </c>
      <c r="F108" s="70"/>
      <c r="G108" s="46">
        <f t="shared" si="1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8"/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+'18'!J109</f>
        <v>0</v>
      </c>
      <c r="F109" s="70"/>
      <c r="G109" s="46">
        <f t="shared" si="1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8"/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+'18'!J110</f>
        <v>2</v>
      </c>
      <c r="F110" s="70">
        <v>10</v>
      </c>
      <c r="G110" s="46">
        <f t="shared" si="15"/>
        <v>12</v>
      </c>
      <c r="H110" s="77">
        <v>0</v>
      </c>
      <c r="I110" s="75">
        <v>0</v>
      </c>
      <c r="J110" s="46">
        <f t="shared" si="6"/>
        <v>10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33">
        <f t="shared" si="7"/>
        <v>240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+'18'!J111</f>
        <v>10</v>
      </c>
      <c r="F111" s="70">
        <v>8</v>
      </c>
      <c r="G111" s="46">
        <f t="shared" si="15"/>
        <v>18</v>
      </c>
      <c r="H111" s="77">
        <v>0</v>
      </c>
      <c r="I111" s="75">
        <v>0</v>
      </c>
      <c r="J111" s="46">
        <f t="shared" si="6"/>
        <v>18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+'18'!J112</f>
        <v>7</v>
      </c>
      <c r="F112" s="70"/>
      <c r="G112" s="46">
        <f t="shared" si="15"/>
        <v>7</v>
      </c>
      <c r="H112" s="77">
        <v>0</v>
      </c>
      <c r="I112" s="75">
        <v>0</v>
      </c>
      <c r="J112" s="46">
        <f t="shared" si="6"/>
        <v>7</v>
      </c>
      <c r="K112" s="71"/>
      <c r="L112" s="20">
        <v>100</v>
      </c>
      <c r="M112" s="64">
        <f t="shared" si="8"/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+'18'!J113</f>
        <v>17</v>
      </c>
      <c r="F113" s="70"/>
      <c r="G113" s="46">
        <f t="shared" si="15"/>
        <v>17</v>
      </c>
      <c r="H113" s="77">
        <v>0</v>
      </c>
      <c r="I113" s="75">
        <v>0</v>
      </c>
      <c r="J113" s="46">
        <f t="shared" si="6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+'18'!J114</f>
        <v>0</v>
      </c>
      <c r="F114" s="70"/>
      <c r="G114" s="46">
        <f t="shared" si="1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+'18'!J115</f>
        <v>16</v>
      </c>
      <c r="F115" s="70"/>
      <c r="G115" s="46">
        <f t="shared" si="15"/>
        <v>16</v>
      </c>
      <c r="H115" s="77">
        <v>0</v>
      </c>
      <c r="I115" s="75">
        <v>0</v>
      </c>
      <c r="J115" s="46">
        <f t="shared" si="6"/>
        <v>13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>
        <v>90</v>
      </c>
      <c r="P115" s="133">
        <f t="shared" si="7"/>
        <v>90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+'18'!J116</f>
        <v>18</v>
      </c>
      <c r="F116" s="70"/>
      <c r="G116" s="46">
        <f t="shared" si="15"/>
        <v>18</v>
      </c>
      <c r="H116" s="77">
        <v>0</v>
      </c>
      <c r="I116" s="75">
        <v>0</v>
      </c>
      <c r="J116" s="46">
        <f t="shared" si="6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+'18'!J117</f>
        <v>1</v>
      </c>
      <c r="F117" s="70"/>
      <c r="G117" s="46">
        <f t="shared" si="15"/>
        <v>1</v>
      </c>
      <c r="H117" s="77">
        <v>0</v>
      </c>
      <c r="I117" s="75">
        <v>0</v>
      </c>
      <c r="J117" s="46">
        <f t="shared" si="6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+'18'!J118</f>
        <v>0</v>
      </c>
      <c r="F118" s="70"/>
      <c r="G118" s="46">
        <f t="shared" si="1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+'18'!J119</f>
        <v>0</v>
      </c>
      <c r="F119" s="70"/>
      <c r="G119" s="46">
        <f t="shared" si="1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+'18'!J120</f>
        <v>6</v>
      </c>
      <c r="F120" s="70"/>
      <c r="G120" s="46">
        <f t="shared" si="15"/>
        <v>6</v>
      </c>
      <c r="H120" s="77">
        <v>0</v>
      </c>
      <c r="I120" s="75">
        <v>0</v>
      </c>
      <c r="J120" s="46">
        <f t="shared" si="6"/>
        <v>6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+'18'!J121</f>
        <v>0</v>
      </c>
      <c r="F121" s="70"/>
      <c r="G121" s="46">
        <f t="shared" si="1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8"/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+'18'!J122</f>
        <v>0</v>
      </c>
      <c r="F122" s="70"/>
      <c r="G122" s="46">
        <f t="shared" si="1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+'18'!J123</f>
        <v>0</v>
      </c>
      <c r="F123" s="70"/>
      <c r="G123" s="46">
        <f t="shared" si="1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+'18'!J124</f>
        <v>0</v>
      </c>
      <c r="F124" s="70"/>
      <c r="G124" s="46">
        <f t="shared" si="1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8"/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+'18'!J125</f>
        <v>5</v>
      </c>
      <c r="F125" s="70"/>
      <c r="G125" s="46">
        <f t="shared" si="15"/>
        <v>5</v>
      </c>
      <c r="H125" s="77">
        <v>0</v>
      </c>
      <c r="I125" s="75">
        <v>0</v>
      </c>
      <c r="J125" s="46">
        <f t="shared" si="6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+'18'!J126</f>
        <v>0</v>
      </c>
      <c r="F126" s="70"/>
      <c r="G126" s="46">
        <f t="shared" si="1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+'18'!J127</f>
        <v>0</v>
      </c>
      <c r="F127" s="70"/>
      <c r="G127" s="46">
        <f t="shared" si="1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+'18'!J128</f>
        <v>0</v>
      </c>
      <c r="F128" s="70"/>
      <c r="G128" s="46">
        <f t="shared" si="1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+'18'!J129</f>
        <v>0</v>
      </c>
      <c r="F129" s="70"/>
      <c r="G129" s="46">
        <f t="shared" si="1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+'18'!J130</f>
        <v>0</v>
      </c>
      <c r="F130" s="70"/>
      <c r="G130" s="46">
        <f t="shared" si="1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+'18'!J131</f>
        <v>0</v>
      </c>
      <c r="F131" s="70">
        <v>5</v>
      </c>
      <c r="G131" s="46">
        <f t="shared" si="15"/>
        <v>5</v>
      </c>
      <c r="H131" s="77">
        <v>0</v>
      </c>
      <c r="I131" s="75">
        <v>0</v>
      </c>
      <c r="J131" s="46">
        <f t="shared" si="6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+'18'!J132</f>
        <v>0</v>
      </c>
      <c r="F132" s="70">
        <v>3</v>
      </c>
      <c r="G132" s="46">
        <f t="shared" si="15"/>
        <v>3</v>
      </c>
      <c r="H132" s="77"/>
      <c r="I132" s="75">
        <v>0</v>
      </c>
      <c r="J132" s="46">
        <f t="shared" si="6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+'18'!J133</f>
        <v>0</v>
      </c>
      <c r="F133" s="70">
        <v>3</v>
      </c>
      <c r="G133" s="46">
        <f t="shared" si="15"/>
        <v>3</v>
      </c>
      <c r="H133" s="77">
        <v>0</v>
      </c>
      <c r="I133" s="75">
        <v>0</v>
      </c>
      <c r="J133" s="46">
        <f t="shared" ref="J133:J196" si="18">+G133-H133-K133-I133</f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19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+'18'!J134</f>
        <v>0</v>
      </c>
      <c r="F134" s="70"/>
      <c r="G134" s="46">
        <f t="shared" si="15"/>
        <v>0</v>
      </c>
      <c r="H134" s="77">
        <v>0</v>
      </c>
      <c r="I134" s="75">
        <v>0</v>
      </c>
      <c r="J134" s="46">
        <f t="shared" si="18"/>
        <v>0</v>
      </c>
      <c r="K134" s="71"/>
      <c r="L134" s="20">
        <v>35</v>
      </c>
      <c r="M134" s="64">
        <f t="shared" ref="M134:M197" si="20">+L134*K134</f>
        <v>0</v>
      </c>
      <c r="N134" s="17" t="s">
        <v>16</v>
      </c>
      <c r="O134" s="18"/>
      <c r="P134" s="23">
        <f t="shared" si="19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+'18'!J135</f>
        <v>0</v>
      </c>
      <c r="F135" s="70"/>
      <c r="G135" s="46">
        <f t="shared" si="15"/>
        <v>0</v>
      </c>
      <c r="H135" s="77">
        <v>0</v>
      </c>
      <c r="I135" s="75">
        <v>0</v>
      </c>
      <c r="J135" s="46">
        <f t="shared" si="18"/>
        <v>0</v>
      </c>
      <c r="K135" s="71"/>
      <c r="L135" s="20">
        <v>35</v>
      </c>
      <c r="M135" s="64">
        <f t="shared" si="20"/>
        <v>0</v>
      </c>
      <c r="N135" s="17" t="s">
        <v>16</v>
      </c>
      <c r="O135" s="18"/>
      <c r="P135" s="23">
        <f t="shared" si="19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+'18'!J136</f>
        <v>0</v>
      </c>
      <c r="F136" s="70"/>
      <c r="G136" s="46">
        <f t="shared" si="15"/>
        <v>0</v>
      </c>
      <c r="H136" s="77">
        <v>0</v>
      </c>
      <c r="I136" s="75">
        <v>0</v>
      </c>
      <c r="J136" s="46">
        <f t="shared" si="18"/>
        <v>0</v>
      </c>
      <c r="K136" s="71"/>
      <c r="L136" s="20">
        <v>35</v>
      </c>
      <c r="M136" s="64">
        <f t="shared" si="20"/>
        <v>0</v>
      </c>
      <c r="N136" s="17" t="s">
        <v>16</v>
      </c>
      <c r="O136" s="18"/>
      <c r="P136" s="23">
        <f t="shared" si="19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8"/>
        <v>0</v>
      </c>
      <c r="K137" s="71"/>
      <c r="L137" s="20">
        <v>35</v>
      </c>
      <c r="M137" s="64">
        <f t="shared" si="20"/>
        <v>0</v>
      </c>
      <c r="N137" s="17" t="s">
        <v>16</v>
      </c>
      <c r="O137" s="18"/>
      <c r="P137" s="23">
        <f t="shared" si="1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8"/>
        <v>0</v>
      </c>
      <c r="K138" s="71"/>
      <c r="L138" s="20">
        <v>50</v>
      </c>
      <c r="M138" s="64">
        <f t="shared" si="20"/>
        <v>0</v>
      </c>
      <c r="N138" s="17" t="s">
        <v>16</v>
      </c>
      <c r="O138" s="18"/>
      <c r="P138" s="23">
        <f t="shared" si="19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+'18'!J139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8"/>
        <v>0</v>
      </c>
      <c r="K139" s="71"/>
      <c r="L139" s="20">
        <v>35</v>
      </c>
      <c r="M139" s="64">
        <f t="shared" si="20"/>
        <v>0</v>
      </c>
      <c r="N139" s="17" t="s">
        <v>16</v>
      </c>
      <c r="O139" s="18"/>
      <c r="P139" s="23">
        <f t="shared" si="19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8"/>
        <v>0</v>
      </c>
      <c r="K140" s="71"/>
      <c r="L140" s="20">
        <v>10</v>
      </c>
      <c r="M140" s="64">
        <f t="shared" si="20"/>
        <v>0</v>
      </c>
      <c r="N140" s="17" t="s">
        <v>16</v>
      </c>
      <c r="O140" s="18"/>
      <c r="P140" s="23">
        <f t="shared" si="19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8"/>
        <v>0</v>
      </c>
      <c r="K141" s="71"/>
      <c r="L141" s="20">
        <v>10</v>
      </c>
      <c r="M141" s="64">
        <f t="shared" si="20"/>
        <v>0</v>
      </c>
      <c r="N141" s="17" t="s">
        <v>16</v>
      </c>
      <c r="O141" s="18"/>
      <c r="P141" s="23">
        <f t="shared" si="19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8"/>
        <v>0</v>
      </c>
      <c r="K142" s="71"/>
      <c r="L142" s="20">
        <v>10</v>
      </c>
      <c r="M142" s="64">
        <f t="shared" si="20"/>
        <v>0</v>
      </c>
      <c r="N142" s="17" t="s">
        <v>16</v>
      </c>
      <c r="O142" s="18"/>
      <c r="P142" s="23">
        <f t="shared" si="19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8"/>
        <v>0</v>
      </c>
      <c r="K143" s="71"/>
      <c r="L143" s="22">
        <v>10</v>
      </c>
      <c r="M143" s="64">
        <f t="shared" si="20"/>
        <v>0</v>
      </c>
      <c r="N143" s="17" t="s">
        <v>16</v>
      </c>
      <c r="O143" s="18"/>
      <c r="P143" s="23">
        <f t="shared" si="19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+'18'!J144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8"/>
        <v>0</v>
      </c>
      <c r="K144" s="71"/>
      <c r="L144" s="22">
        <v>10</v>
      </c>
      <c r="M144" s="64">
        <f t="shared" si="20"/>
        <v>0</v>
      </c>
      <c r="N144" s="17" t="s">
        <v>16</v>
      </c>
      <c r="O144" s="18"/>
      <c r="P144" s="23">
        <f t="shared" si="19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8"/>
        <v>0</v>
      </c>
      <c r="K145" s="71"/>
      <c r="L145" s="20">
        <v>10</v>
      </c>
      <c r="M145" s="64">
        <f t="shared" si="20"/>
        <v>0</v>
      </c>
      <c r="N145" s="17" t="s">
        <v>16</v>
      </c>
      <c r="O145" s="18"/>
      <c r="P145" s="23">
        <f t="shared" si="19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8"/>
        <v>0</v>
      </c>
      <c r="K146" s="71"/>
      <c r="L146" s="20">
        <v>10</v>
      </c>
      <c r="M146" s="64">
        <f t="shared" si="20"/>
        <v>0</v>
      </c>
      <c r="N146" s="17" t="s">
        <v>16</v>
      </c>
      <c r="O146" s="18"/>
      <c r="P146" s="23">
        <f t="shared" si="19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8"/>
        <v>0</v>
      </c>
      <c r="K147" s="71"/>
      <c r="L147" s="20">
        <v>10</v>
      </c>
      <c r="M147" s="64">
        <f t="shared" si="20"/>
        <v>0</v>
      </c>
      <c r="N147" s="17" t="s">
        <v>16</v>
      </c>
      <c r="O147" s="18"/>
      <c r="P147" s="23">
        <f t="shared" si="19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8"/>
        <v>0</v>
      </c>
      <c r="K148" s="71"/>
      <c r="L148" s="20">
        <v>40</v>
      </c>
      <c r="M148" s="64">
        <f t="shared" si="20"/>
        <v>0</v>
      </c>
      <c r="N148" s="17" t="s">
        <v>16</v>
      </c>
      <c r="O148" s="18"/>
      <c r="P148" s="23">
        <f t="shared" si="19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8"/>
        <v>0</v>
      </c>
      <c r="K149" s="71"/>
      <c r="L149" s="20">
        <v>50</v>
      </c>
      <c r="M149" s="64">
        <f t="shared" si="20"/>
        <v>0</v>
      </c>
      <c r="N149" s="17" t="s">
        <v>16</v>
      </c>
      <c r="O149" s="18"/>
      <c r="P149" s="23">
        <f t="shared" si="19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+'18'!J150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8"/>
        <v>0</v>
      </c>
      <c r="K150" s="71"/>
      <c r="L150" s="20">
        <v>55</v>
      </c>
      <c r="M150" s="64">
        <f t="shared" si="20"/>
        <v>0</v>
      </c>
      <c r="N150" s="17" t="s">
        <v>16</v>
      </c>
      <c r="O150" s="18"/>
      <c r="P150" s="23">
        <f t="shared" si="19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8"/>
        <v>0</v>
      </c>
      <c r="K151" s="71"/>
      <c r="L151" s="20">
        <v>55</v>
      </c>
      <c r="M151" s="64">
        <f t="shared" si="20"/>
        <v>0</v>
      </c>
      <c r="N151" s="17" t="s">
        <v>16</v>
      </c>
      <c r="O151" s="18"/>
      <c r="P151" s="23">
        <f t="shared" si="19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8"/>
        <v>0</v>
      </c>
      <c r="K152" s="71"/>
      <c r="L152" s="20">
        <v>55</v>
      </c>
      <c r="M152" s="64">
        <f t="shared" si="20"/>
        <v>0</v>
      </c>
      <c r="N152" s="17" t="s">
        <v>16</v>
      </c>
      <c r="O152" s="18"/>
      <c r="P152" s="23">
        <f t="shared" si="19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8"/>
        <v>0</v>
      </c>
      <c r="K153" s="71"/>
      <c r="L153" s="20">
        <v>30</v>
      </c>
      <c r="M153" s="64">
        <f t="shared" si="20"/>
        <v>0</v>
      </c>
      <c r="N153" s="17" t="s">
        <v>16</v>
      </c>
      <c r="O153" s="18"/>
      <c r="P153" s="23">
        <f t="shared" si="19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+'18'!J154</f>
        <v>3</v>
      </c>
      <c r="F154" s="70"/>
      <c r="G154" s="46">
        <f t="shared" si="15"/>
        <v>3</v>
      </c>
      <c r="H154" s="77">
        <v>0</v>
      </c>
      <c r="I154" s="75">
        <v>0</v>
      </c>
      <c r="J154" s="46">
        <f t="shared" si="18"/>
        <v>3</v>
      </c>
      <c r="K154" s="71"/>
      <c r="L154" s="20">
        <v>25</v>
      </c>
      <c r="M154" s="64">
        <f t="shared" si="20"/>
        <v>0</v>
      </c>
      <c r="N154" s="17" t="s">
        <v>16</v>
      </c>
      <c r="O154" s="18"/>
      <c r="P154" s="23">
        <f t="shared" si="1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8"/>
        <v>0</v>
      </c>
      <c r="K155" s="71"/>
      <c r="L155" s="20">
        <v>25</v>
      </c>
      <c r="M155" s="64">
        <f t="shared" si="20"/>
        <v>0</v>
      </c>
      <c r="N155" s="17" t="s">
        <v>16</v>
      </c>
      <c r="O155" s="18"/>
      <c r="P155" s="23">
        <f t="shared" si="19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+'18'!J156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8"/>
        <v>0</v>
      </c>
      <c r="K156" s="71"/>
      <c r="L156" s="20">
        <v>15</v>
      </c>
      <c r="M156" s="64">
        <f t="shared" si="20"/>
        <v>0</v>
      </c>
      <c r="N156" s="17" t="s">
        <v>1447</v>
      </c>
      <c r="O156" s="18"/>
      <c r="P156" s="23">
        <f t="shared" si="19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8"/>
        <v>0</v>
      </c>
      <c r="K157" s="71"/>
      <c r="L157" s="20">
        <v>50</v>
      </c>
      <c r="M157" s="64">
        <f t="shared" si="20"/>
        <v>0</v>
      </c>
      <c r="N157" s="17" t="s">
        <v>16</v>
      </c>
      <c r="O157" s="18"/>
      <c r="P157" s="23">
        <f t="shared" si="19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8"/>
        <v>0</v>
      </c>
      <c r="K158" s="71"/>
      <c r="L158" s="20">
        <v>65</v>
      </c>
      <c r="M158" s="64">
        <f t="shared" si="20"/>
        <v>0</v>
      </c>
      <c r="N158" s="17" t="s">
        <v>16</v>
      </c>
      <c r="O158" s="18"/>
      <c r="P158" s="23">
        <f t="shared" si="19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8"/>
        <v>0</v>
      </c>
      <c r="K159" s="71"/>
      <c r="L159" s="20">
        <v>50</v>
      </c>
      <c r="M159" s="64">
        <f t="shared" si="20"/>
        <v>0</v>
      </c>
      <c r="N159" s="17" t="s">
        <v>16</v>
      </c>
      <c r="O159" s="18"/>
      <c r="P159" s="23">
        <f t="shared" si="19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8"/>
        <v>0</v>
      </c>
      <c r="K160" s="71"/>
      <c r="L160" s="20">
        <v>50</v>
      </c>
      <c r="M160" s="64">
        <f t="shared" si="20"/>
        <v>0</v>
      </c>
      <c r="N160" s="17" t="s">
        <v>16</v>
      </c>
      <c r="O160" s="18"/>
      <c r="P160" s="23">
        <f t="shared" si="19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8"/>
        <v>0</v>
      </c>
      <c r="K161" s="71"/>
      <c r="L161" s="20">
        <v>60</v>
      </c>
      <c r="M161" s="64">
        <f t="shared" si="20"/>
        <v>0</v>
      </c>
      <c r="N161" s="17" t="s">
        <v>16</v>
      </c>
      <c r="O161" s="18"/>
      <c r="P161" s="23">
        <f t="shared" si="19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+'18'!J162</f>
        <v>0</v>
      </c>
      <c r="F162" s="70"/>
      <c r="G162" s="46">
        <f t="shared" ref="G162:G230" si="21">E162+F162</f>
        <v>0</v>
      </c>
      <c r="H162" s="77">
        <v>0</v>
      </c>
      <c r="I162" s="75">
        <v>0</v>
      </c>
      <c r="J162" s="46">
        <f t="shared" si="18"/>
        <v>0</v>
      </c>
      <c r="K162" s="71"/>
      <c r="L162" s="20">
        <v>60</v>
      </c>
      <c r="M162" s="64">
        <f t="shared" si="20"/>
        <v>0</v>
      </c>
      <c r="N162" s="17" t="s">
        <v>16</v>
      </c>
      <c r="O162" s="18"/>
      <c r="P162" s="23">
        <f t="shared" si="19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+'18'!J163</f>
        <v>0</v>
      </c>
      <c r="F163" s="70"/>
      <c r="G163" s="46">
        <f t="shared" si="21"/>
        <v>0</v>
      </c>
      <c r="H163" s="77">
        <v>0</v>
      </c>
      <c r="I163" s="75">
        <v>0</v>
      </c>
      <c r="J163" s="46">
        <f t="shared" si="18"/>
        <v>0</v>
      </c>
      <c r="K163" s="71"/>
      <c r="L163" s="20">
        <v>25</v>
      </c>
      <c r="M163" s="64">
        <f t="shared" si="20"/>
        <v>0</v>
      </c>
      <c r="N163" s="17" t="s">
        <v>16</v>
      </c>
      <c r="O163" s="18"/>
      <c r="P163" s="23">
        <f t="shared" si="19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+'18'!J164</f>
        <v>0</v>
      </c>
      <c r="F164" s="70"/>
      <c r="G164" s="46">
        <f t="shared" si="21"/>
        <v>0</v>
      </c>
      <c r="H164" s="77">
        <v>0</v>
      </c>
      <c r="I164" s="75">
        <v>0</v>
      </c>
      <c r="J164" s="46">
        <f t="shared" si="18"/>
        <v>0</v>
      </c>
      <c r="K164" s="71"/>
      <c r="L164" s="20">
        <v>45</v>
      </c>
      <c r="M164" s="64">
        <f t="shared" si="20"/>
        <v>0</v>
      </c>
      <c r="N164" s="17" t="s">
        <v>16</v>
      </c>
      <c r="O164" s="18"/>
      <c r="P164" s="23">
        <f t="shared" si="19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+'18'!J165</f>
        <v>0</v>
      </c>
      <c r="F165" s="70"/>
      <c r="G165" s="46">
        <f t="shared" si="21"/>
        <v>0</v>
      </c>
      <c r="H165" s="77">
        <v>0</v>
      </c>
      <c r="I165" s="75">
        <v>0</v>
      </c>
      <c r="J165" s="46">
        <f t="shared" si="18"/>
        <v>0</v>
      </c>
      <c r="K165" s="71"/>
      <c r="L165" s="20">
        <v>45</v>
      </c>
      <c r="M165" s="64">
        <f t="shared" si="20"/>
        <v>0</v>
      </c>
      <c r="N165" s="17" t="s">
        <v>16</v>
      </c>
      <c r="O165" s="18"/>
      <c r="P165" s="23">
        <f t="shared" si="19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+'18'!J166</f>
        <v>0</v>
      </c>
      <c r="F166" s="70"/>
      <c r="G166" s="46">
        <f t="shared" si="21"/>
        <v>0</v>
      </c>
      <c r="H166" s="77">
        <v>0</v>
      </c>
      <c r="I166" s="75">
        <v>0</v>
      </c>
      <c r="J166" s="46">
        <f t="shared" si="18"/>
        <v>0</v>
      </c>
      <c r="K166" s="71"/>
      <c r="L166" s="20">
        <v>45</v>
      </c>
      <c r="M166" s="64">
        <f t="shared" si="20"/>
        <v>0</v>
      </c>
      <c r="N166" s="17" t="s">
        <v>16</v>
      </c>
      <c r="O166" s="18"/>
      <c r="P166" s="23">
        <f t="shared" si="19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+'18'!J167</f>
        <v>0</v>
      </c>
      <c r="F167" s="70"/>
      <c r="G167" s="46">
        <f t="shared" si="21"/>
        <v>0</v>
      </c>
      <c r="H167" s="77">
        <v>0</v>
      </c>
      <c r="I167" s="75">
        <v>0</v>
      </c>
      <c r="J167" s="46">
        <f t="shared" si="18"/>
        <v>0</v>
      </c>
      <c r="K167" s="71"/>
      <c r="L167" s="20">
        <v>45</v>
      </c>
      <c r="M167" s="64">
        <f t="shared" si="20"/>
        <v>0</v>
      </c>
      <c r="N167" s="17" t="s">
        <v>16</v>
      </c>
      <c r="O167" s="18"/>
      <c r="P167" s="23">
        <f t="shared" si="1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+'18'!J168</f>
        <v>0</v>
      </c>
      <c r="F168" s="70"/>
      <c r="G168" s="46">
        <f t="shared" si="21"/>
        <v>0</v>
      </c>
      <c r="H168" s="77">
        <v>0</v>
      </c>
      <c r="I168" s="75">
        <v>0</v>
      </c>
      <c r="J168" s="46">
        <f t="shared" si="18"/>
        <v>0</v>
      </c>
      <c r="K168" s="71"/>
      <c r="L168" s="20">
        <v>45</v>
      </c>
      <c r="M168" s="64">
        <f t="shared" si="20"/>
        <v>0</v>
      </c>
      <c r="N168" s="17" t="s">
        <v>16</v>
      </c>
      <c r="O168" s="18"/>
      <c r="P168" s="23">
        <f t="shared" si="1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+'18'!J169</f>
        <v>0</v>
      </c>
      <c r="F169" s="70"/>
      <c r="G169" s="46">
        <f t="shared" si="21"/>
        <v>0</v>
      </c>
      <c r="H169" s="77">
        <v>0</v>
      </c>
      <c r="I169" s="75">
        <v>0</v>
      </c>
      <c r="J169" s="46">
        <f t="shared" si="18"/>
        <v>0</v>
      </c>
      <c r="K169" s="71"/>
      <c r="L169" s="20">
        <v>45</v>
      </c>
      <c r="M169" s="64">
        <f t="shared" si="20"/>
        <v>0</v>
      </c>
      <c r="N169" s="17" t="s">
        <v>16</v>
      </c>
      <c r="O169" s="18"/>
      <c r="P169" s="23">
        <f t="shared" si="19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+'18'!J170</f>
        <v>0</v>
      </c>
      <c r="F170" s="70"/>
      <c r="G170" s="46">
        <f t="shared" si="21"/>
        <v>0</v>
      </c>
      <c r="H170" s="77">
        <v>0</v>
      </c>
      <c r="I170" s="75">
        <v>0</v>
      </c>
      <c r="J170" s="46">
        <f t="shared" si="18"/>
        <v>0</v>
      </c>
      <c r="K170" s="71"/>
      <c r="L170" s="22">
        <v>35</v>
      </c>
      <c r="M170" s="64">
        <f t="shared" si="20"/>
        <v>0</v>
      </c>
      <c r="N170" s="17" t="s">
        <v>16</v>
      </c>
      <c r="O170" s="18"/>
      <c r="P170" s="23">
        <f t="shared" si="19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+'18'!J171</f>
        <v>0</v>
      </c>
      <c r="F171" s="70"/>
      <c r="G171" s="46">
        <f t="shared" si="21"/>
        <v>0</v>
      </c>
      <c r="H171" s="77">
        <v>0</v>
      </c>
      <c r="I171" s="75">
        <v>0</v>
      </c>
      <c r="J171" s="46">
        <f t="shared" si="18"/>
        <v>0</v>
      </c>
      <c r="K171" s="71"/>
      <c r="L171" s="22">
        <v>25</v>
      </c>
      <c r="M171" s="64">
        <f t="shared" si="20"/>
        <v>0</v>
      </c>
      <c r="N171" s="17" t="s">
        <v>16</v>
      </c>
      <c r="O171" s="18"/>
      <c r="P171" s="23">
        <f t="shared" si="19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+'18'!J172</f>
        <v>0</v>
      </c>
      <c r="F172" s="70"/>
      <c r="G172" s="46">
        <f t="shared" si="21"/>
        <v>0</v>
      </c>
      <c r="H172" s="77">
        <v>0</v>
      </c>
      <c r="I172" s="75">
        <v>0</v>
      </c>
      <c r="J172" s="46">
        <f t="shared" si="18"/>
        <v>0</v>
      </c>
      <c r="K172" s="71"/>
      <c r="L172" s="20">
        <v>100</v>
      </c>
      <c r="M172" s="64">
        <f t="shared" si="20"/>
        <v>0</v>
      </c>
      <c r="N172" s="17" t="s">
        <v>16</v>
      </c>
      <c r="O172" s="18"/>
      <c r="P172" s="23">
        <f t="shared" si="19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8"/>
        <v>0</v>
      </c>
      <c r="K173" s="71"/>
      <c r="L173" s="20">
        <v>35</v>
      </c>
      <c r="M173" s="64">
        <f t="shared" si="20"/>
        <v>0</v>
      </c>
      <c r="N173" s="17" t="s">
        <v>16</v>
      </c>
      <c r="O173" s="18"/>
      <c r="P173" s="23">
        <f t="shared" si="1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+'18'!J174</f>
        <v>0</v>
      </c>
      <c r="F174" s="70"/>
      <c r="G174" s="46">
        <f t="shared" ref="G174" si="22">E174+F174</f>
        <v>0</v>
      </c>
      <c r="H174" s="77">
        <v>0</v>
      </c>
      <c r="I174" s="75">
        <v>0</v>
      </c>
      <c r="J174" s="46">
        <f t="shared" si="18"/>
        <v>0</v>
      </c>
      <c r="K174" s="71"/>
      <c r="L174" s="15">
        <v>65</v>
      </c>
      <c r="M174" s="64">
        <f t="shared" si="20"/>
        <v>0</v>
      </c>
      <c r="N174" s="17" t="s">
        <v>16</v>
      </c>
      <c r="O174" s="18"/>
      <c r="P174" s="23">
        <f t="shared" si="1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+'18'!J175</f>
        <v>12</v>
      </c>
      <c r="F175" s="70"/>
      <c r="G175" s="46">
        <f t="shared" si="21"/>
        <v>12</v>
      </c>
      <c r="H175" s="77">
        <v>0</v>
      </c>
      <c r="I175" s="75">
        <v>0</v>
      </c>
      <c r="J175" s="46">
        <f t="shared" si="18"/>
        <v>12</v>
      </c>
      <c r="K175" s="71"/>
      <c r="L175" s="15">
        <v>50</v>
      </c>
      <c r="M175" s="64">
        <f t="shared" si="20"/>
        <v>0</v>
      </c>
      <c r="N175" s="17" t="s">
        <v>16</v>
      </c>
      <c r="O175" s="18"/>
      <c r="P175" s="23">
        <f t="shared" si="19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+'18'!J176</f>
        <v>0</v>
      </c>
      <c r="F176" s="70"/>
      <c r="G176" s="46">
        <f t="shared" si="21"/>
        <v>0</v>
      </c>
      <c r="H176" s="77">
        <v>0</v>
      </c>
      <c r="I176" s="75">
        <v>0</v>
      </c>
      <c r="J176" s="46">
        <f t="shared" si="18"/>
        <v>0</v>
      </c>
      <c r="K176" s="71"/>
      <c r="L176" s="20">
        <v>35</v>
      </c>
      <c r="M176" s="64">
        <f t="shared" si="20"/>
        <v>0</v>
      </c>
      <c r="N176" s="17" t="s">
        <v>16</v>
      </c>
      <c r="O176" s="18"/>
      <c r="P176" s="23">
        <f t="shared" si="1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+'18'!J177</f>
        <v>0</v>
      </c>
      <c r="F177" s="70"/>
      <c r="G177" s="46">
        <f t="shared" si="21"/>
        <v>0</v>
      </c>
      <c r="H177" s="77">
        <v>0</v>
      </c>
      <c r="I177" s="75">
        <v>0</v>
      </c>
      <c r="J177" s="46">
        <f t="shared" si="18"/>
        <v>0</v>
      </c>
      <c r="K177" s="71"/>
      <c r="L177" s="20">
        <v>55</v>
      </c>
      <c r="M177" s="64">
        <f t="shared" si="20"/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52" si="2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+'18'!J178</f>
        <v>2</v>
      </c>
      <c r="F178" s="70"/>
      <c r="G178" s="46">
        <f t="shared" si="21"/>
        <v>2</v>
      </c>
      <c r="H178" s="77">
        <v>0</v>
      </c>
      <c r="I178" s="75">
        <v>0</v>
      </c>
      <c r="J178" s="46">
        <f t="shared" si="18"/>
        <v>2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+'18'!J179</f>
        <v>0</v>
      </c>
      <c r="F179" s="70"/>
      <c r="G179" s="46">
        <f t="shared" si="21"/>
        <v>0</v>
      </c>
      <c r="H179" s="77">
        <v>0</v>
      </c>
      <c r="I179" s="75">
        <v>0</v>
      </c>
      <c r="J179" s="46">
        <f t="shared" si="18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+'18'!J180</f>
        <v>12</v>
      </c>
      <c r="F180" s="70">
        <v>5</v>
      </c>
      <c r="G180" s="46">
        <f t="shared" si="21"/>
        <v>17</v>
      </c>
      <c r="H180" s="77">
        <v>0</v>
      </c>
      <c r="I180" s="75">
        <v>0</v>
      </c>
      <c r="J180" s="46">
        <f t="shared" si="18"/>
        <v>16</v>
      </c>
      <c r="K180" s="71">
        <v>1</v>
      </c>
      <c r="L180" s="20">
        <v>35</v>
      </c>
      <c r="M180" s="64">
        <f t="shared" si="20"/>
        <v>35</v>
      </c>
      <c r="N180" s="17" t="s">
        <v>16</v>
      </c>
      <c r="O180" s="18"/>
      <c r="P180" s="133">
        <f t="shared" si="19"/>
        <v>35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+'18'!J181</f>
        <v>0</v>
      </c>
      <c r="F181" s="70"/>
      <c r="G181" s="46">
        <f t="shared" si="21"/>
        <v>0</v>
      </c>
      <c r="H181" s="77">
        <v>0</v>
      </c>
      <c r="I181" s="75">
        <v>0</v>
      </c>
      <c r="J181" s="46">
        <f t="shared" si="18"/>
        <v>0</v>
      </c>
      <c r="K181" s="71"/>
      <c r="L181" s="20">
        <v>50</v>
      </c>
      <c r="M181" s="64">
        <f t="shared" si="20"/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+'18'!J182</f>
        <v>0</v>
      </c>
      <c r="F182" s="70"/>
      <c r="G182" s="46">
        <f t="shared" si="21"/>
        <v>0</v>
      </c>
      <c r="H182" s="77">
        <v>0</v>
      </c>
      <c r="I182" s="75">
        <v>0</v>
      </c>
      <c r="J182" s="46">
        <f t="shared" si="18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+'18'!J183</f>
        <v>0</v>
      </c>
      <c r="F183" s="70"/>
      <c r="G183" s="46">
        <f t="shared" si="21"/>
        <v>0</v>
      </c>
      <c r="H183" s="77">
        <v>0</v>
      </c>
      <c r="I183" s="75">
        <v>0</v>
      </c>
      <c r="J183" s="46">
        <f t="shared" si="18"/>
        <v>0</v>
      </c>
      <c r="K183" s="71"/>
      <c r="L183" s="20">
        <v>65</v>
      </c>
      <c r="M183" s="64">
        <f t="shared" si="20"/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+'18'!J184</f>
        <v>0</v>
      </c>
      <c r="F184" s="70"/>
      <c r="G184" s="46">
        <f t="shared" si="21"/>
        <v>0</v>
      </c>
      <c r="H184" s="77">
        <v>0</v>
      </c>
      <c r="I184" s="75">
        <v>0</v>
      </c>
      <c r="J184" s="46">
        <f t="shared" si="18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+'18'!J185</f>
        <v>4</v>
      </c>
      <c r="F185" s="70"/>
      <c r="G185" s="46">
        <f t="shared" si="21"/>
        <v>4</v>
      </c>
      <c r="H185" s="77">
        <v>0</v>
      </c>
      <c r="I185" s="75">
        <v>0</v>
      </c>
      <c r="J185" s="46">
        <f t="shared" si="18"/>
        <v>4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+'18'!J186</f>
        <v>0</v>
      </c>
      <c r="F186" s="70"/>
      <c r="G186" s="46">
        <f t="shared" si="21"/>
        <v>0</v>
      </c>
      <c r="H186" s="77">
        <v>0</v>
      </c>
      <c r="I186" s="75">
        <v>0</v>
      </c>
      <c r="J186" s="46">
        <f t="shared" si="18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8"/>
        <v>0</v>
      </c>
      <c r="K187" s="71"/>
      <c r="L187" s="20">
        <v>15</v>
      </c>
      <c r="M187" s="64">
        <f t="shared" si="20"/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+'18'!J188</f>
        <v>127</v>
      </c>
      <c r="F188" s="70"/>
      <c r="G188" s="46">
        <f>E188+F188</f>
        <v>127</v>
      </c>
      <c r="H188" s="77">
        <v>0</v>
      </c>
      <c r="I188" s="75">
        <v>0</v>
      </c>
      <c r="J188" s="46">
        <f t="shared" si="18"/>
        <v>127</v>
      </c>
      <c r="K188" s="71"/>
      <c r="L188" s="20">
        <v>15</v>
      </c>
      <c r="M188" s="64">
        <f t="shared" si="20"/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8"/>
        <v>0</v>
      </c>
      <c r="K189" s="71"/>
      <c r="L189" s="20">
        <v>15</v>
      </c>
      <c r="M189" s="64">
        <f t="shared" si="20"/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+'18'!J190</f>
        <v>8</v>
      </c>
      <c r="F190" s="70"/>
      <c r="G190" s="46">
        <f t="shared" si="21"/>
        <v>8</v>
      </c>
      <c r="H190" s="77">
        <v>0</v>
      </c>
      <c r="I190" s="75">
        <v>0</v>
      </c>
      <c r="J190" s="46">
        <f t="shared" si="18"/>
        <v>8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+'18'!J191</f>
        <v>0</v>
      </c>
      <c r="F191" s="70"/>
      <c r="G191" s="46">
        <f t="shared" si="21"/>
        <v>0</v>
      </c>
      <c r="H191" s="77">
        <v>0</v>
      </c>
      <c r="I191" s="75">
        <v>0</v>
      </c>
      <c r="J191" s="46">
        <f t="shared" si="18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+'18'!J192</f>
        <v>0</v>
      </c>
      <c r="F192" s="70"/>
      <c r="G192" s="46">
        <f t="shared" si="21"/>
        <v>0</v>
      </c>
      <c r="H192" s="77">
        <v>0</v>
      </c>
      <c r="I192" s="75">
        <v>0</v>
      </c>
      <c r="J192" s="46">
        <f t="shared" si="18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+'18'!J193</f>
        <v>1</v>
      </c>
      <c r="F193" s="70">
        <v>5</v>
      </c>
      <c r="G193" s="46">
        <f t="shared" si="21"/>
        <v>6</v>
      </c>
      <c r="H193" s="77">
        <v>0</v>
      </c>
      <c r="I193" s="75">
        <v>0</v>
      </c>
      <c r="J193" s="46">
        <f t="shared" si="18"/>
        <v>6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+'18'!J194</f>
        <v>5</v>
      </c>
      <c r="F194" s="70">
        <v>5</v>
      </c>
      <c r="G194" s="46">
        <f t="shared" si="21"/>
        <v>10</v>
      </c>
      <c r="H194" s="77">
        <v>0</v>
      </c>
      <c r="I194" s="75">
        <v>0</v>
      </c>
      <c r="J194" s="46">
        <f t="shared" si="18"/>
        <v>10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+'18'!J195</f>
        <v>1</v>
      </c>
      <c r="F195" s="70"/>
      <c r="G195" s="46">
        <f t="shared" si="21"/>
        <v>1</v>
      </c>
      <c r="H195" s="77">
        <v>0</v>
      </c>
      <c r="I195" s="75">
        <v>0</v>
      </c>
      <c r="J195" s="46">
        <f t="shared" si="18"/>
        <v>0</v>
      </c>
      <c r="K195" s="71">
        <v>1</v>
      </c>
      <c r="L195" s="20">
        <v>60</v>
      </c>
      <c r="M195" s="64">
        <f t="shared" si="20"/>
        <v>60</v>
      </c>
      <c r="N195" s="17" t="s">
        <v>16</v>
      </c>
      <c r="O195" s="18">
        <v>30</v>
      </c>
      <c r="P195" s="133">
        <f t="shared" si="19"/>
        <v>30</v>
      </c>
      <c r="Q195" s="89">
        <v>38</v>
      </c>
      <c r="R195" s="43">
        <f t="shared" si="23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+'18'!J196</f>
        <v>1</v>
      </c>
      <c r="F196" s="70"/>
      <c r="G196" s="46">
        <f t="shared" si="21"/>
        <v>1</v>
      </c>
      <c r="H196" s="77">
        <v>0</v>
      </c>
      <c r="I196" s="75">
        <v>0</v>
      </c>
      <c r="J196" s="46">
        <f t="shared" si="18"/>
        <v>0</v>
      </c>
      <c r="K196" s="71">
        <v>1</v>
      </c>
      <c r="L196" s="20">
        <v>120</v>
      </c>
      <c r="M196" s="64">
        <f t="shared" si="20"/>
        <v>120</v>
      </c>
      <c r="N196" s="17" t="s">
        <v>16</v>
      </c>
      <c r="O196" s="18">
        <v>60</v>
      </c>
      <c r="P196" s="133">
        <f t="shared" si="19"/>
        <v>60</v>
      </c>
      <c r="Q196" s="89">
        <v>73</v>
      </c>
      <c r="R196" s="43">
        <f t="shared" si="2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+'18'!J197</f>
        <v>0</v>
      </c>
      <c r="F197" s="70"/>
      <c r="G197" s="46">
        <f t="shared" si="21"/>
        <v>0</v>
      </c>
      <c r="H197" s="77">
        <v>0</v>
      </c>
      <c r="I197" s="75">
        <v>0</v>
      </c>
      <c r="J197" s="46">
        <f t="shared" ref="J197:J253" si="26">+G197-H197-K197-I197</f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ref="P197:P253" si="27">SUM(M197-O197)</f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+'18'!J198</f>
        <v>2</v>
      </c>
      <c r="F198" s="70"/>
      <c r="G198" s="46">
        <f t="shared" si="21"/>
        <v>2</v>
      </c>
      <c r="H198" s="77">
        <v>0</v>
      </c>
      <c r="I198" s="75">
        <v>0</v>
      </c>
      <c r="J198" s="46">
        <f t="shared" si="26"/>
        <v>0</v>
      </c>
      <c r="K198" s="71">
        <v>2</v>
      </c>
      <c r="L198" s="20">
        <v>150</v>
      </c>
      <c r="M198" s="64">
        <f t="shared" ref="M198:M253" si="28">+L198*K198</f>
        <v>300</v>
      </c>
      <c r="N198" s="17" t="s">
        <v>16</v>
      </c>
      <c r="O198" s="18">
        <v>150</v>
      </c>
      <c r="P198" s="133">
        <f t="shared" si="27"/>
        <v>150</v>
      </c>
      <c r="Q198" s="89">
        <v>64.38</v>
      </c>
      <c r="R198" s="43">
        <f t="shared" si="23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+'18'!J199</f>
        <v>0</v>
      </c>
      <c r="F199" s="70"/>
      <c r="G199" s="46">
        <f t="shared" si="21"/>
        <v>0</v>
      </c>
      <c r="H199" s="77">
        <v>0</v>
      </c>
      <c r="I199" s="75">
        <v>0</v>
      </c>
      <c r="J199" s="46">
        <f t="shared" si="26"/>
        <v>0</v>
      </c>
      <c r="K199" s="71"/>
      <c r="L199" s="20">
        <v>135</v>
      </c>
      <c r="M199" s="64">
        <f t="shared" si="28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+'18'!J200</f>
        <v>0</v>
      </c>
      <c r="F200" s="70"/>
      <c r="G200" s="46">
        <f t="shared" si="21"/>
        <v>0</v>
      </c>
      <c r="H200" s="77">
        <v>0</v>
      </c>
      <c r="I200" s="75">
        <v>0</v>
      </c>
      <c r="J200" s="46">
        <f t="shared" si="26"/>
        <v>0</v>
      </c>
      <c r="K200" s="71"/>
      <c r="L200" s="20">
        <v>100</v>
      </c>
      <c r="M200" s="64">
        <f t="shared" si="28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+'18'!J201</f>
        <v>0</v>
      </c>
      <c r="F201" s="70"/>
      <c r="G201" s="46">
        <f t="shared" si="21"/>
        <v>0</v>
      </c>
      <c r="H201" s="77">
        <v>0</v>
      </c>
      <c r="I201" s="75">
        <v>0</v>
      </c>
      <c r="J201" s="46">
        <f t="shared" si="26"/>
        <v>0</v>
      </c>
      <c r="K201" s="71"/>
      <c r="L201" s="20">
        <v>90</v>
      </c>
      <c r="M201" s="64">
        <f t="shared" si="28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+'18'!J202</f>
        <v>0</v>
      </c>
      <c r="F202" s="70"/>
      <c r="G202" s="46">
        <f t="shared" si="21"/>
        <v>0</v>
      </c>
      <c r="H202" s="77">
        <v>0</v>
      </c>
      <c r="I202" s="75">
        <v>0</v>
      </c>
      <c r="J202" s="46">
        <f t="shared" si="26"/>
        <v>0</v>
      </c>
      <c r="K202" s="71"/>
      <c r="L202" s="20">
        <v>90</v>
      </c>
      <c r="M202" s="64">
        <f t="shared" si="28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+'18'!J203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6"/>
        <v>4</v>
      </c>
      <c r="K203" s="71"/>
      <c r="L203" s="20">
        <v>90</v>
      </c>
      <c r="M203" s="64">
        <f t="shared" si="28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+'18'!J204</f>
        <v>3</v>
      </c>
      <c r="F204" s="70"/>
      <c r="G204" s="46">
        <f t="shared" si="21"/>
        <v>3</v>
      </c>
      <c r="H204" s="77">
        <v>0</v>
      </c>
      <c r="I204" s="75">
        <v>0</v>
      </c>
      <c r="J204" s="46">
        <f t="shared" si="26"/>
        <v>3</v>
      </c>
      <c r="K204" s="71"/>
      <c r="L204" s="20">
        <v>90</v>
      </c>
      <c r="M204" s="64">
        <f t="shared" si="28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+'18'!J205</f>
        <v>10</v>
      </c>
      <c r="F205" s="70"/>
      <c r="G205" s="46">
        <f t="shared" si="21"/>
        <v>10</v>
      </c>
      <c r="H205" s="77">
        <v>0</v>
      </c>
      <c r="I205" s="75">
        <v>0</v>
      </c>
      <c r="J205" s="46">
        <f t="shared" si="26"/>
        <v>10</v>
      </c>
      <c r="K205" s="71"/>
      <c r="L205" s="20">
        <v>55</v>
      </c>
      <c r="M205" s="64">
        <f t="shared" si="28"/>
        <v>0</v>
      </c>
      <c r="N205" s="17" t="s">
        <v>16</v>
      </c>
      <c r="O205" s="18"/>
      <c r="P205" s="23">
        <f t="shared" si="27"/>
        <v>0</v>
      </c>
      <c r="Q205" s="89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+'18'!J206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8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50</v>
      </c>
      <c r="M207" s="64">
        <f t="shared" si="28"/>
        <v>0</v>
      </c>
      <c r="N207" s="17" t="s">
        <v>16</v>
      </c>
      <c r="O207" s="18"/>
      <c r="P207" s="23">
        <f t="shared" si="27"/>
        <v>0</v>
      </c>
      <c r="Q207" s="89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+'18'!J208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8"/>
        <v>0</v>
      </c>
      <c r="N208" s="17" t="s">
        <v>16</v>
      </c>
      <c r="O208" s="18"/>
      <c r="P208" s="23">
        <f t="shared" si="27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+'18'!J209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120</v>
      </c>
      <c r="M209" s="64">
        <f t="shared" si="28"/>
        <v>0</v>
      </c>
      <c r="N209" s="17" t="s">
        <v>16</v>
      </c>
      <c r="O209" s="18"/>
      <c r="P209" s="23">
        <f t="shared" si="27"/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+'18'!J210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 t="shared" si="28"/>
        <v>0</v>
      </c>
      <c r="N210" s="17" t="s">
        <v>16</v>
      </c>
      <c r="O210" s="18"/>
      <c r="P210" s="23">
        <f t="shared" si="2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+'18'!J211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40</v>
      </c>
      <c r="M211" s="64">
        <f t="shared" si="28"/>
        <v>0</v>
      </c>
      <c r="N211" s="17" t="s">
        <v>16</v>
      </c>
      <c r="O211" s="18"/>
      <c r="P211" s="23">
        <f t="shared" si="27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+'18'!J212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8"/>
        <v>0</v>
      </c>
      <c r="N212" s="17" t="s">
        <v>16</v>
      </c>
      <c r="O212" s="18"/>
      <c r="P212" s="23">
        <f t="shared" si="27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+'18'!J213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8"/>
        <v>0</v>
      </c>
      <c r="N213" s="17" t="s">
        <v>16</v>
      </c>
      <c r="O213" s="18"/>
      <c r="P213" s="23">
        <f t="shared" si="27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+'18'!J214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 t="shared" si="28"/>
        <v>0</v>
      </c>
      <c r="N214" s="17" t="s">
        <v>16</v>
      </c>
      <c r="O214" s="18"/>
      <c r="P214" s="23">
        <f t="shared" si="2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+'18'!J215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 t="shared" si="28"/>
        <v>0</v>
      </c>
      <c r="N215" s="17" t="s">
        <v>16</v>
      </c>
      <c r="O215" s="18"/>
      <c r="P215" s="23">
        <f t="shared" si="2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+'18'!J216</f>
        <v>150</v>
      </c>
      <c r="F216" s="70"/>
      <c r="G216" s="46">
        <f t="shared" si="21"/>
        <v>150</v>
      </c>
      <c r="H216" s="77">
        <v>0</v>
      </c>
      <c r="I216" s="75">
        <v>0</v>
      </c>
      <c r="J216" s="46">
        <f t="shared" si="26"/>
        <v>150</v>
      </c>
      <c r="K216" s="71"/>
      <c r="L216" s="20">
        <v>10</v>
      </c>
      <c r="M216" s="64">
        <f t="shared" si="28"/>
        <v>0</v>
      </c>
      <c r="N216" s="17" t="s">
        <v>16</v>
      </c>
      <c r="O216" s="18"/>
      <c r="P216" s="23">
        <f t="shared" si="27"/>
        <v>0</v>
      </c>
      <c r="Q216" s="89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+'18'!J217</f>
        <v>50</v>
      </c>
      <c r="F217" s="70"/>
      <c r="G217" s="46">
        <f t="shared" si="21"/>
        <v>50</v>
      </c>
      <c r="H217" s="77">
        <v>0</v>
      </c>
      <c r="I217" s="75">
        <v>0</v>
      </c>
      <c r="J217" s="46">
        <f t="shared" si="26"/>
        <v>49</v>
      </c>
      <c r="K217" s="71">
        <v>1</v>
      </c>
      <c r="L217" s="20">
        <v>10</v>
      </c>
      <c r="M217" s="64">
        <f t="shared" si="28"/>
        <v>10</v>
      </c>
      <c r="N217" s="17" t="s">
        <v>16</v>
      </c>
      <c r="O217" s="18"/>
      <c r="P217" s="133">
        <f t="shared" si="27"/>
        <v>10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+'18'!J218</f>
        <v>12</v>
      </c>
      <c r="F218" s="70"/>
      <c r="G218" s="46">
        <f t="shared" si="21"/>
        <v>12</v>
      </c>
      <c r="H218" s="77">
        <v>0</v>
      </c>
      <c r="I218" s="75">
        <v>0</v>
      </c>
      <c r="J218" s="46">
        <f t="shared" si="26"/>
        <v>10</v>
      </c>
      <c r="K218" s="71">
        <v>2</v>
      </c>
      <c r="L218" s="20">
        <v>20</v>
      </c>
      <c r="M218" s="64">
        <f t="shared" si="28"/>
        <v>40</v>
      </c>
      <c r="N218" s="17" t="s">
        <v>16</v>
      </c>
      <c r="O218" s="18"/>
      <c r="P218" s="133">
        <f t="shared" si="27"/>
        <v>40</v>
      </c>
      <c r="Q218" s="89">
        <v>16.670000000000002</v>
      </c>
      <c r="R218" s="43">
        <f t="shared" si="23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+'18'!J219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8"/>
        <v>0</v>
      </c>
      <c r="N219" s="17" t="s">
        <v>16</v>
      </c>
      <c r="O219" s="18"/>
      <c r="P219" s="23">
        <f t="shared" si="27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+'18'!J220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8"/>
        <v>0</v>
      </c>
      <c r="N220" s="17" t="s">
        <v>16</v>
      </c>
      <c r="O220" s="18"/>
      <c r="P220" s="23">
        <f t="shared" si="27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+'18'!J221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>
        <f t="shared" si="26"/>
        <v>0</v>
      </c>
      <c r="K221" s="71"/>
      <c r="L221" s="20">
        <v>200</v>
      </c>
      <c r="M221" s="64">
        <f t="shared" si="28"/>
        <v>0</v>
      </c>
      <c r="N221" s="17" t="s">
        <v>16</v>
      </c>
      <c r="O221" s="18"/>
      <c r="P221" s="23">
        <f t="shared" si="27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+'18'!J222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8"/>
        <v>0</v>
      </c>
      <c r="N222" s="17" t="s">
        <v>16</v>
      </c>
      <c r="O222" s="18"/>
      <c r="P222" s="23">
        <f t="shared" si="27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+'18'!J223</f>
        <v>0</v>
      </c>
      <c r="F223" s="70"/>
      <c r="G223" s="46">
        <f t="shared" si="21"/>
        <v>0</v>
      </c>
      <c r="H223" s="77">
        <v>0</v>
      </c>
      <c r="I223" s="75">
        <v>0</v>
      </c>
      <c r="J223" s="46">
        <f t="shared" si="26"/>
        <v>0</v>
      </c>
      <c r="K223" s="71"/>
      <c r="L223" s="20">
        <v>50</v>
      </c>
      <c r="M223" s="64">
        <f t="shared" si="28"/>
        <v>0</v>
      </c>
      <c r="N223" s="17" t="s">
        <v>16</v>
      </c>
      <c r="O223" s="18"/>
      <c r="P223" s="23">
        <f t="shared" si="27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+'18'!J224</f>
        <v>215</v>
      </c>
      <c r="F224" s="70"/>
      <c r="G224" s="46">
        <f t="shared" si="21"/>
        <v>215</v>
      </c>
      <c r="H224" s="77">
        <v>0</v>
      </c>
      <c r="I224" s="75">
        <v>0</v>
      </c>
      <c r="J224" s="46">
        <f t="shared" si="26"/>
        <v>215</v>
      </c>
      <c r="K224" s="71"/>
      <c r="L224" s="20">
        <v>0</v>
      </c>
      <c r="M224" s="64">
        <f t="shared" si="28"/>
        <v>0</v>
      </c>
      <c r="N224" s="17" t="s">
        <v>16</v>
      </c>
      <c r="O224" s="18"/>
      <c r="P224" s="23">
        <f t="shared" si="27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+'18'!J225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8"/>
        <v>0</v>
      </c>
      <c r="N225" s="17" t="s">
        <v>16</v>
      </c>
      <c r="O225" s="18"/>
      <c r="P225" s="23">
        <f t="shared" si="27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+'18'!J226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8"/>
        <v>0</v>
      </c>
      <c r="N226" s="17" t="s">
        <v>16</v>
      </c>
      <c r="O226" s="18"/>
      <c r="P226" s="23">
        <f t="shared" si="27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+'18'!J227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8"/>
        <v>0</v>
      </c>
      <c r="N227" s="17" t="s">
        <v>16</v>
      </c>
      <c r="O227" s="18"/>
      <c r="P227" s="23">
        <f t="shared" si="27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+'18'!J228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 t="shared" si="28"/>
        <v>0</v>
      </c>
      <c r="N228" s="17" t="s">
        <v>16</v>
      </c>
      <c r="O228" s="18"/>
      <c r="P228" s="23">
        <f t="shared" si="2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+'18'!J229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6"/>
        <v>0</v>
      </c>
      <c r="K229" s="71"/>
      <c r="L229" s="20">
        <v>35</v>
      </c>
      <c r="M229" s="64">
        <f t="shared" si="28"/>
        <v>0</v>
      </c>
      <c r="N229" s="17" t="s">
        <v>16</v>
      </c>
      <c r="O229" s="18"/>
      <c r="P229" s="23">
        <f t="shared" si="27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+'18'!J230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35</v>
      </c>
      <c r="M230" s="64">
        <f t="shared" si="28"/>
        <v>0</v>
      </c>
      <c r="N230" s="17" t="s">
        <v>16</v>
      </c>
      <c r="O230" s="18"/>
      <c r="P230" s="23">
        <f t="shared" si="27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+'18'!J231</f>
        <v>0</v>
      </c>
      <c r="F231" s="70"/>
      <c r="G231" s="46">
        <f t="shared" ref="G231:G251" si="30">E231+F231</f>
        <v>0</v>
      </c>
      <c r="H231" s="77">
        <v>0</v>
      </c>
      <c r="I231" s="75">
        <v>0</v>
      </c>
      <c r="J231" s="46">
        <f t="shared" si="26"/>
        <v>0</v>
      </c>
      <c r="K231" s="71"/>
      <c r="L231" s="20">
        <v>35</v>
      </c>
      <c r="M231" s="64">
        <f t="shared" si="28"/>
        <v>0</v>
      </c>
      <c r="N231" s="17" t="s">
        <v>16</v>
      </c>
      <c r="O231" s="18"/>
      <c r="P231" s="23">
        <f t="shared" si="27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+'18'!J232</f>
        <v>0</v>
      </c>
      <c r="F232" s="70"/>
      <c r="G232" s="46">
        <f t="shared" si="30"/>
        <v>0</v>
      </c>
      <c r="H232" s="77">
        <v>0</v>
      </c>
      <c r="I232" s="75">
        <v>0</v>
      </c>
      <c r="J232" s="46">
        <f t="shared" si="26"/>
        <v>0</v>
      </c>
      <c r="K232" s="71"/>
      <c r="L232" s="20">
        <v>39</v>
      </c>
      <c r="M232" s="64">
        <f t="shared" si="28"/>
        <v>0</v>
      </c>
      <c r="N232" s="17" t="s">
        <v>16</v>
      </c>
      <c r="O232" s="18"/>
      <c r="P232" s="23">
        <f t="shared" si="27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+'18'!J233</f>
        <v>0</v>
      </c>
      <c r="F233" s="70"/>
      <c r="G233" s="46">
        <f t="shared" si="30"/>
        <v>0</v>
      </c>
      <c r="H233" s="77">
        <v>0</v>
      </c>
      <c r="I233" s="75">
        <v>0</v>
      </c>
      <c r="J233" s="46">
        <f t="shared" si="26"/>
        <v>0</v>
      </c>
      <c r="K233" s="71"/>
      <c r="L233" s="20">
        <v>55</v>
      </c>
      <c r="M233" s="64">
        <f t="shared" si="28"/>
        <v>0</v>
      </c>
      <c r="N233" s="17" t="s">
        <v>16</v>
      </c>
      <c r="O233" s="18"/>
      <c r="P233" s="23">
        <f t="shared" si="27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+'18'!J234</f>
        <v>0</v>
      </c>
      <c r="F234" s="70"/>
      <c r="G234" s="46">
        <f t="shared" si="30"/>
        <v>0</v>
      </c>
      <c r="H234" s="77">
        <v>0</v>
      </c>
      <c r="I234" s="75">
        <v>0</v>
      </c>
      <c r="J234" s="46">
        <f t="shared" si="26"/>
        <v>0</v>
      </c>
      <c r="K234" s="71"/>
      <c r="L234" s="20">
        <v>40</v>
      </c>
      <c r="M234" s="64">
        <f t="shared" si="28"/>
        <v>0</v>
      </c>
      <c r="N234" s="17" t="s">
        <v>16</v>
      </c>
      <c r="O234" s="18"/>
      <c r="P234" s="23">
        <f t="shared" si="27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+'18'!J235</f>
        <v>0</v>
      </c>
      <c r="F235" s="70"/>
      <c r="G235" s="46">
        <f t="shared" si="30"/>
        <v>0</v>
      </c>
      <c r="H235" s="77">
        <v>0</v>
      </c>
      <c r="I235" s="75">
        <v>0</v>
      </c>
      <c r="J235" s="46">
        <f t="shared" si="26"/>
        <v>0</v>
      </c>
      <c r="K235" s="71"/>
      <c r="L235" s="20">
        <v>49</v>
      </c>
      <c r="M235" s="64">
        <f t="shared" si="28"/>
        <v>0</v>
      </c>
      <c r="N235" s="17" t="s">
        <v>16</v>
      </c>
      <c r="O235" s="18"/>
      <c r="P235" s="23">
        <f t="shared" si="27"/>
        <v>0</v>
      </c>
      <c r="Q235" s="89"/>
      <c r="R235" s="43">
        <f t="shared" ref="R235:R247" si="31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+'18'!J236</f>
        <v>0</v>
      </c>
      <c r="F236" s="70"/>
      <c r="G236" s="46">
        <f t="shared" si="30"/>
        <v>0</v>
      </c>
      <c r="H236" s="77">
        <v>0</v>
      </c>
      <c r="I236" s="75">
        <v>0</v>
      </c>
      <c r="J236" s="46">
        <f t="shared" si="26"/>
        <v>0</v>
      </c>
      <c r="K236" s="71"/>
      <c r="L236" s="20">
        <v>39</v>
      </c>
      <c r="M236" s="64">
        <f t="shared" si="28"/>
        <v>0</v>
      </c>
      <c r="N236" s="17" t="s">
        <v>16</v>
      </c>
      <c r="O236" s="18"/>
      <c r="P236" s="23">
        <f t="shared" si="27"/>
        <v>0</v>
      </c>
      <c r="Q236" s="89"/>
      <c r="R236" s="43">
        <f t="shared" si="31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+'18'!J237</f>
        <v>3</v>
      </c>
      <c r="F237" s="70"/>
      <c r="G237" s="46">
        <f t="shared" si="30"/>
        <v>3</v>
      </c>
      <c r="H237" s="77">
        <v>0</v>
      </c>
      <c r="I237" s="75">
        <v>0</v>
      </c>
      <c r="J237" s="46">
        <f t="shared" si="26"/>
        <v>3</v>
      </c>
      <c r="K237" s="71"/>
      <c r="L237" s="20">
        <v>50</v>
      </c>
      <c r="M237" s="64">
        <f t="shared" si="28"/>
        <v>0</v>
      </c>
      <c r="N237" s="17" t="s">
        <v>16</v>
      </c>
      <c r="O237" s="18"/>
      <c r="P237" s="23">
        <f t="shared" si="27"/>
        <v>0</v>
      </c>
      <c r="Q237" s="89"/>
      <c r="R237" s="43">
        <f t="shared" si="31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+'18'!J238</f>
        <v>1</v>
      </c>
      <c r="F238" s="70"/>
      <c r="G238" s="46">
        <f t="shared" si="30"/>
        <v>1</v>
      </c>
      <c r="H238" s="77">
        <v>0</v>
      </c>
      <c r="I238" s="75">
        <v>0</v>
      </c>
      <c r="J238" s="46">
        <f t="shared" si="26"/>
        <v>1</v>
      </c>
      <c r="K238" s="71"/>
      <c r="L238" s="20">
        <v>50</v>
      </c>
      <c r="M238" s="64">
        <f t="shared" si="28"/>
        <v>0</v>
      </c>
      <c r="N238" s="17" t="s">
        <v>16</v>
      </c>
      <c r="O238" s="18"/>
      <c r="P238" s="23">
        <f t="shared" si="27"/>
        <v>0</v>
      </c>
      <c r="Q238" s="89"/>
      <c r="R238" s="43">
        <f t="shared" si="31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+'18'!J239</f>
        <v>0</v>
      </c>
      <c r="F239" s="70"/>
      <c r="G239" s="46">
        <f t="shared" si="30"/>
        <v>0</v>
      </c>
      <c r="H239" s="77">
        <v>0</v>
      </c>
      <c r="I239" s="75">
        <v>0</v>
      </c>
      <c r="J239" s="46">
        <f t="shared" si="26"/>
        <v>0</v>
      </c>
      <c r="K239" s="71"/>
      <c r="L239" s="20">
        <v>35</v>
      </c>
      <c r="M239" s="64">
        <f t="shared" si="28"/>
        <v>0</v>
      </c>
      <c r="N239" s="17" t="s">
        <v>16</v>
      </c>
      <c r="O239" s="18"/>
      <c r="P239" s="23">
        <f t="shared" si="27"/>
        <v>0</v>
      </c>
      <c r="Q239" s="89"/>
      <c r="R239" s="43">
        <f t="shared" si="31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+'18'!J240</f>
        <v>0</v>
      </c>
      <c r="F240" s="70"/>
      <c r="G240" s="46">
        <f t="shared" si="30"/>
        <v>0</v>
      </c>
      <c r="H240" s="77">
        <v>0</v>
      </c>
      <c r="I240" s="75">
        <v>0</v>
      </c>
      <c r="J240" s="46">
        <f t="shared" si="26"/>
        <v>0</v>
      </c>
      <c r="K240" s="71"/>
      <c r="L240" s="20">
        <v>80</v>
      </c>
      <c r="M240" s="64">
        <f t="shared" si="28"/>
        <v>0</v>
      </c>
      <c r="N240" s="17" t="s">
        <v>16</v>
      </c>
      <c r="O240" s="18"/>
      <c r="P240" s="23">
        <f t="shared" si="27"/>
        <v>0</v>
      </c>
      <c r="Q240" s="89"/>
      <c r="R240" s="43">
        <f t="shared" si="31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+'18'!J241</f>
        <v>9</v>
      </c>
      <c r="F241" s="70"/>
      <c r="G241" s="46">
        <f t="shared" si="30"/>
        <v>9</v>
      </c>
      <c r="H241" s="77">
        <v>0</v>
      </c>
      <c r="I241" s="75">
        <v>0</v>
      </c>
      <c r="J241" s="46">
        <f t="shared" si="26"/>
        <v>9</v>
      </c>
      <c r="K241" s="71"/>
      <c r="L241" s="20">
        <v>35</v>
      </c>
      <c r="M241" s="64">
        <f t="shared" si="28"/>
        <v>0</v>
      </c>
      <c r="N241" s="17" t="s">
        <v>16</v>
      </c>
      <c r="O241" s="18"/>
      <c r="P241" s="23">
        <f t="shared" si="27"/>
        <v>0</v>
      </c>
      <c r="Q241" s="89"/>
      <c r="R241" s="43">
        <f t="shared" si="31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+'18'!J242</f>
        <v>0</v>
      </c>
      <c r="F242" s="70">
        <v>3</v>
      </c>
      <c r="G242" s="46">
        <f t="shared" si="30"/>
        <v>3</v>
      </c>
      <c r="H242" s="77">
        <v>0</v>
      </c>
      <c r="I242" s="75">
        <v>0</v>
      </c>
      <c r="J242" s="46">
        <f t="shared" si="26"/>
        <v>3</v>
      </c>
      <c r="K242" s="71"/>
      <c r="L242" s="20">
        <v>35</v>
      </c>
      <c r="M242" s="64">
        <f t="shared" si="28"/>
        <v>0</v>
      </c>
      <c r="N242" s="17" t="s">
        <v>16</v>
      </c>
      <c r="O242" s="18"/>
      <c r="P242" s="23">
        <f t="shared" si="27"/>
        <v>0</v>
      </c>
      <c r="Q242" s="89"/>
      <c r="R242" s="43">
        <f t="shared" si="31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+'18'!J243</f>
        <v>0</v>
      </c>
      <c r="F243" s="70">
        <v>3</v>
      </c>
      <c r="G243" s="46">
        <f t="shared" si="30"/>
        <v>3</v>
      </c>
      <c r="H243" s="77">
        <v>0</v>
      </c>
      <c r="I243" s="75">
        <v>0</v>
      </c>
      <c r="J243" s="46">
        <f t="shared" si="26"/>
        <v>3</v>
      </c>
      <c r="K243" s="71"/>
      <c r="L243" s="20">
        <v>35</v>
      </c>
      <c r="M243" s="64">
        <f t="shared" si="28"/>
        <v>0</v>
      </c>
      <c r="N243" s="17" t="s">
        <v>16</v>
      </c>
      <c r="O243" s="18"/>
      <c r="P243" s="23">
        <f t="shared" si="27"/>
        <v>0</v>
      </c>
      <c r="Q243" s="89"/>
      <c r="R243" s="43">
        <f t="shared" ref="R243:R246" si="3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+'18'!J244</f>
        <v>0</v>
      </c>
      <c r="F244" s="70"/>
      <c r="G244" s="46">
        <f t="shared" si="30"/>
        <v>0</v>
      </c>
      <c r="H244" s="77">
        <v>0</v>
      </c>
      <c r="I244" s="75">
        <v>0</v>
      </c>
      <c r="J244" s="46">
        <f t="shared" si="26"/>
        <v>0</v>
      </c>
      <c r="K244" s="71"/>
      <c r="L244" s="20">
        <v>22</v>
      </c>
      <c r="M244" s="64">
        <f t="shared" si="28"/>
        <v>0</v>
      </c>
      <c r="N244" s="17" t="s">
        <v>16</v>
      </c>
      <c r="O244" s="18"/>
      <c r="P244" s="23">
        <f t="shared" si="27"/>
        <v>0</v>
      </c>
      <c r="Q244" s="89"/>
      <c r="R244" s="43">
        <f t="shared" si="3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+'18'!J245</f>
        <v>0</v>
      </c>
      <c r="F245" s="70"/>
      <c r="G245" s="46">
        <f t="shared" si="30"/>
        <v>0</v>
      </c>
      <c r="H245" s="77">
        <v>0</v>
      </c>
      <c r="I245" s="75">
        <v>0</v>
      </c>
      <c r="J245" s="46">
        <f t="shared" si="26"/>
        <v>0</v>
      </c>
      <c r="K245" s="71"/>
      <c r="L245" s="20">
        <v>35</v>
      </c>
      <c r="M245" s="64">
        <f t="shared" si="28"/>
        <v>0</v>
      </c>
      <c r="N245" s="17" t="s">
        <v>16</v>
      </c>
      <c r="O245" s="18"/>
      <c r="P245" s="23">
        <f t="shared" si="27"/>
        <v>0</v>
      </c>
      <c r="Q245" s="89"/>
      <c r="R245" s="43">
        <f t="shared" si="3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+'18'!J246</f>
        <v>0</v>
      </c>
      <c r="F246" s="70"/>
      <c r="G246" s="46">
        <f t="shared" si="30"/>
        <v>0</v>
      </c>
      <c r="H246" s="77">
        <v>0</v>
      </c>
      <c r="I246" s="75">
        <v>0</v>
      </c>
      <c r="J246" s="46">
        <f t="shared" si="26"/>
        <v>0</v>
      </c>
      <c r="K246" s="71"/>
      <c r="L246" s="20">
        <v>25</v>
      </c>
      <c r="M246" s="64">
        <f t="shared" si="28"/>
        <v>0</v>
      </c>
      <c r="N246" s="17" t="s">
        <v>16</v>
      </c>
      <c r="O246" s="18"/>
      <c r="P246" s="23">
        <f t="shared" si="27"/>
        <v>0</v>
      </c>
      <c r="Q246" s="89"/>
      <c r="R246" s="43">
        <f t="shared" si="3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+'18'!J247</f>
        <v>0</v>
      </c>
      <c r="F247" s="70"/>
      <c r="G247" s="46">
        <f t="shared" si="30"/>
        <v>0</v>
      </c>
      <c r="H247" s="77">
        <v>0</v>
      </c>
      <c r="I247" s="75">
        <v>0</v>
      </c>
      <c r="J247" s="46">
        <f t="shared" si="26"/>
        <v>0</v>
      </c>
      <c r="K247" s="71"/>
      <c r="L247" s="20">
        <v>15</v>
      </c>
      <c r="M247" s="64">
        <f t="shared" si="28"/>
        <v>0</v>
      </c>
      <c r="N247" s="17" t="s">
        <v>16</v>
      </c>
      <c r="O247" s="18"/>
      <c r="P247" s="23">
        <f t="shared" si="27"/>
        <v>0</v>
      </c>
      <c r="Q247" s="89"/>
      <c r="R247" s="43">
        <f t="shared" si="31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+'18'!J248</f>
        <v>0</v>
      </c>
      <c r="F248" s="70"/>
      <c r="G248" s="46">
        <f t="shared" si="30"/>
        <v>0</v>
      </c>
      <c r="H248" s="77">
        <v>0</v>
      </c>
      <c r="I248" s="75">
        <v>0</v>
      </c>
      <c r="J248" s="46">
        <f t="shared" si="26"/>
        <v>0</v>
      </c>
      <c r="K248" s="71"/>
      <c r="L248" s="20">
        <v>20</v>
      </c>
      <c r="M248" s="64">
        <f t="shared" si="28"/>
        <v>0</v>
      </c>
      <c r="N248" s="17" t="s">
        <v>16</v>
      </c>
      <c r="O248" s="18"/>
      <c r="P248" s="23">
        <f t="shared" si="27"/>
        <v>0</v>
      </c>
      <c r="Q248" s="89"/>
      <c r="R248" s="43">
        <f t="shared" si="2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0"/>
        <v>0</v>
      </c>
      <c r="H249" s="77">
        <v>0</v>
      </c>
      <c r="I249" s="75">
        <v>0</v>
      </c>
      <c r="J249" s="46">
        <f t="shared" si="26"/>
        <v>0</v>
      </c>
      <c r="K249" s="71"/>
      <c r="L249" s="20"/>
      <c r="M249" s="64">
        <f t="shared" si="28"/>
        <v>0</v>
      </c>
      <c r="N249" s="17" t="s">
        <v>16</v>
      </c>
      <c r="O249" s="18"/>
      <c r="P249" s="23">
        <f t="shared" si="27"/>
        <v>0</v>
      </c>
      <c r="Q249" s="89"/>
      <c r="R249" s="43">
        <f t="shared" si="2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0"/>
        <v>0</v>
      </c>
      <c r="H250" s="77">
        <v>0</v>
      </c>
      <c r="I250" s="75">
        <v>0</v>
      </c>
      <c r="J250" s="46">
        <f t="shared" si="26"/>
        <v>0</v>
      </c>
      <c r="K250" s="71"/>
      <c r="L250" s="20"/>
      <c r="M250" s="64">
        <f t="shared" si="28"/>
        <v>0</v>
      </c>
      <c r="N250" s="17" t="s">
        <v>16</v>
      </c>
      <c r="O250" s="18"/>
      <c r="P250" s="23">
        <f t="shared" si="27"/>
        <v>0</v>
      </c>
      <c r="Q250" s="89"/>
      <c r="R250" s="43">
        <f t="shared" si="2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0"/>
        <v>0</v>
      </c>
      <c r="H251" s="77">
        <v>0</v>
      </c>
      <c r="I251" s="75">
        <v>0</v>
      </c>
      <c r="J251" s="46">
        <f t="shared" si="26"/>
        <v>0</v>
      </c>
      <c r="K251" s="71"/>
      <c r="L251" s="20"/>
      <c r="M251" s="64">
        <f t="shared" si="28"/>
        <v>0</v>
      </c>
      <c r="N251" s="17" t="s">
        <v>16</v>
      </c>
      <c r="O251" s="18"/>
      <c r="P251" s="23">
        <f t="shared" si="27"/>
        <v>0</v>
      </c>
      <c r="Q251" s="89"/>
      <c r="R251" s="43">
        <f t="shared" si="2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/>
      <c r="H252" s="77"/>
      <c r="I252" s="75">
        <v>0</v>
      </c>
      <c r="J252" s="46">
        <f t="shared" si="26"/>
        <v>0</v>
      </c>
      <c r="K252" s="71"/>
      <c r="L252" s="20"/>
      <c r="M252" s="64">
        <f t="shared" si="28"/>
        <v>0</v>
      </c>
      <c r="N252" s="17" t="s">
        <v>16</v>
      </c>
      <c r="O252" s="18"/>
      <c r="P252" s="23">
        <f t="shared" si="27"/>
        <v>0</v>
      </c>
      <c r="Q252" s="89"/>
      <c r="R252" s="43">
        <f t="shared" si="23"/>
        <v>0</v>
      </c>
    </row>
    <row r="253" spans="1:18" x14ac:dyDescent="0.5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ref="G253" si="33">E253+F253</f>
        <v>0</v>
      </c>
      <c r="H253" s="77">
        <v>0</v>
      </c>
      <c r="I253" s="75">
        <v>0</v>
      </c>
      <c r="J253" s="46">
        <f t="shared" si="26"/>
        <v>0</v>
      </c>
      <c r="K253" s="71"/>
      <c r="L253" s="23"/>
      <c r="M253" s="64">
        <f t="shared" si="28"/>
        <v>0</v>
      </c>
      <c r="N253" s="17" t="s">
        <v>16</v>
      </c>
      <c r="O253" s="18"/>
      <c r="P253" s="23">
        <f t="shared" si="27"/>
        <v>0</v>
      </c>
      <c r="Q253" s="89"/>
      <c r="R253" s="43">
        <f t="shared" ref="R253" si="34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1279.73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3615</v>
      </c>
    </row>
    <row r="257" spans="1:24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4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1960</v>
      </c>
      <c r="O258" s="2">
        <v>230</v>
      </c>
      <c r="P258" s="2">
        <v>400</v>
      </c>
      <c r="Q258" s="87">
        <v>255</v>
      </c>
      <c r="R258" s="2">
        <v>150</v>
      </c>
      <c r="S258" s="2">
        <v>260</v>
      </c>
      <c r="T258" s="2">
        <v>50</v>
      </c>
      <c r="U258" s="2">
        <v>180</v>
      </c>
      <c r="V258" s="2">
        <v>295</v>
      </c>
      <c r="W258" s="2">
        <v>20</v>
      </c>
      <c r="X258" s="2">
        <v>120</v>
      </c>
    </row>
    <row r="259" spans="1:24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4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691</v>
      </c>
      <c r="P261" s="137"/>
      <c r="Q261" s="137"/>
      <c r="R261" s="137"/>
    </row>
    <row r="262" spans="1:24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964</v>
      </c>
      <c r="P262" s="137"/>
      <c r="Q262" s="137"/>
      <c r="R262" s="137"/>
    </row>
    <row r="263" spans="1:24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964</v>
      </c>
      <c r="P263" s="139" t="s">
        <v>1416</v>
      </c>
      <c r="Q263" s="140" t="s">
        <v>1417</v>
      </c>
      <c r="R263" s="141" t="s">
        <v>1418</v>
      </c>
    </row>
    <row r="264" spans="1:24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24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4" x14ac:dyDescent="0.5">
      <c r="J266" s="2"/>
      <c r="L266" s="2"/>
      <c r="P266" s="121"/>
      <c r="Q266" s="121"/>
      <c r="R266" s="121"/>
    </row>
    <row r="267" spans="1:24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4" x14ac:dyDescent="0.5">
      <c r="J268" s="2"/>
      <c r="L268" s="2"/>
      <c r="P268" s="122"/>
      <c r="Q268" s="122"/>
      <c r="R268" s="122"/>
    </row>
    <row r="269" spans="1:24" x14ac:dyDescent="0.5">
      <c r="J269" s="2"/>
      <c r="L269" s="2"/>
      <c r="P269" s="123"/>
      <c r="Q269" s="123"/>
      <c r="R269" s="123"/>
    </row>
    <row r="270" spans="1:24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24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24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36"/>
  <sheetViews>
    <sheetView zoomScale="80" zoomScaleNormal="80" workbookViewId="0">
      <pane xSplit="10" ySplit="4" topLeftCell="L251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L12" sqref="L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20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105</v>
      </c>
      <c r="F6" s="70"/>
      <c r="G6" s="46">
        <f t="shared" si="0"/>
        <v>105</v>
      </c>
      <c r="H6" s="77">
        <v>0</v>
      </c>
      <c r="I6" s="75">
        <v>0</v>
      </c>
      <c r="J6" s="46">
        <f t="shared" si="1"/>
        <v>100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>
        <v>50</v>
      </c>
      <c r="P6" s="133">
        <f t="shared" si="2"/>
        <v>450</v>
      </c>
      <c r="Q6" s="13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+'19'!J8</f>
        <v>5</v>
      </c>
      <c r="F8" s="70"/>
      <c r="G8" s="46">
        <f t="shared" si="0"/>
        <v>5</v>
      </c>
      <c r="H8" s="77">
        <v>0</v>
      </c>
      <c r="I8" s="75">
        <v>0</v>
      </c>
      <c r="J8" s="46">
        <f t="shared" si="1"/>
        <v>5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30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50</v>
      </c>
      <c r="P22" s="133">
        <f t="shared" si="2"/>
        <v>150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23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33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8</v>
      </c>
      <c r="F33" s="70"/>
      <c r="G33" s="46">
        <f t="shared" si="5"/>
        <v>8</v>
      </c>
      <c r="H33" s="77">
        <v>0</v>
      </c>
      <c r="I33" s="75">
        <v>0</v>
      </c>
      <c r="J33" s="46">
        <f t="shared" si="6"/>
        <v>6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33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+'19'!J37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+'19'!J46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+'19'!J47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+'19'!J48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+'19'!J50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+'19'!J53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+'19'!J55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+'19'!J56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+'19'!J57</f>
        <v>5</v>
      </c>
      <c r="F57" s="70"/>
      <c r="G57" s="46">
        <f t="shared" si="5"/>
        <v>5</v>
      </c>
      <c r="H57" s="77">
        <v>0</v>
      </c>
      <c r="I57" s="75">
        <v>0</v>
      </c>
      <c r="J57" s="46">
        <f t="shared" si="6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+'19'!J59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+'19'!J62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33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+'19'!J77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33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+'19'!J81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+'19'!J82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+'19'!J110</f>
        <v>10</v>
      </c>
      <c r="F110" s="70"/>
      <c r="G110" s="46">
        <f t="shared" si="20"/>
        <v>10</v>
      </c>
      <c r="H110" s="77">
        <v>0</v>
      </c>
      <c r="I110" s="75">
        <v>0</v>
      </c>
      <c r="J110" s="46">
        <f t="shared" si="21"/>
        <v>9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33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+'19'!J111</f>
        <v>18</v>
      </c>
      <c r="F111" s="70"/>
      <c r="G111" s="46">
        <f t="shared" si="20"/>
        <v>18</v>
      </c>
      <c r="H111" s="77">
        <v>0</v>
      </c>
      <c r="I111" s="75">
        <v>0</v>
      </c>
      <c r="J111" s="46">
        <f t="shared" si="21"/>
        <v>17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33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+'19'!J112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+'19'!J113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+'19'!J115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+'19'!J116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+'19'!J117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+'19'!J120</f>
        <v>6</v>
      </c>
      <c r="F120" s="70"/>
      <c r="G120" s="46">
        <f t="shared" si="20"/>
        <v>6</v>
      </c>
      <c r="H120" s="77">
        <v>0</v>
      </c>
      <c r="I120" s="75">
        <v>0</v>
      </c>
      <c r="J120" s="46">
        <f t="shared" si="21"/>
        <v>6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+'19'!J125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+'19'!J131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2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/>
      <c r="P131" s="133">
        <f t="shared" si="7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+'19'!J132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+'19'!J133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+'19'!J154</f>
        <v>3</v>
      </c>
      <c r="F154" s="70"/>
      <c r="G154" s="46">
        <f t="shared" si="20"/>
        <v>3</v>
      </c>
      <c r="H154" s="77">
        <v>0</v>
      </c>
      <c r="I154" s="75">
        <v>0</v>
      </c>
      <c r="J154" s="46">
        <f t="shared" si="21"/>
        <v>0</v>
      </c>
      <c r="K154" s="71">
        <v>3</v>
      </c>
      <c r="L154" s="20">
        <v>25</v>
      </c>
      <c r="M154" s="64">
        <f>+L154*K154</f>
        <v>75</v>
      </c>
      <c r="N154" s="17" t="s">
        <v>16</v>
      </c>
      <c r="O154" s="18">
        <v>37</v>
      </c>
      <c r="P154" s="133">
        <f t="shared" si="26"/>
        <v>38</v>
      </c>
      <c r="Q154" s="89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+'19'!J175</f>
        <v>12</v>
      </c>
      <c r="F175" s="70"/>
      <c r="G175" s="46">
        <f t="shared" si="27"/>
        <v>12</v>
      </c>
      <c r="H175" s="77">
        <v>0</v>
      </c>
      <c r="I175" s="75">
        <v>0</v>
      </c>
      <c r="J175" s="46">
        <f t="shared" si="28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+'19'!J178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+'19'!J180</f>
        <v>16</v>
      </c>
      <c r="F180" s="70"/>
      <c r="G180" s="46">
        <f t="shared" si="27"/>
        <v>16</v>
      </c>
      <c r="H180" s="77">
        <v>0</v>
      </c>
      <c r="I180" s="75">
        <v>0</v>
      </c>
      <c r="J180" s="46">
        <f t="shared" si="28"/>
        <v>16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+'19'!J185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+'19'!J188</f>
        <v>127</v>
      </c>
      <c r="F188" s="70"/>
      <c r="G188" s="46">
        <f>E188+F188</f>
        <v>127</v>
      </c>
      <c r="H188" s="77">
        <v>0</v>
      </c>
      <c r="I188" s="75">
        <v>0</v>
      </c>
      <c r="J188" s="46">
        <f>+G188-H188-K188-I188</f>
        <v>127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+'19'!J190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+'19'!J193</f>
        <v>6</v>
      </c>
      <c r="F193" s="70"/>
      <c r="G193" s="46">
        <f t="shared" si="27"/>
        <v>6</v>
      </c>
      <c r="H193" s="77">
        <v>0</v>
      </c>
      <c r="I193" s="75">
        <v>0</v>
      </c>
      <c r="J193" s="46">
        <f t="shared" si="28"/>
        <v>5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3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+'19'!J194</f>
        <v>10</v>
      </c>
      <c r="F194" s="70"/>
      <c r="G194" s="46">
        <f t="shared" si="27"/>
        <v>10</v>
      </c>
      <c r="H194" s="77">
        <v>0</v>
      </c>
      <c r="I194" s="75">
        <v>0</v>
      </c>
      <c r="J194" s="46">
        <f t="shared" si="28"/>
        <v>8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33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+'19'!J203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+'19'!J204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+'19'!J205</f>
        <v>10</v>
      </c>
      <c r="F205" s="70"/>
      <c r="G205" s="46">
        <f t="shared" si="27"/>
        <v>10</v>
      </c>
      <c r="H205" s="77">
        <v>0</v>
      </c>
      <c r="I205" s="75">
        <v>0</v>
      </c>
      <c r="J205" s="46">
        <f t="shared" si="28"/>
        <v>10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+'19'!J216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150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+'19'!J217</f>
        <v>49</v>
      </c>
      <c r="F217" s="70"/>
      <c r="G217" s="46">
        <f t="shared" si="27"/>
        <v>49</v>
      </c>
      <c r="H217" s="77">
        <v>0</v>
      </c>
      <c r="I217" s="75">
        <v>0</v>
      </c>
      <c r="J217" s="46">
        <f t="shared" si="28"/>
        <v>49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+'19'!J218</f>
        <v>10</v>
      </c>
      <c r="F218" s="70"/>
      <c r="G218" s="46">
        <f t="shared" si="27"/>
        <v>10</v>
      </c>
      <c r="H218" s="77">
        <v>0</v>
      </c>
      <c r="I218" s="75">
        <v>0</v>
      </c>
      <c r="J218" s="46">
        <f t="shared" si="28"/>
        <v>9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+'19'!J224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215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+'19'!J231</f>
        <v>0</v>
      </c>
      <c r="F231" s="70"/>
      <c r="G231" s="46">
        <f t="shared" ref="G231:G241" si="37">E231+F231</f>
        <v>0</v>
      </c>
      <c r="H231" s="77">
        <v>0</v>
      </c>
      <c r="I231" s="75">
        <v>0</v>
      </c>
      <c r="J231" s="46">
        <f t="shared" ref="J231:J241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+'19'!J237</f>
        <v>3</v>
      </c>
      <c r="F237" s="70"/>
      <c r="G237" s="46">
        <f t="shared" si="37"/>
        <v>3</v>
      </c>
      <c r="H237" s="77">
        <v>0</v>
      </c>
      <c r="I237" s="75">
        <v>0</v>
      </c>
      <c r="J237" s="46">
        <f t="shared" si="38"/>
        <v>1</v>
      </c>
      <c r="K237" s="71">
        <v>2</v>
      </c>
      <c r="L237" s="20">
        <v>50</v>
      </c>
      <c r="M237" s="64">
        <f t="shared" si="39"/>
        <v>100</v>
      </c>
      <c r="N237" s="17" t="s">
        <v>16</v>
      </c>
      <c r="O237" s="18">
        <v>50</v>
      </c>
      <c r="P237" s="133">
        <f t="shared" si="35"/>
        <v>50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+'19'!J238</f>
        <v>1</v>
      </c>
      <c r="F238" s="70"/>
      <c r="G238" s="46">
        <f t="shared" si="37"/>
        <v>1</v>
      </c>
      <c r="H238" s="77">
        <v>0</v>
      </c>
      <c r="I238" s="75">
        <v>0</v>
      </c>
      <c r="J238" s="46">
        <f t="shared" si="38"/>
        <v>1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+'19'!J239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+'19'!J241</f>
        <v>9</v>
      </c>
      <c r="F241" s="70"/>
      <c r="G241" s="46">
        <f t="shared" si="37"/>
        <v>9</v>
      </c>
      <c r="H241" s="77">
        <v>0</v>
      </c>
      <c r="I241" s="75">
        <v>0</v>
      </c>
      <c r="J241" s="46">
        <f t="shared" si="38"/>
        <v>9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+'19'!J242</f>
        <v>3</v>
      </c>
      <c r="F242" s="70"/>
      <c r="G242" s="46"/>
      <c r="H242" s="77"/>
      <c r="I242" s="75"/>
      <c r="J242" s="46"/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+'19'!J243</f>
        <v>3</v>
      </c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+'19'!J244</f>
        <v>0</v>
      </c>
      <c r="F244" s="70"/>
      <c r="G244" s="46"/>
      <c r="H244" s="77"/>
      <c r="I244" s="75"/>
      <c r="J244" s="46"/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+'19'!J245</f>
        <v>0</v>
      </c>
      <c r="F245" s="70"/>
      <c r="G245" s="46"/>
      <c r="H245" s="77"/>
      <c r="I245" s="75"/>
      <c r="J245" s="46"/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+'19'!J246</f>
        <v>0</v>
      </c>
      <c r="F246" s="70"/>
      <c r="G246" s="46"/>
      <c r="H246" s="77"/>
      <c r="I246" s="75"/>
      <c r="J246" s="46"/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+'19'!J247</f>
        <v>0</v>
      </c>
      <c r="F247" s="70"/>
      <c r="G247" s="46"/>
      <c r="H247" s="77"/>
      <c r="I247" s="75"/>
      <c r="J247" s="46"/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+'19'!J248</f>
        <v>0</v>
      </c>
      <c r="F248" s="70"/>
      <c r="G248" s="46">
        <f t="shared" ref="G248" si="43">E248+F248</f>
        <v>0</v>
      </c>
      <c r="H248" s="77">
        <v>0</v>
      </c>
      <c r="I248" s="75">
        <v>0</v>
      </c>
      <c r="J248" s="46">
        <f t="shared" ref="J248" si="44">+G248-H248-K248-I248</f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/>
      <c r="H249" s="77"/>
      <c r="I249" s="75"/>
      <c r="J249" s="46"/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/>
      <c r="H252" s="77"/>
      <c r="I252" s="75"/>
      <c r="J252" s="46"/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3"/>
      <c r="M253" s="64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8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2"/>
      <c r="R254" s="74">
        <f>SUM(R5:R253)</f>
        <v>729.77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2335</v>
      </c>
    </row>
    <row r="257" spans="1:21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</row>
    <row r="258" spans="1:21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1050</v>
      </c>
      <c r="O258" s="2">
        <v>310</v>
      </c>
      <c r="P258" s="2">
        <v>300</v>
      </c>
      <c r="Q258" s="87">
        <v>25</v>
      </c>
      <c r="R258" s="2">
        <v>265</v>
      </c>
      <c r="S258" s="2">
        <v>5</v>
      </c>
      <c r="T258" s="2">
        <v>45</v>
      </c>
      <c r="U258" s="2">
        <v>100</v>
      </c>
    </row>
    <row r="259" spans="1:21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1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212</v>
      </c>
      <c r="P261" s="137"/>
      <c r="Q261" s="137"/>
      <c r="R261" s="137"/>
    </row>
    <row r="262" spans="1:21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1073</v>
      </c>
      <c r="P262" s="137"/>
      <c r="Q262" s="137"/>
      <c r="R262" s="137"/>
    </row>
    <row r="263" spans="1:21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1073</v>
      </c>
      <c r="P263" s="139" t="s">
        <v>1416</v>
      </c>
      <c r="Q263" s="140" t="s">
        <v>1417</v>
      </c>
      <c r="R263" s="141" t="s">
        <v>1418</v>
      </c>
    </row>
    <row r="264" spans="1:21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150</v>
      </c>
    </row>
    <row r="265" spans="1:21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1" x14ac:dyDescent="0.5">
      <c r="J266" s="2"/>
      <c r="L266" s="2"/>
      <c r="P266" s="121"/>
      <c r="Q266" s="121"/>
      <c r="R266" s="121"/>
    </row>
    <row r="267" spans="1:21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1" x14ac:dyDescent="0.5">
      <c r="J268" s="2"/>
      <c r="L268" s="2"/>
      <c r="P268" s="122"/>
      <c r="Q268" s="122"/>
      <c r="R268" s="122"/>
    </row>
    <row r="269" spans="1:21" x14ac:dyDescent="0.5">
      <c r="J269" s="2"/>
      <c r="L269" s="2"/>
      <c r="P269" s="123"/>
      <c r="Q269" s="123"/>
      <c r="R269" s="123"/>
    </row>
    <row r="270" spans="1:21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150</v>
      </c>
    </row>
    <row r="271" spans="1:21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45</v>
      </c>
    </row>
    <row r="272" spans="1:21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3.15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101.85</v>
      </c>
    </row>
    <row r="274" spans="10:18" x14ac:dyDescent="0.5">
      <c r="J274" s="2"/>
      <c r="L274" s="2"/>
      <c r="Q274" s="2"/>
    </row>
    <row r="275" spans="10:18" x14ac:dyDescent="0.5">
      <c r="J275" s="2"/>
      <c r="L275" s="2"/>
      <c r="Q275" s="2"/>
    </row>
    <row r="276" spans="10:18" x14ac:dyDescent="0.5">
      <c r="J276" s="2"/>
      <c r="L276" s="2"/>
    </row>
    <row r="277" spans="10:18" x14ac:dyDescent="0.5">
      <c r="J277" s="2"/>
      <c r="L277" s="2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16">
    <mergeCell ref="K255:L25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36"/>
  <sheetViews>
    <sheetView zoomScale="80" zoomScaleNormal="80" workbookViewId="0">
      <pane xSplit="10" ySplit="4" topLeftCell="K253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20</v>
      </c>
      <c r="F5" s="70"/>
      <c r="G5" s="46">
        <f t="shared" ref="G5:G26" si="0">E5+F5</f>
        <v>20</v>
      </c>
      <c r="H5" s="77">
        <v>0</v>
      </c>
      <c r="I5" s="75"/>
      <c r="J5" s="46">
        <f t="shared" ref="J5:J26" si="1">+G5-H5-K5-I5</f>
        <v>19</v>
      </c>
      <c r="K5" s="71">
        <v>1</v>
      </c>
      <c r="L5" s="15">
        <v>50</v>
      </c>
      <c r="M5" s="64">
        <f>+L5*K5</f>
        <v>50</v>
      </c>
      <c r="N5" s="17"/>
      <c r="O5" s="18"/>
      <c r="P5" s="133">
        <f t="shared" ref="P5:P68" si="2">SUM(M5-O5)</f>
        <v>50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100</v>
      </c>
      <c r="F6" s="70"/>
      <c r="G6" s="46">
        <f t="shared" si="0"/>
        <v>100</v>
      </c>
      <c r="H6" s="77">
        <v>0</v>
      </c>
      <c r="I6" s="75">
        <v>0</v>
      </c>
      <c r="J6" s="46">
        <f t="shared" si="1"/>
        <v>94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>
        <v>300</v>
      </c>
      <c r="P6" s="133">
        <f t="shared" si="2"/>
        <v>300</v>
      </c>
      <c r="Q6" s="13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+'20'!J8</f>
        <v>5</v>
      </c>
      <c r="F8" s="70"/>
      <c r="G8" s="46">
        <f t="shared" si="0"/>
        <v>5</v>
      </c>
      <c r="H8" s="77">
        <v>0</v>
      </c>
      <c r="I8" s="75">
        <v>0</v>
      </c>
      <c r="J8" s="46">
        <f t="shared" si="1"/>
        <v>3</v>
      </c>
      <c r="K8" s="71">
        <v>2</v>
      </c>
      <c r="L8" s="15">
        <v>0</v>
      </c>
      <c r="M8" s="64">
        <f t="shared" si="3"/>
        <v>0</v>
      </c>
      <c r="N8" s="17" t="s">
        <v>1462</v>
      </c>
      <c r="O8" s="18"/>
      <c r="P8" s="23">
        <f t="shared" si="2"/>
        <v>0</v>
      </c>
      <c r="Q8" s="89">
        <v>33.89</v>
      </c>
      <c r="R8" s="43">
        <f t="shared" si="4"/>
        <v>67.78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3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27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150</v>
      </c>
      <c r="P22" s="133">
        <f t="shared" si="2"/>
        <v>150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23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+'20'!J37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21</v>
      </c>
      <c r="P40" s="133">
        <f t="shared" si="2"/>
        <v>29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+'20'!J46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+'20'!J47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+'20'!J48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/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+'20'!J49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+'20'!J50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+'20'!J53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+'20'!J55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+'20'!J56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+'20'!J57</f>
        <v>5</v>
      </c>
      <c r="F57" s="70"/>
      <c r="G57" s="46">
        <f t="shared" si="5"/>
        <v>5</v>
      </c>
      <c r="H57" s="77">
        <v>0</v>
      </c>
      <c r="I57" s="75">
        <v>0</v>
      </c>
      <c r="J57" s="46">
        <f t="shared" si="6"/>
        <v>3</v>
      </c>
      <c r="K57" s="71">
        <v>2</v>
      </c>
      <c r="L57" s="15">
        <v>120</v>
      </c>
      <c r="M57" s="64">
        <f t="shared" si="3"/>
        <v>240</v>
      </c>
      <c r="N57" s="17" t="s">
        <v>1448</v>
      </c>
      <c r="O57" s="18">
        <v>240</v>
      </c>
      <c r="P57" s="23">
        <f t="shared" si="2"/>
        <v>0</v>
      </c>
      <c r="Q57" s="13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+'20'!J58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+'20'!J59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0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33">
        <f t="shared" si="2"/>
        <v>60</v>
      </c>
      <c r="Q59" s="13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+'20'!J62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+'20'!J74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+'20'!J81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+'20'!J82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+'20'!J110</f>
        <v>9</v>
      </c>
      <c r="F110" s="70"/>
      <c r="G110" s="46">
        <f t="shared" si="20"/>
        <v>9</v>
      </c>
      <c r="H110" s="77">
        <v>0</v>
      </c>
      <c r="I110" s="75">
        <v>0</v>
      </c>
      <c r="J110" s="46">
        <f t="shared" si="21"/>
        <v>8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33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+'20'!J111</f>
        <v>17</v>
      </c>
      <c r="F111" s="70"/>
      <c r="G111" s="46">
        <f t="shared" si="20"/>
        <v>17</v>
      </c>
      <c r="H111" s="77">
        <v>0</v>
      </c>
      <c r="I111" s="75"/>
      <c r="J111" s="46">
        <f t="shared" si="21"/>
        <v>17</v>
      </c>
      <c r="K111" s="71"/>
      <c r="L111" s="20">
        <v>250</v>
      </c>
      <c r="M111" s="64">
        <f t="shared" si="8"/>
        <v>0</v>
      </c>
      <c r="N111" s="17"/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+'20'!J112</f>
        <v>7</v>
      </c>
      <c r="F112" s="70"/>
      <c r="G112" s="46">
        <f t="shared" si="20"/>
        <v>7</v>
      </c>
      <c r="H112" s="77">
        <v>1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1449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+'20'!J113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+'20'!J115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+'20'!J116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+'20'!J117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+'20'!J120</f>
        <v>6</v>
      </c>
      <c r="F120" s="70"/>
      <c r="G120" s="46">
        <f t="shared" si="20"/>
        <v>6</v>
      </c>
      <c r="H120" s="77">
        <v>0</v>
      </c>
      <c r="I120" s="75">
        <v>0</v>
      </c>
      <c r="J120" s="46">
        <f t="shared" si="21"/>
        <v>6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+'20'!J125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+'20'!J131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+'20'!J132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+'20'!J133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+'20'!J175</f>
        <v>12</v>
      </c>
      <c r="F175" s="70"/>
      <c r="G175" s="46">
        <f t="shared" si="27"/>
        <v>12</v>
      </c>
      <c r="H175" s="77">
        <v>0</v>
      </c>
      <c r="I175" s="75">
        <v>0</v>
      </c>
      <c r="J175" s="46">
        <f t="shared" si="28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+'20'!J178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+'20'!J180</f>
        <v>16</v>
      </c>
      <c r="F180" s="70"/>
      <c r="G180" s="46">
        <f t="shared" si="27"/>
        <v>16</v>
      </c>
      <c r="H180" s="77">
        <v>0</v>
      </c>
      <c r="I180" s="75">
        <v>0</v>
      </c>
      <c r="J180" s="46">
        <f t="shared" si="28"/>
        <v>16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+'20'!J185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+'20'!J188</f>
        <v>127</v>
      </c>
      <c r="F188" s="70"/>
      <c r="G188" s="46">
        <f>E188+F188</f>
        <v>127</v>
      </c>
      <c r="H188" s="77">
        <v>0</v>
      </c>
      <c r="I188" s="75">
        <v>0</v>
      </c>
      <c r="J188" s="46">
        <f>+G188-H188-K188-I188</f>
        <v>127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+'20'!J190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+'20'!J193</f>
        <v>5</v>
      </c>
      <c r="F193" s="70"/>
      <c r="G193" s="46">
        <f t="shared" si="27"/>
        <v>5</v>
      </c>
      <c r="H193" s="77">
        <v>0</v>
      </c>
      <c r="I193" s="75">
        <v>0</v>
      </c>
      <c r="J193" s="46">
        <f t="shared" si="28"/>
        <v>4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3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+'20'!J194</f>
        <v>8</v>
      </c>
      <c r="F194" s="70"/>
      <c r="G194" s="46">
        <f t="shared" si="27"/>
        <v>8</v>
      </c>
      <c r="H194" s="77">
        <v>0</v>
      </c>
      <c r="I194" s="75">
        <v>0</v>
      </c>
      <c r="J194" s="46">
        <f t="shared" si="28"/>
        <v>7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3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+'20'!J195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+'20'!J196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+'20'!J198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+'20'!J203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+'20'!J204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+'20'!J205</f>
        <v>10</v>
      </c>
      <c r="F205" s="70"/>
      <c r="G205" s="46">
        <f t="shared" si="27"/>
        <v>10</v>
      </c>
      <c r="H205" s="77">
        <v>0</v>
      </c>
      <c r="I205" s="75">
        <v>0</v>
      </c>
      <c r="J205" s="46">
        <f t="shared" si="28"/>
        <v>10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+'20'!J209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40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+'20'!J216</f>
        <v>150</v>
      </c>
      <c r="F216" s="70"/>
      <c r="G216" s="46">
        <f t="shared" si="27"/>
        <v>150</v>
      </c>
      <c r="H216" s="77">
        <v>0</v>
      </c>
      <c r="I216" s="75">
        <v>0</v>
      </c>
      <c r="J216" s="46">
        <f t="shared" si="28"/>
        <v>50</v>
      </c>
      <c r="K216" s="71">
        <v>100</v>
      </c>
      <c r="L216" s="20">
        <v>0</v>
      </c>
      <c r="M216" s="64">
        <f t="shared" si="31"/>
        <v>0</v>
      </c>
      <c r="N216" s="17" t="s">
        <v>1462</v>
      </c>
      <c r="O216" s="18"/>
      <c r="P216" s="23">
        <f t="shared" si="35"/>
        <v>0</v>
      </c>
      <c r="Q216" s="89">
        <v>9</v>
      </c>
      <c r="R216" s="43">
        <f t="shared" si="32"/>
        <v>900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+'20'!J217</f>
        <v>49</v>
      </c>
      <c r="F217" s="70">
        <v>100</v>
      </c>
      <c r="G217" s="46">
        <f t="shared" si="27"/>
        <v>149</v>
      </c>
      <c r="H217" s="77">
        <v>0</v>
      </c>
      <c r="I217" s="75">
        <v>0</v>
      </c>
      <c r="J217" s="46">
        <f t="shared" si="28"/>
        <v>149</v>
      </c>
      <c r="K217" s="71"/>
      <c r="L217" s="20">
        <v>10</v>
      </c>
      <c r="M217" s="64">
        <f t="shared" si="31"/>
        <v>0</v>
      </c>
      <c r="N217" s="17"/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+'20'!J218</f>
        <v>9</v>
      </c>
      <c r="F218" s="70"/>
      <c r="G218" s="46">
        <f t="shared" si="27"/>
        <v>9</v>
      </c>
      <c r="H218" s="77">
        <v>0</v>
      </c>
      <c r="I218" s="75">
        <v>0</v>
      </c>
      <c r="J218" s="46">
        <f t="shared" si="28"/>
        <v>9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+'20'!J224</f>
        <v>215</v>
      </c>
      <c r="F224" s="70"/>
      <c r="G224" s="46">
        <f t="shared" si="27"/>
        <v>215</v>
      </c>
      <c r="H224" s="77">
        <v>0</v>
      </c>
      <c r="I224" s="75">
        <v>0</v>
      </c>
      <c r="J224" s="46">
        <f t="shared" si="28"/>
        <v>115</v>
      </c>
      <c r="K224" s="71">
        <v>100</v>
      </c>
      <c r="L224" s="20">
        <v>0</v>
      </c>
      <c r="M224" s="64">
        <f t="shared" si="31"/>
        <v>0</v>
      </c>
      <c r="N224" s="17" t="s">
        <v>1462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+'20'!J227</f>
        <v>0</v>
      </c>
      <c r="F227" s="70">
        <v>100</v>
      </c>
      <c r="G227" s="46">
        <f t="shared" si="27"/>
        <v>100</v>
      </c>
      <c r="H227" s="77">
        <v>0</v>
      </c>
      <c r="I227" s="75">
        <v>0</v>
      </c>
      <c r="J227" s="46">
        <f t="shared" si="28"/>
        <v>0</v>
      </c>
      <c r="K227" s="71">
        <v>100</v>
      </c>
      <c r="L227" s="20">
        <v>25</v>
      </c>
      <c r="M227" s="64">
        <f t="shared" si="31"/>
        <v>2500</v>
      </c>
      <c r="N227" s="17" t="s">
        <v>1462</v>
      </c>
      <c r="O227" s="18"/>
      <c r="P227" s="133">
        <f t="shared" si="35"/>
        <v>2500</v>
      </c>
      <c r="Q227" s="89">
        <v>20.36</v>
      </c>
      <c r="R227" s="43">
        <f t="shared" si="32"/>
        <v>2036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+'20'!J230</f>
        <v>0</v>
      </c>
      <c r="F230" s="70">
        <v>1</v>
      </c>
      <c r="G230" s="46">
        <f t="shared" si="27"/>
        <v>1</v>
      </c>
      <c r="H230" s="77">
        <v>0</v>
      </c>
      <c r="I230" s="75">
        <v>0</v>
      </c>
      <c r="J230" s="46">
        <f t="shared" si="28"/>
        <v>0</v>
      </c>
      <c r="K230" s="71">
        <v>1</v>
      </c>
      <c r="L230" s="20">
        <v>40</v>
      </c>
      <c r="M230" s="64">
        <f t="shared" si="31"/>
        <v>40</v>
      </c>
      <c r="N230" s="17" t="s">
        <v>16</v>
      </c>
      <c r="O230" s="18">
        <v>5</v>
      </c>
      <c r="P230" s="133">
        <f t="shared" si="35"/>
        <v>35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+'20'!J231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+'20'!J232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+'20'!J233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+'20'!J234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+'20'!J235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+'20'!J236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+'20'!J237</f>
        <v>1</v>
      </c>
      <c r="F237" s="70"/>
      <c r="G237" s="46">
        <f t="shared" si="37"/>
        <v>1</v>
      </c>
      <c r="H237" s="77">
        <v>0</v>
      </c>
      <c r="I237" s="75">
        <v>0</v>
      </c>
      <c r="J237" s="46">
        <f t="shared" si="38"/>
        <v>1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+'20'!J238</f>
        <v>1</v>
      </c>
      <c r="F238" s="70"/>
      <c r="G238" s="46">
        <f t="shared" si="37"/>
        <v>1</v>
      </c>
      <c r="H238" s="77">
        <v>0</v>
      </c>
      <c r="I238" s="75">
        <v>0</v>
      </c>
      <c r="J238" s="46">
        <f t="shared" si="38"/>
        <v>0</v>
      </c>
      <c r="K238" s="71">
        <v>1</v>
      </c>
      <c r="L238" s="20">
        <v>50</v>
      </c>
      <c r="M238" s="64">
        <f t="shared" si="39"/>
        <v>50</v>
      </c>
      <c r="N238" s="17" t="s">
        <v>16</v>
      </c>
      <c r="O238" s="18">
        <v>25</v>
      </c>
      <c r="P238" s="133">
        <f t="shared" si="35"/>
        <v>25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+'20'!J239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+'20'!J240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+'20'!J241</f>
        <v>9</v>
      </c>
      <c r="F241" s="70"/>
      <c r="G241" s="46">
        <f t="shared" si="37"/>
        <v>9</v>
      </c>
      <c r="H241" s="77">
        <v>0</v>
      </c>
      <c r="I241" s="75">
        <v>0</v>
      </c>
      <c r="J241" s="46">
        <f t="shared" si="38"/>
        <v>9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+'20'!J242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+'20'!J243</f>
        <v>0</v>
      </c>
      <c r="F243" s="70">
        <v>2</v>
      </c>
      <c r="G243" s="46">
        <f t="shared" si="37"/>
        <v>2</v>
      </c>
      <c r="H243" s="77">
        <v>0</v>
      </c>
      <c r="I243" s="75">
        <v>0</v>
      </c>
      <c r="J243" s="46">
        <f t="shared" si="38"/>
        <v>1</v>
      </c>
      <c r="K243" s="71">
        <v>1</v>
      </c>
      <c r="L243" s="20">
        <v>35</v>
      </c>
      <c r="M243" s="64">
        <f t="shared" ref="M243:M246" si="41">+L243*K243</f>
        <v>35</v>
      </c>
      <c r="N243" s="17" t="s">
        <v>16</v>
      </c>
      <c r="O243" s="18"/>
      <c r="P243" s="133">
        <f t="shared" si="35"/>
        <v>35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+'20'!J244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+'20'!J245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+'20'!J246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+'20'!J247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+'20'!J248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3578.05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4350</v>
      </c>
      <c r="Q256" s="87"/>
    </row>
    <row r="257" spans="1:20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20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2844</v>
      </c>
      <c r="O258" s="2">
        <v>35</v>
      </c>
      <c r="P258" s="2">
        <v>25</v>
      </c>
      <c r="Q258" s="87">
        <v>2500</v>
      </c>
      <c r="R258" s="2">
        <v>139</v>
      </c>
      <c r="S258" s="2">
        <v>120</v>
      </c>
      <c r="T258" s="2">
        <v>25</v>
      </c>
    </row>
    <row r="259" spans="1:20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20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0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801</v>
      </c>
      <c r="P261" s="137"/>
      <c r="Q261" s="137"/>
      <c r="R261" s="137"/>
    </row>
    <row r="262" spans="1:20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705</v>
      </c>
      <c r="P262" s="137"/>
      <c r="Q262" s="137"/>
      <c r="R262" s="137"/>
    </row>
    <row r="263" spans="1:20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705</v>
      </c>
      <c r="P263" s="139" t="s">
        <v>1416</v>
      </c>
      <c r="Q263" s="140" t="s">
        <v>1417</v>
      </c>
      <c r="R263" s="141" t="s">
        <v>1418</v>
      </c>
    </row>
    <row r="264" spans="1:20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20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0" x14ac:dyDescent="0.5">
      <c r="J266" s="2"/>
      <c r="L266" s="2"/>
      <c r="P266" s="121"/>
      <c r="Q266" s="121"/>
      <c r="R266" s="121"/>
    </row>
    <row r="267" spans="1:20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0" x14ac:dyDescent="0.5">
      <c r="J268" s="2"/>
      <c r="L268" s="2"/>
      <c r="P268" s="122"/>
      <c r="Q268" s="122"/>
      <c r="R268" s="122"/>
    </row>
    <row r="269" spans="1:20" x14ac:dyDescent="0.5">
      <c r="J269" s="2"/>
      <c r="L269" s="2"/>
      <c r="P269" s="123"/>
      <c r="Q269" s="123"/>
      <c r="R269" s="123"/>
    </row>
    <row r="270" spans="1:20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20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20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R336"/>
  <sheetViews>
    <sheetView zoomScale="80" zoomScaleNormal="80" workbookViewId="0">
      <pane xSplit="10" ySplit="4" topLeftCell="K248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H266" sqref="H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+'21'!J6</f>
        <v>94</v>
      </c>
      <c r="F6" s="70"/>
      <c r="G6" s="46">
        <f t="shared" si="0"/>
        <v>94</v>
      </c>
      <c r="H6" s="77">
        <v>0</v>
      </c>
      <c r="I6" s="75">
        <v>0</v>
      </c>
      <c r="J6" s="46">
        <f t="shared" si="1"/>
        <v>86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>
        <v>400</v>
      </c>
      <c r="P6" s="133">
        <f t="shared" si="2"/>
        <v>400</v>
      </c>
      <c r="Q6" s="13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+'21'!J8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33">
        <f t="shared" si="2"/>
        <v>100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23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3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1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+'21'!J37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/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3</v>
      </c>
      <c r="F40" s="70"/>
      <c r="G40" s="46">
        <f t="shared" si="5"/>
        <v>3</v>
      </c>
      <c r="H40" s="77"/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4</v>
      </c>
      <c r="F41" s="70"/>
      <c r="G41" s="46">
        <f t="shared" si="5"/>
        <v>4</v>
      </c>
      <c r="H41" s="77"/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+'21'!J46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+'21'!J47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0</v>
      </c>
      <c r="M47" s="64">
        <f t="shared" si="3"/>
        <v>0</v>
      </c>
      <c r="N47" s="17" t="s">
        <v>1453</v>
      </c>
      <c r="O47" s="18"/>
      <c r="P47" s="23">
        <f t="shared" si="2"/>
        <v>0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+'21'!J48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+'21'!J50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3"/>
        <v>50</v>
      </c>
      <c r="N50" s="17" t="s">
        <v>1453</v>
      </c>
      <c r="O50" s="18"/>
      <c r="P50" s="133">
        <f t="shared" si="2"/>
        <v>50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+'21'!J53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+'21'!J55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+'21'!J56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+'21'!J57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2</v>
      </c>
      <c r="K57" s="71">
        <v>1</v>
      </c>
      <c r="L57" s="15">
        <v>0</v>
      </c>
      <c r="M57" s="64">
        <f t="shared" si="3"/>
        <v>0</v>
      </c>
      <c r="N57" s="17" t="s">
        <v>1453</v>
      </c>
      <c r="O57" s="18"/>
      <c r="P57" s="23">
        <f t="shared" si="2"/>
        <v>0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+'21'!J62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/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+'21'!J74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+'21'!J77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+'21'!J81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+'21'!J82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+'21'!J93</f>
        <v>0</v>
      </c>
      <c r="F93" s="70"/>
      <c r="G93" s="46">
        <f t="shared" si="5"/>
        <v>0</v>
      </c>
      <c r="H93" s="77"/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+'21'!J110</f>
        <v>8</v>
      </c>
      <c r="F110" s="70"/>
      <c r="G110" s="46">
        <f t="shared" si="20"/>
        <v>8</v>
      </c>
      <c r="H110" s="77">
        <v>0</v>
      </c>
      <c r="I110" s="75">
        <v>0</v>
      </c>
      <c r="J110" s="46">
        <f t="shared" si="21"/>
        <v>3</v>
      </c>
      <c r="K110" s="71">
        <v>5</v>
      </c>
      <c r="L110" s="22">
        <v>120</v>
      </c>
      <c r="M110" s="64">
        <f t="shared" si="8"/>
        <v>600</v>
      </c>
      <c r="N110" s="17" t="s">
        <v>16</v>
      </c>
      <c r="O110" s="18">
        <v>41</v>
      </c>
      <c r="P110" s="133">
        <f t="shared" si="7"/>
        <v>559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+'21'!J111</f>
        <v>17</v>
      </c>
      <c r="F111" s="70"/>
      <c r="G111" s="46">
        <f t="shared" si="20"/>
        <v>17</v>
      </c>
      <c r="H111" s="77">
        <v>0</v>
      </c>
      <c r="I111" s="75">
        <v>0</v>
      </c>
      <c r="J111" s="46">
        <f t="shared" si="21"/>
        <v>17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+'21'!J112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+'21'!J113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+'21'!J115</f>
        <v>13</v>
      </c>
      <c r="F115" s="70"/>
      <c r="G115" s="46">
        <f t="shared" si="20"/>
        <v>13</v>
      </c>
      <c r="H115" s="77">
        <v>0</v>
      </c>
      <c r="I115" s="75"/>
      <c r="J115" s="46">
        <f t="shared" si="21"/>
        <v>13</v>
      </c>
      <c r="K115" s="71"/>
      <c r="L115" s="22">
        <v>60</v>
      </c>
      <c r="M115" s="64">
        <f t="shared" si="8"/>
        <v>0</v>
      </c>
      <c r="N115" s="17"/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+'21'!J116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+'21'!J117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+'21'!J120</f>
        <v>6</v>
      </c>
      <c r="F120" s="70"/>
      <c r="G120" s="46">
        <f t="shared" si="20"/>
        <v>6</v>
      </c>
      <c r="H120" s="77">
        <v>0</v>
      </c>
      <c r="I120" s="75">
        <v>0</v>
      </c>
      <c r="J120" s="46">
        <f t="shared" si="21"/>
        <v>6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+'21'!J125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+'21'!J131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1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33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+'21'!J132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+'21'!J133</f>
        <v>3</v>
      </c>
      <c r="F133" s="70"/>
      <c r="G133" s="46">
        <f t="shared" si="20"/>
        <v>3</v>
      </c>
      <c r="H133" s="77"/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+'21'!J154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+'21'!J156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+'21'!J159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+'21'!J162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+'21'!J163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+'21'!J164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+'21'!J165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+'21'!J166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+'21'!J167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+'21'!J168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+'21'!J169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+'21'!J170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+'21'!J171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+'21'!J172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+'21'!J174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+'21'!J175</f>
        <v>12</v>
      </c>
      <c r="F175" s="70"/>
      <c r="G175" s="46">
        <f t="shared" si="27"/>
        <v>12</v>
      </c>
      <c r="H175" s="77">
        <v>1</v>
      </c>
      <c r="I175" s="75">
        <v>0</v>
      </c>
      <c r="J175" s="46">
        <f t="shared" si="28"/>
        <v>11</v>
      </c>
      <c r="K175" s="71"/>
      <c r="L175" s="15">
        <v>50</v>
      </c>
      <c r="M175" s="64">
        <f>+L175*K175</f>
        <v>0</v>
      </c>
      <c r="N175" s="17" t="s">
        <v>1449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+'21'!J176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+'21'!J177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+'21'!J178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+'21'!J179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+'21'!J180</f>
        <v>16</v>
      </c>
      <c r="F180" s="70"/>
      <c r="G180" s="46">
        <f t="shared" si="27"/>
        <v>16</v>
      </c>
      <c r="H180" s="77">
        <v>0</v>
      </c>
      <c r="I180" s="75">
        <v>0</v>
      </c>
      <c r="J180" s="46">
        <f t="shared" si="28"/>
        <v>15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33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+'21'!J181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+'21'!J182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+'21'!J183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+'21'!J184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+'21'!J185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+'21'!J186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+'21'!J188</f>
        <v>127</v>
      </c>
      <c r="F188" s="70"/>
      <c r="G188" s="46">
        <f>E188+F188</f>
        <v>127</v>
      </c>
      <c r="H188" s="77">
        <v>0</v>
      </c>
      <c r="I188" s="75">
        <v>0</v>
      </c>
      <c r="J188" s="46">
        <f>+G188-H188-K188-I188</f>
        <v>127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+'21'!J190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+'21'!J191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+'21'!J192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+'21'!J193</f>
        <v>4</v>
      </c>
      <c r="F193" s="70"/>
      <c r="G193" s="46">
        <f t="shared" si="27"/>
        <v>4</v>
      </c>
      <c r="H193" s="77">
        <v>0</v>
      </c>
      <c r="I193" s="75">
        <v>0</v>
      </c>
      <c r="J193" s="46">
        <f t="shared" si="28"/>
        <v>3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3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+'21'!J194</f>
        <v>7</v>
      </c>
      <c r="F194" s="70"/>
      <c r="G194" s="46">
        <f t="shared" si="27"/>
        <v>7</v>
      </c>
      <c r="H194" s="77">
        <v>0</v>
      </c>
      <c r="I194" s="75">
        <v>0</v>
      </c>
      <c r="J194" s="46">
        <f t="shared" si="28"/>
        <v>7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+'21'!J195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+'21'!J196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+'21'!J197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+'21'!J198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+'21'!J199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+'21'!J200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+'21'!J201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+'21'!J202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+'21'!J203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+'21'!J204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+'21'!J205</f>
        <v>10</v>
      </c>
      <c r="F205" s="70"/>
      <c r="G205" s="46">
        <f t="shared" si="27"/>
        <v>10</v>
      </c>
      <c r="H205" s="77">
        <v>0</v>
      </c>
      <c r="I205" s="75">
        <v>0</v>
      </c>
      <c r="J205" s="46">
        <f t="shared" si="28"/>
        <v>10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+'21'!J206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+'21'!J208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+'21'!J209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+'21'!J210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/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+'21'!J211</f>
        <v>0</v>
      </c>
      <c r="F211" s="70">
        <v>1</v>
      </c>
      <c r="G211" s="46">
        <f t="shared" si="27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/>
      <c r="P211" s="133">
        <f t="shared" si="35"/>
        <v>40</v>
      </c>
      <c r="Q211" s="89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+'21'!J212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+'21'!J213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+'21'!J214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+'21'!J215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+'21'!J216</f>
        <v>50</v>
      </c>
      <c r="F216" s="70"/>
      <c r="G216" s="46">
        <f t="shared" si="27"/>
        <v>50</v>
      </c>
      <c r="H216" s="77">
        <v>0</v>
      </c>
      <c r="I216" s="75">
        <v>0</v>
      </c>
      <c r="J216" s="46">
        <f t="shared" si="28"/>
        <v>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+'21'!J217</f>
        <v>149</v>
      </c>
      <c r="F217" s="70"/>
      <c r="G217" s="46">
        <f t="shared" si="27"/>
        <v>149</v>
      </c>
      <c r="H217" s="77">
        <v>0</v>
      </c>
      <c r="I217" s="75">
        <v>0</v>
      </c>
      <c r="J217" s="46">
        <f t="shared" si="28"/>
        <v>148</v>
      </c>
      <c r="K217" s="71">
        <v>1</v>
      </c>
      <c r="L217" s="20">
        <v>10</v>
      </c>
      <c r="M217" s="64">
        <f t="shared" si="31"/>
        <v>10</v>
      </c>
      <c r="N217" s="17" t="s">
        <v>16</v>
      </c>
      <c r="O217" s="18"/>
      <c r="P217" s="133">
        <f t="shared" si="35"/>
        <v>10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+'21'!J218</f>
        <v>9</v>
      </c>
      <c r="F218" s="70"/>
      <c r="G218" s="46">
        <f t="shared" si="27"/>
        <v>9</v>
      </c>
      <c r="H218" s="77">
        <v>0</v>
      </c>
      <c r="I218" s="75">
        <v>0</v>
      </c>
      <c r="J218" s="46">
        <f t="shared" si="28"/>
        <v>8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+'21'!J219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+'21'!J220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+'21'!J221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+'21'!J222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+'21'!J223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+'21'!J224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+'21'!J225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+'21'!J226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+'21'!J227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+'21'!J228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+'21'!J229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+'21'!J230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+'21'!J231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+'21'!J232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+'21'!J233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+'21'!J234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+'21'!J235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+'21'!J236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+'21'!J237</f>
        <v>1</v>
      </c>
      <c r="F237" s="70"/>
      <c r="G237" s="46">
        <f t="shared" si="37"/>
        <v>1</v>
      </c>
      <c r="H237" s="77">
        <v>0</v>
      </c>
      <c r="I237" s="75">
        <v>0</v>
      </c>
      <c r="J237" s="46">
        <f t="shared" si="38"/>
        <v>1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+'21'!J238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+'21'!J239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+'21'!J240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+'21'!J241</f>
        <v>9</v>
      </c>
      <c r="F241" s="70"/>
      <c r="G241" s="46">
        <f t="shared" si="37"/>
        <v>9</v>
      </c>
      <c r="H241" s="77">
        <v>0</v>
      </c>
      <c r="I241" s="75">
        <v>0</v>
      </c>
      <c r="J241" s="46">
        <f t="shared" si="38"/>
        <v>8</v>
      </c>
      <c r="K241" s="71">
        <v>1</v>
      </c>
      <c r="L241" s="20">
        <v>35</v>
      </c>
      <c r="M241" s="64">
        <f t="shared" si="39"/>
        <v>35</v>
      </c>
      <c r="N241" s="17" t="s">
        <v>16</v>
      </c>
      <c r="O241" s="18"/>
      <c r="P241" s="133">
        <f t="shared" si="35"/>
        <v>35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+'21'!J242</f>
        <v>0</v>
      </c>
      <c r="F242" s="70">
        <v>3</v>
      </c>
      <c r="G242" s="46">
        <f t="shared" si="37"/>
        <v>3</v>
      </c>
      <c r="H242" s="77">
        <v>0</v>
      </c>
      <c r="I242" s="75">
        <v>0</v>
      </c>
      <c r="J242" s="46">
        <f t="shared" si="38"/>
        <v>1</v>
      </c>
      <c r="K242" s="71">
        <v>2</v>
      </c>
      <c r="L242" s="20">
        <v>35</v>
      </c>
      <c r="M242" s="64">
        <f t="shared" si="39"/>
        <v>70</v>
      </c>
      <c r="N242" s="17" t="s">
        <v>16</v>
      </c>
      <c r="O242" s="18"/>
      <c r="P242" s="133">
        <f t="shared" si="35"/>
        <v>70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+'21'!J243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0</v>
      </c>
      <c r="K243" s="71">
        <v>1</v>
      </c>
      <c r="L243" s="20">
        <v>35</v>
      </c>
      <c r="M243" s="64">
        <f t="shared" ref="M243:M246" si="41">+L243*K243</f>
        <v>35</v>
      </c>
      <c r="N243" s="17" t="s">
        <v>16</v>
      </c>
      <c r="O243" s="18"/>
      <c r="P243" s="133">
        <f t="shared" si="35"/>
        <v>35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+'21'!J244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+'21'!J245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+'21'!J246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+'21'!J247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+'21'!J248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si="37"/>
        <v>0</v>
      </c>
      <c r="H252" s="77"/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535.4799999999999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2135</v>
      </c>
      <c r="Q256" s="87"/>
    </row>
    <row r="257" spans="1:18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18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644</v>
      </c>
      <c r="O258" s="2">
        <v>200</v>
      </c>
      <c r="P258" s="2">
        <v>108</v>
      </c>
      <c r="Q258" s="87">
        <v>216</v>
      </c>
      <c r="R258" s="2">
        <v>120</v>
      </c>
    </row>
    <row r="259" spans="1:18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18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18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541</v>
      </c>
      <c r="P261" s="137"/>
      <c r="Q261" s="137"/>
      <c r="R261" s="137"/>
    </row>
    <row r="262" spans="1:18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950</v>
      </c>
      <c r="P262" s="137"/>
      <c r="Q262" s="137"/>
      <c r="R262" s="137"/>
    </row>
    <row r="263" spans="1:18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950</v>
      </c>
      <c r="P263" s="139" t="s">
        <v>1416</v>
      </c>
      <c r="Q263" s="140" t="s">
        <v>1417</v>
      </c>
      <c r="R263" s="141" t="s">
        <v>1418</v>
      </c>
    </row>
    <row r="264" spans="1:18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f>240+220</f>
        <v>460</v>
      </c>
    </row>
    <row r="265" spans="1:18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18" x14ac:dyDescent="0.5">
      <c r="J266" s="2"/>
      <c r="L266" s="2"/>
      <c r="P266" s="121"/>
      <c r="Q266" s="121"/>
      <c r="R266" s="121"/>
    </row>
    <row r="267" spans="1:1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18" x14ac:dyDescent="0.5">
      <c r="J268" s="2"/>
      <c r="L268" s="2"/>
      <c r="P268" s="122"/>
      <c r="Q268" s="122"/>
      <c r="R268" s="122"/>
    </row>
    <row r="269" spans="1:18" x14ac:dyDescent="0.5">
      <c r="J269" s="2"/>
      <c r="L269" s="2"/>
      <c r="P269" s="123"/>
      <c r="Q269" s="123"/>
      <c r="R269" s="123"/>
    </row>
    <row r="270" spans="1:1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460</v>
      </c>
    </row>
    <row r="271" spans="1:1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138</v>
      </c>
    </row>
    <row r="272" spans="1:1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9.66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312.33999999999997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>
    <filterColumn colId="15">
      <filters blank="1">
        <filter val="-"/>
        <filter val="10.00"/>
        <filter val="100.00"/>
        <filter val="108"/>
        <filter val="130.00"/>
        <filter val="20.00"/>
        <filter val="35.00"/>
        <filter val="40.00"/>
        <filter val="400.00"/>
        <filter val="50.00"/>
        <filter val="60.00"/>
        <filter val="70.00"/>
        <filter val="ส่วนลดสินค้า SALE"/>
      </filters>
    </filterColumn>
  </autoFilter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V336"/>
  <sheetViews>
    <sheetView zoomScale="80" zoomScaleNormal="80" workbookViewId="0">
      <pane xSplit="10" ySplit="4" topLeftCell="K250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L119" sqref="L1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33">
        <f t="shared" ref="P5:P68" si="2">SUM(M5-O5)</f>
        <v>50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86</v>
      </c>
      <c r="F6" s="70"/>
      <c r="G6" s="46">
        <f t="shared" si="0"/>
        <v>86</v>
      </c>
      <c r="H6" s="77">
        <v>0</v>
      </c>
      <c r="I6" s="75">
        <v>0</v>
      </c>
      <c r="J6" s="46">
        <f t="shared" si="1"/>
        <v>80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>
        <v>100</v>
      </c>
      <c r="P6" s="133">
        <f t="shared" si="2"/>
        <v>500</v>
      </c>
      <c r="Q6" s="13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+'22'!J8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33">
        <f t="shared" si="2"/>
        <v>50</v>
      </c>
      <c r="Q11" s="13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33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50</v>
      </c>
      <c r="P22" s="133">
        <f t="shared" si="2"/>
        <v>250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33">
        <f t="shared" si="2"/>
        <v>200</v>
      </c>
      <c r="Q24" s="13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20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100</v>
      </c>
      <c r="P31" s="133">
        <f t="shared" si="2"/>
        <v>200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3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3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33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1</v>
      </c>
      <c r="F34" s="70"/>
      <c r="G34" s="46">
        <f t="shared" si="5"/>
        <v>1</v>
      </c>
      <c r="H34" s="77">
        <v>0</v>
      </c>
      <c r="I34" s="75">
        <v>0</v>
      </c>
      <c r="J34" s="46">
        <f t="shared" si="6"/>
        <v>0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33">
        <f t="shared" si="2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+'22'!J37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3</v>
      </c>
      <c r="K37" s="71">
        <v>1</v>
      </c>
      <c r="L37" s="15">
        <v>100</v>
      </c>
      <c r="M37" s="64">
        <f t="shared" si="3"/>
        <v>100</v>
      </c>
      <c r="N37" s="17" t="s">
        <v>1447</v>
      </c>
      <c r="O37" s="18"/>
      <c r="P37" s="133">
        <f t="shared" si="2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3</v>
      </c>
      <c r="F39" s="70"/>
      <c r="G39" s="46">
        <f t="shared" si="5"/>
        <v>3</v>
      </c>
      <c r="H39" s="77">
        <v>0</v>
      </c>
      <c r="I39" s="75"/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/>
      <c r="O39" s="18">
        <v>10</v>
      </c>
      <c r="P39" s="133">
        <f t="shared" si="2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+'22'!J46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+'22'!J47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+'22'!J48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+'22'!J50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+'22'!J53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33">
        <f t="shared" si="2"/>
        <v>50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+'22'!J55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+'22'!J56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+'22'!J57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+'22'!J62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/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+'22'!J74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+'22'!J77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+'22'!J81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+'22'!J82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+'22'!J110</f>
        <v>3</v>
      </c>
      <c r="F110" s="70"/>
      <c r="G110" s="46">
        <f t="shared" si="20"/>
        <v>3</v>
      </c>
      <c r="H110" s="77">
        <v>0</v>
      </c>
      <c r="I110" s="75">
        <v>0</v>
      </c>
      <c r="J110" s="46">
        <f t="shared" si="21"/>
        <v>0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12</v>
      </c>
      <c r="P110" s="133">
        <f t="shared" si="7"/>
        <v>348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+'22'!J111</f>
        <v>17</v>
      </c>
      <c r="F111" s="70"/>
      <c r="G111" s="46">
        <f t="shared" si="20"/>
        <v>17</v>
      </c>
      <c r="H111" s="77">
        <v>0</v>
      </c>
      <c r="I111" s="75">
        <v>0</v>
      </c>
      <c r="J111" s="46">
        <f t="shared" si="21"/>
        <v>15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25</v>
      </c>
      <c r="P111" s="133">
        <f t="shared" si="7"/>
        <v>475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+'22'!J112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50</v>
      </c>
      <c r="P112" s="133">
        <f t="shared" si="7"/>
        <v>50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+'22'!J113</f>
        <v>17</v>
      </c>
      <c r="F113" s="70"/>
      <c r="G113" s="46">
        <f t="shared" si="20"/>
        <v>17</v>
      </c>
      <c r="H113" s="77">
        <v>0</v>
      </c>
      <c r="I113" s="75">
        <v>0</v>
      </c>
      <c r="J113" s="46">
        <f t="shared" si="21"/>
        <v>13</v>
      </c>
      <c r="K113" s="71">
        <v>4</v>
      </c>
      <c r="L113" s="20">
        <v>55</v>
      </c>
      <c r="M113" s="64">
        <f t="shared" si="8"/>
        <v>220</v>
      </c>
      <c r="N113" s="17" t="s">
        <v>16</v>
      </c>
      <c r="O113" s="18"/>
      <c r="P113" s="133">
        <f t="shared" si="7"/>
        <v>220</v>
      </c>
      <c r="Q113" s="13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+'22'!J115</f>
        <v>13</v>
      </c>
      <c r="F115" s="70"/>
      <c r="G115" s="46">
        <f t="shared" si="20"/>
        <v>13</v>
      </c>
      <c r="H115" s="77">
        <v>0</v>
      </c>
      <c r="I115" s="75"/>
      <c r="J115" s="46">
        <f t="shared" si="21"/>
        <v>13</v>
      </c>
      <c r="K115" s="71"/>
      <c r="L115" s="22">
        <v>60</v>
      </c>
      <c r="M115" s="64">
        <f t="shared" si="8"/>
        <v>0</v>
      </c>
      <c r="N115" s="17"/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+'22'!J116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+'22'!J117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+'22'!J120</f>
        <v>6</v>
      </c>
      <c r="F120" s="70"/>
      <c r="G120" s="46">
        <f t="shared" si="20"/>
        <v>6</v>
      </c>
      <c r="H120" s="77">
        <v>0</v>
      </c>
      <c r="I120" s="75">
        <v>0</v>
      </c>
      <c r="J120" s="46">
        <f t="shared" si="21"/>
        <v>6</v>
      </c>
      <c r="K120" s="71"/>
      <c r="L120" s="22">
        <v>50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+'22'!J125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+'22'!J131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21"/>
        <v>0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33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+'22'!J132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+'22'!J133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+'22'!J175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+'22'!J178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+'22'!J180</f>
        <v>15</v>
      </c>
      <c r="F180" s="70"/>
      <c r="G180" s="46">
        <f t="shared" si="27"/>
        <v>15</v>
      </c>
      <c r="H180" s="77">
        <v>0</v>
      </c>
      <c r="I180" s="75">
        <v>0</v>
      </c>
      <c r="J180" s="46">
        <f t="shared" si="28"/>
        <v>14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33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+'22'!J185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+'22'!J188</f>
        <v>127</v>
      </c>
      <c r="F188" s="70"/>
      <c r="G188" s="46">
        <f>E188+F188</f>
        <v>127</v>
      </c>
      <c r="H188" s="77">
        <v>0</v>
      </c>
      <c r="I188" s="75">
        <v>0</v>
      </c>
      <c r="J188" s="46">
        <f>+G188-H188-K188-I188</f>
        <v>122</v>
      </c>
      <c r="K188" s="71">
        <v>5</v>
      </c>
      <c r="L188" s="20">
        <v>10</v>
      </c>
      <c r="M188" s="64">
        <f>+L188*K188</f>
        <v>50</v>
      </c>
      <c r="N188" s="17" t="s">
        <v>1448</v>
      </c>
      <c r="O188" s="18">
        <v>50</v>
      </c>
      <c r="P188" s="23">
        <f t="shared" si="26"/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+'22'!J190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+'22'!J193</f>
        <v>3</v>
      </c>
      <c r="F193" s="70"/>
      <c r="G193" s="46">
        <f t="shared" si="27"/>
        <v>3</v>
      </c>
      <c r="H193" s="77">
        <v>0</v>
      </c>
      <c r="I193" s="75">
        <v>0</v>
      </c>
      <c r="J193" s="46">
        <f t="shared" si="28"/>
        <v>3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+'22'!J194</f>
        <v>7</v>
      </c>
      <c r="F194" s="70"/>
      <c r="G194" s="46">
        <f t="shared" si="27"/>
        <v>7</v>
      </c>
      <c r="H194" s="77">
        <v>0</v>
      </c>
      <c r="I194" s="75">
        <v>0</v>
      </c>
      <c r="J194" s="46">
        <f t="shared" si="28"/>
        <v>6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3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+'22'!J198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+'22'!J203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+'22'!J204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+'22'!J205</f>
        <v>10</v>
      </c>
      <c r="F205" s="70"/>
      <c r="G205" s="46">
        <f t="shared" si="27"/>
        <v>10</v>
      </c>
      <c r="H205" s="77">
        <v>0</v>
      </c>
      <c r="I205" s="75">
        <v>0</v>
      </c>
      <c r="J205" s="46">
        <f t="shared" si="28"/>
        <v>9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3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+'22'!J208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+'22'!J209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/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+'22'!J211</f>
        <v>0</v>
      </c>
      <c r="F211" s="70">
        <v>1</v>
      </c>
      <c r="G211" s="46">
        <f t="shared" si="27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/>
      <c r="P211" s="133">
        <f t="shared" si="35"/>
        <v>40</v>
      </c>
      <c r="Q211" s="89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+'22'!J216</f>
        <v>50</v>
      </c>
      <c r="F216" s="70"/>
      <c r="G216" s="46">
        <f t="shared" si="27"/>
        <v>50</v>
      </c>
      <c r="H216" s="77">
        <v>0</v>
      </c>
      <c r="I216" s="75">
        <v>0</v>
      </c>
      <c r="J216" s="46">
        <f t="shared" si="28"/>
        <v>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+'22'!J217</f>
        <v>148</v>
      </c>
      <c r="F217" s="70"/>
      <c r="G217" s="46">
        <f t="shared" si="27"/>
        <v>148</v>
      </c>
      <c r="H217" s="77">
        <v>0</v>
      </c>
      <c r="I217" s="75">
        <v>0</v>
      </c>
      <c r="J217" s="46">
        <f t="shared" si="28"/>
        <v>146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33">
        <f t="shared" si="35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+'22'!J218</f>
        <v>8</v>
      </c>
      <c r="F218" s="70"/>
      <c r="G218" s="46">
        <f t="shared" si="27"/>
        <v>8</v>
      </c>
      <c r="H218" s="77">
        <v>0</v>
      </c>
      <c r="I218" s="75">
        <v>0</v>
      </c>
      <c r="J218" s="46">
        <f t="shared" si="28"/>
        <v>6</v>
      </c>
      <c r="K218" s="71">
        <v>2</v>
      </c>
      <c r="L218" s="20">
        <v>20</v>
      </c>
      <c r="M218" s="64">
        <f t="shared" si="31"/>
        <v>40</v>
      </c>
      <c r="N218" s="17" t="s">
        <v>16</v>
      </c>
      <c r="O218" s="18"/>
      <c r="P218" s="133">
        <f t="shared" si="35"/>
        <v>40</v>
      </c>
      <c r="Q218" s="89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+'22'!J224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+'22'!J231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+'22'!J237</f>
        <v>1</v>
      </c>
      <c r="F237" s="70"/>
      <c r="G237" s="46">
        <f t="shared" si="37"/>
        <v>1</v>
      </c>
      <c r="H237" s="77">
        <v>0</v>
      </c>
      <c r="I237" s="75">
        <v>0</v>
      </c>
      <c r="J237" s="46">
        <f t="shared" si="38"/>
        <v>1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+'22'!J239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+'22'!J241</f>
        <v>8</v>
      </c>
      <c r="F241" s="70"/>
      <c r="G241" s="46">
        <f t="shared" si="37"/>
        <v>8</v>
      </c>
      <c r="H241" s="77">
        <v>0</v>
      </c>
      <c r="I241" s="75">
        <v>0</v>
      </c>
      <c r="J241" s="46">
        <f t="shared" si="38"/>
        <v>7</v>
      </c>
      <c r="K241" s="71">
        <v>1</v>
      </c>
      <c r="L241" s="20">
        <v>35</v>
      </c>
      <c r="M241" s="64">
        <f t="shared" si="39"/>
        <v>35</v>
      </c>
      <c r="N241" s="17" t="s">
        <v>1448</v>
      </c>
      <c r="O241" s="18">
        <v>35</v>
      </c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+'22'!J242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+'22'!J247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+'22'!J251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si="37"/>
        <v>0</v>
      </c>
      <c r="H252" s="77">
        <v>0</v>
      </c>
      <c r="I252" s="75"/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+'22'!J253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14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R254" s="74">
        <f>SUM(R5:R253)</f>
        <v>1105.5999999999999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4025</v>
      </c>
      <c r="Q256" s="87"/>
    </row>
    <row r="257" spans="1:22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22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2613</v>
      </c>
      <c r="O258" s="2">
        <v>505</v>
      </c>
      <c r="P258" s="2">
        <v>100</v>
      </c>
      <c r="Q258" s="87">
        <v>300</v>
      </c>
      <c r="R258" s="2">
        <v>1120</v>
      </c>
      <c r="S258" s="2">
        <v>108</v>
      </c>
      <c r="T258" s="2">
        <v>140</v>
      </c>
      <c r="U258" s="2">
        <v>150</v>
      </c>
      <c r="V258" s="2">
        <v>190</v>
      </c>
    </row>
    <row r="259" spans="1:22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22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2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482</v>
      </c>
      <c r="P261" s="137"/>
      <c r="Q261" s="137"/>
      <c r="R261" s="137"/>
    </row>
    <row r="262" spans="1:22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930</v>
      </c>
      <c r="P262" s="137"/>
      <c r="Q262" s="137"/>
      <c r="R262" s="137"/>
    </row>
    <row r="263" spans="1:22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930</v>
      </c>
      <c r="P263" s="139" t="s">
        <v>1416</v>
      </c>
      <c r="Q263" s="140" t="s">
        <v>1417</v>
      </c>
      <c r="R263" s="141" t="s">
        <v>1418</v>
      </c>
    </row>
    <row r="264" spans="1:22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/>
    </row>
    <row r="265" spans="1:22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2" x14ac:dyDescent="0.5">
      <c r="J266" s="2"/>
      <c r="L266" s="2"/>
      <c r="P266" s="121"/>
      <c r="Q266" s="121"/>
      <c r="R266" s="121"/>
    </row>
    <row r="267" spans="1:22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2" x14ac:dyDescent="0.5">
      <c r="J268" s="2"/>
      <c r="L268" s="2"/>
      <c r="P268" s="122"/>
      <c r="Q268" s="122"/>
      <c r="R268" s="122"/>
    </row>
    <row r="269" spans="1:22" x14ac:dyDescent="0.5">
      <c r="J269" s="2"/>
      <c r="L269" s="2"/>
      <c r="P269" s="123"/>
      <c r="Q269" s="123"/>
      <c r="R269" s="123"/>
    </row>
    <row r="270" spans="1:22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22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22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R336"/>
  <sheetViews>
    <sheetView zoomScale="80" zoomScaleNormal="80" workbookViewId="0">
      <pane xSplit="10" ySplit="4" topLeftCell="K244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P193" sqref="P19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80</v>
      </c>
      <c r="F6" s="70"/>
      <c r="G6" s="46">
        <f t="shared" si="0"/>
        <v>80</v>
      </c>
      <c r="H6" s="77">
        <v>0</v>
      </c>
      <c r="I6" s="75">
        <v>0</v>
      </c>
      <c r="J6" s="46">
        <f t="shared" si="1"/>
        <v>75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33">
        <f t="shared" si="2"/>
        <v>500</v>
      </c>
      <c r="Q6" s="13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+'23'!J8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33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21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33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16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50</v>
      </c>
      <c r="P31" s="133">
        <f t="shared" si="2"/>
        <v>350</v>
      </c>
      <c r="Q31" s="13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3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+'23'!J37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2</v>
      </c>
      <c r="K37" s="71">
        <v>1</v>
      </c>
      <c r="L37" s="15">
        <v>0</v>
      </c>
      <c r="M37" s="64">
        <f t="shared" si="3"/>
        <v>0</v>
      </c>
      <c r="N37" s="17" t="s">
        <v>1463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+'23'!J47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+'23'!J48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+'23'!J49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+'23'!J50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+'23'!J53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+'23'!J55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0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60</v>
      </c>
      <c r="P55" s="133">
        <f t="shared" si="2"/>
        <v>60</v>
      </c>
      <c r="Q55" s="13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+'23'!J56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+'23'!J57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+'23'!J62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+'23'!J74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+'23'!J77</f>
        <v>2</v>
      </c>
      <c r="F77" s="70"/>
      <c r="G77" s="46">
        <f t="shared" si="5"/>
        <v>2</v>
      </c>
      <c r="H77" s="77">
        <v>2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1449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27</v>
      </c>
      <c r="P80" s="133">
        <f t="shared" si="7"/>
        <v>28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1</v>
      </c>
      <c r="K81" s="71">
        <v>2</v>
      </c>
      <c r="L81" s="20">
        <v>55</v>
      </c>
      <c r="M81" s="64">
        <f t="shared" ref="M81:M172" si="8">+L81*K81</f>
        <v>110</v>
      </c>
      <c r="N81" s="17" t="s">
        <v>16</v>
      </c>
      <c r="O81" s="18">
        <v>54</v>
      </c>
      <c r="P81" s="133">
        <f t="shared" si="7"/>
        <v>56</v>
      </c>
      <c r="Q81" s="89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+'23'!J110</f>
        <v>0</v>
      </c>
      <c r="F110" s="70">
        <v>3</v>
      </c>
      <c r="G110" s="46">
        <f t="shared" si="20"/>
        <v>3</v>
      </c>
      <c r="H110" s="77">
        <v>0</v>
      </c>
      <c r="I110" s="75">
        <v>0</v>
      </c>
      <c r="J110" s="46">
        <f t="shared" si="21"/>
        <v>3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+'23'!J111</f>
        <v>15</v>
      </c>
      <c r="F111" s="70"/>
      <c r="G111" s="46">
        <f t="shared" si="20"/>
        <v>15</v>
      </c>
      <c r="H111" s="77">
        <v>0</v>
      </c>
      <c r="I111" s="75">
        <v>0</v>
      </c>
      <c r="J111" s="46">
        <f t="shared" si="21"/>
        <v>14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>
        <v>25</v>
      </c>
      <c r="P111" s="133">
        <f t="shared" si="7"/>
        <v>225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+'23'!J112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+'23'!J113</f>
        <v>13</v>
      </c>
      <c r="F113" s="70"/>
      <c r="G113" s="46">
        <f t="shared" si="20"/>
        <v>13</v>
      </c>
      <c r="H113" s="77">
        <v>0</v>
      </c>
      <c r="I113" s="75">
        <v>0</v>
      </c>
      <c r="J113" s="46">
        <f t="shared" si="21"/>
        <v>13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+'23'!J115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+'23'!J116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/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+'23'!J117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+'23'!J120</f>
        <v>6</v>
      </c>
      <c r="F120" s="70"/>
      <c r="G120" s="46">
        <f t="shared" si="20"/>
        <v>6</v>
      </c>
      <c r="H120" s="77">
        <v>0</v>
      </c>
      <c r="I120" s="75">
        <v>0</v>
      </c>
      <c r="J120" s="46">
        <f t="shared" si="21"/>
        <v>6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+'23'!J125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+'23'!J131</f>
        <v>0</v>
      </c>
      <c r="F131" s="70">
        <v>1</v>
      </c>
      <c r="G131" s="46">
        <f t="shared" si="20"/>
        <v>1</v>
      </c>
      <c r="H131" s="77">
        <v>0</v>
      </c>
      <c r="I131" s="75">
        <v>0</v>
      </c>
      <c r="J131" s="46">
        <f t="shared" si="21"/>
        <v>0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33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+'23'!J132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+'23'!J133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1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33">
        <f t="shared" ref="P133:P196" si="26">SUM(M133-O133)</f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+'23'!J154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+'23'!J162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+'23'!J163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+'23'!J164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+'23'!J165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+'23'!J166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+'23'!J167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+'23'!J168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+'23'!J169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+'23'!J170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+'23'!J171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+'23'!J172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+'23'!J174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+'23'!J175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+'23'!J176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+'23'!J177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+'23'!J178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+'23'!J179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+'23'!J180</f>
        <v>14</v>
      </c>
      <c r="F180" s="70"/>
      <c r="G180" s="46">
        <f t="shared" si="27"/>
        <v>14</v>
      </c>
      <c r="H180" s="77">
        <v>0</v>
      </c>
      <c r="I180" s="75">
        <v>0</v>
      </c>
      <c r="J180" s="46">
        <f t="shared" si="28"/>
        <v>13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33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+'23'!J181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+'23'!J182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+'23'!J183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+'23'!J184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+'23'!J185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+'23'!J186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+'23'!J188</f>
        <v>122</v>
      </c>
      <c r="F188" s="70"/>
      <c r="G188" s="46">
        <f>E188+F188</f>
        <v>122</v>
      </c>
      <c r="H188" s="77">
        <v>0</v>
      </c>
      <c r="I188" s="75">
        <v>0</v>
      </c>
      <c r="J188" s="46">
        <f>+G188-H188-K188-I188</f>
        <v>120</v>
      </c>
      <c r="K188" s="71">
        <v>2</v>
      </c>
      <c r="L188" s="20">
        <v>10</v>
      </c>
      <c r="M188" s="64">
        <f>+L188*K188</f>
        <v>20</v>
      </c>
      <c r="N188" s="17" t="s">
        <v>1448</v>
      </c>
      <c r="O188" s="18">
        <v>20</v>
      </c>
      <c r="P188" s="23">
        <f t="shared" si="26"/>
        <v>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+'23'!J190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+'23'!J191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+'23'!J192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+'23'!J193</f>
        <v>3</v>
      </c>
      <c r="F193" s="70"/>
      <c r="G193" s="46">
        <f t="shared" si="27"/>
        <v>3</v>
      </c>
      <c r="H193" s="77">
        <v>0</v>
      </c>
      <c r="I193" s="75">
        <v>0</v>
      </c>
      <c r="J193" s="46">
        <f t="shared" si="28"/>
        <v>2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3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+'23'!J194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6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+'23'!J195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+'23'!J196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+'23'!J197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+'23'!J198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+'23'!J199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+'23'!J200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+'23'!J201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+'23'!J202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+'23'!J203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+'23'!J204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+'23'!J205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+'23'!J206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+'23'!J208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+'23'!J209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+'23'!J210</f>
        <v>0</v>
      </c>
      <c r="F210" s="70">
        <v>1</v>
      </c>
      <c r="G210" s="46">
        <f t="shared" si="27"/>
        <v>1</v>
      </c>
      <c r="H210" s="77">
        <v>0</v>
      </c>
      <c r="I210" s="75">
        <v>0</v>
      </c>
      <c r="J210" s="46">
        <f t="shared" si="28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33">
        <f t="shared" si="35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+'23'!J211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+'23'!J212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+'23'!J213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+'23'!J214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+'23'!J215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+'23'!J216</f>
        <v>50</v>
      </c>
      <c r="F216" s="70"/>
      <c r="G216" s="46">
        <f t="shared" si="27"/>
        <v>50</v>
      </c>
      <c r="H216" s="77">
        <v>0</v>
      </c>
      <c r="I216" s="75">
        <v>0</v>
      </c>
      <c r="J216" s="46">
        <f t="shared" si="28"/>
        <v>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+'23'!J217</f>
        <v>146</v>
      </c>
      <c r="F217" s="70"/>
      <c r="G217" s="46">
        <f t="shared" si="27"/>
        <v>146</v>
      </c>
      <c r="H217" s="77">
        <v>0</v>
      </c>
      <c r="I217" s="75">
        <v>0</v>
      </c>
      <c r="J217" s="46">
        <f t="shared" si="28"/>
        <v>146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+'23'!J218</f>
        <v>6</v>
      </c>
      <c r="F218" s="70"/>
      <c r="G218" s="46">
        <f t="shared" si="27"/>
        <v>6</v>
      </c>
      <c r="H218" s="77">
        <v>0</v>
      </c>
      <c r="I218" s="75">
        <v>0</v>
      </c>
      <c r="J218" s="46">
        <f t="shared" si="28"/>
        <v>6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+'23'!J219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+'23'!J220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+'23'!J221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+'23'!J222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+'23'!J223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+'23'!J224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+'23'!J225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+'23'!J226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+'23'!J227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+'23'!J228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+'23'!J229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+'23'!J230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+'23'!J231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+'23'!J232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+'23'!J233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+'23'!J234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+'23'!J235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+'23'!J236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+'23'!J237</f>
        <v>1</v>
      </c>
      <c r="F237" s="70"/>
      <c r="G237" s="46">
        <f t="shared" si="37"/>
        <v>1</v>
      </c>
      <c r="H237" s="77">
        <v>1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1449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+'23'!J238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+'23'!J239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+'23'!J240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+'23'!J241</f>
        <v>7</v>
      </c>
      <c r="F241" s="70"/>
      <c r="G241" s="46">
        <f t="shared" si="37"/>
        <v>7</v>
      </c>
      <c r="H241" s="77">
        <v>0</v>
      </c>
      <c r="I241" s="75">
        <v>0</v>
      </c>
      <c r="J241" s="46">
        <f t="shared" si="38"/>
        <v>6</v>
      </c>
      <c r="K241" s="71">
        <v>1</v>
      </c>
      <c r="L241" s="20">
        <v>35</v>
      </c>
      <c r="M241" s="64">
        <f t="shared" si="39"/>
        <v>35</v>
      </c>
      <c r="N241" s="17" t="s">
        <v>16</v>
      </c>
      <c r="O241" s="18"/>
      <c r="P241" s="133">
        <f t="shared" si="35"/>
        <v>35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+'23'!J242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+'23'!J243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+'23'!J244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+'23'!J245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+'23'!J246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+'23'!J247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+'23'!J248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+'23'!J253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2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592.27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2090</v>
      </c>
      <c r="Q256" s="87"/>
    </row>
    <row r="257" spans="1:18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18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560</v>
      </c>
      <c r="O258" s="2">
        <v>560</v>
      </c>
      <c r="Q258" s="87"/>
    </row>
    <row r="259" spans="1:18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18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18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236</v>
      </c>
      <c r="P261" s="137"/>
      <c r="Q261" s="137"/>
      <c r="R261" s="137"/>
    </row>
    <row r="262" spans="1:18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1294</v>
      </c>
      <c r="P262" s="137"/>
      <c r="Q262" s="137"/>
      <c r="R262" s="137"/>
    </row>
    <row r="263" spans="1:18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1294</v>
      </c>
      <c r="P263" s="139" t="s">
        <v>1416</v>
      </c>
      <c r="Q263" s="140" t="s">
        <v>1417</v>
      </c>
      <c r="R263" s="141" t="s">
        <v>1418</v>
      </c>
    </row>
    <row r="264" spans="1:18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f>320+250</f>
        <v>570</v>
      </c>
    </row>
    <row r="265" spans="1:18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18" x14ac:dyDescent="0.5">
      <c r="J266" s="2"/>
      <c r="L266" s="2"/>
      <c r="P266" s="121"/>
      <c r="Q266" s="121"/>
      <c r="R266" s="121"/>
    </row>
    <row r="267" spans="1:1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18" x14ac:dyDescent="0.5">
      <c r="J268" s="2"/>
      <c r="L268" s="2"/>
      <c r="P268" s="122"/>
      <c r="Q268" s="122"/>
      <c r="R268" s="122"/>
    </row>
    <row r="269" spans="1:18" x14ac:dyDescent="0.5">
      <c r="J269" s="2"/>
      <c r="L269" s="2"/>
      <c r="P269" s="123"/>
      <c r="Q269" s="123"/>
      <c r="R269" s="123"/>
    </row>
    <row r="270" spans="1:1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570</v>
      </c>
    </row>
    <row r="271" spans="1:1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171</v>
      </c>
    </row>
    <row r="272" spans="1:1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11.97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387.03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36"/>
  <sheetViews>
    <sheetView zoomScale="80" zoomScaleNormal="80" workbookViewId="0">
      <pane xSplit="10" ySplit="4" topLeftCell="K250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P218" sqref="P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18</v>
      </c>
      <c r="F5" s="70"/>
      <c r="G5" s="46">
        <f t="shared" ref="G5:G26" si="0">E5+F5</f>
        <v>18</v>
      </c>
      <c r="H5" s="77">
        <v>0</v>
      </c>
      <c r="I5" s="75"/>
      <c r="J5" s="46">
        <f t="shared" ref="J5:J26" si="1">+G5-H5-K5-I5</f>
        <v>18</v>
      </c>
      <c r="K5" s="71"/>
      <c r="L5" s="15">
        <v>50</v>
      </c>
      <c r="M5" s="64">
        <f>+L5*K5</f>
        <v>0</v>
      </c>
      <c r="N5" s="17"/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75</v>
      </c>
      <c r="F6" s="70"/>
      <c r="G6" s="46">
        <f t="shared" si="0"/>
        <v>75</v>
      </c>
      <c r="H6" s="77">
        <v>0</v>
      </c>
      <c r="I6" s="75">
        <v>0</v>
      </c>
      <c r="J6" s="46">
        <f t="shared" si="1"/>
        <v>72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120</v>
      </c>
      <c r="P6" s="133">
        <f t="shared" si="2"/>
        <v>180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+'24'!J8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1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33">
        <f t="shared" si="2"/>
        <v>50</v>
      </c>
      <c r="Q11" s="13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17</v>
      </c>
      <c r="P21" s="133">
        <f t="shared" si="2"/>
        <v>68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21</v>
      </c>
      <c r="F22" s="70"/>
      <c r="G22" s="46">
        <f t="shared" si="0"/>
        <v>21</v>
      </c>
      <c r="H22" s="77">
        <v>0</v>
      </c>
      <c r="I22" s="75"/>
      <c r="J22" s="46">
        <f t="shared" si="1"/>
        <v>17</v>
      </c>
      <c r="K22" s="71">
        <v>4</v>
      </c>
      <c r="L22" s="20">
        <v>100</v>
      </c>
      <c r="M22" s="64">
        <f t="shared" si="3"/>
        <v>400</v>
      </c>
      <c r="N22" s="17"/>
      <c r="O22" s="18">
        <v>150</v>
      </c>
      <c r="P22" s="133">
        <f t="shared" si="2"/>
        <v>250</v>
      </c>
      <c r="Q22" s="13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33">
        <f t="shared" si="2"/>
        <v>50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33">
        <f t="shared" si="2"/>
        <v>50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16</v>
      </c>
      <c r="F31" s="70"/>
      <c r="G31" s="46">
        <f t="shared" si="5"/>
        <v>16</v>
      </c>
      <c r="H31" s="77">
        <v>0</v>
      </c>
      <c r="I31" s="75"/>
      <c r="J31" s="46">
        <f t="shared" si="6"/>
        <v>15</v>
      </c>
      <c r="K31" s="71">
        <v>1</v>
      </c>
      <c r="L31" s="15">
        <v>100</v>
      </c>
      <c r="M31" s="64">
        <f t="shared" si="3"/>
        <v>100</v>
      </c>
      <c r="N31" s="17"/>
      <c r="O31" s="18"/>
      <c r="P31" s="133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1</v>
      </c>
      <c r="F32" s="70">
        <v>3</v>
      </c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3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3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+'24'!J37</f>
        <v>2</v>
      </c>
      <c r="F37" s="70"/>
      <c r="G37" s="46">
        <f t="shared" si="5"/>
        <v>2</v>
      </c>
      <c r="H37" s="77">
        <v>0</v>
      </c>
      <c r="I37" s="75">
        <v>0</v>
      </c>
      <c r="J37" s="46">
        <f t="shared" si="6"/>
        <v>1</v>
      </c>
      <c r="K37" s="71">
        <v>1</v>
      </c>
      <c r="L37" s="15">
        <v>100</v>
      </c>
      <c r="M37" s="64">
        <f t="shared" si="3"/>
        <v>100</v>
      </c>
      <c r="N37" s="17" t="s">
        <v>1447</v>
      </c>
      <c r="O37" s="18">
        <v>50</v>
      </c>
      <c r="P37" s="133">
        <f t="shared" si="2"/>
        <v>50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3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3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+'24'!J46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0</v>
      </c>
      <c r="K47" s="71">
        <v>2</v>
      </c>
      <c r="L47" s="15">
        <v>0</v>
      </c>
      <c r="M47" s="64">
        <f t="shared" si="3"/>
        <v>0</v>
      </c>
      <c r="N47" s="17" t="s">
        <v>1453</v>
      </c>
      <c r="O47" s="18"/>
      <c r="P47" s="23">
        <f t="shared" si="2"/>
        <v>0</v>
      </c>
      <c r="Q47" s="13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+'24'!J48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4</v>
      </c>
      <c r="K48" s="71">
        <v>1</v>
      </c>
      <c r="L48" s="20">
        <v>0</v>
      </c>
      <c r="M48" s="64">
        <f>+L48*K48</f>
        <v>0</v>
      </c>
      <c r="N48" s="17" t="s">
        <v>1453</v>
      </c>
      <c r="O48" s="18"/>
      <c r="P48" s="23">
        <f t="shared" si="2"/>
        <v>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+'24'!J49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+'24'!J50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+'24'!J53</f>
        <v>7</v>
      </c>
      <c r="F53" s="70"/>
      <c r="G53" s="46">
        <f t="shared" si="5"/>
        <v>7</v>
      </c>
      <c r="H53" s="77">
        <v>0</v>
      </c>
      <c r="I53" s="75"/>
      <c r="J53" s="46">
        <f t="shared" si="6"/>
        <v>7</v>
      </c>
      <c r="K53" s="71"/>
      <c r="L53" s="20">
        <v>50</v>
      </c>
      <c r="M53" s="64">
        <f>+L53*K53</f>
        <v>0</v>
      </c>
      <c r="N53" s="17"/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+'24'!J56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+'24'!J57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+'24'!J58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+'24'!J62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+'24'!J74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+'24'!J80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+'24'!J81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33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+'24'!J110</f>
        <v>3</v>
      </c>
      <c r="F110" s="70">
        <v>10</v>
      </c>
      <c r="G110" s="46">
        <f t="shared" si="20"/>
        <v>13</v>
      </c>
      <c r="H110" s="77"/>
      <c r="I110" s="75">
        <v>0</v>
      </c>
      <c r="J110" s="46">
        <f t="shared" si="21"/>
        <v>12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33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+'24'!J111</f>
        <v>14</v>
      </c>
      <c r="F111" s="70">
        <v>7</v>
      </c>
      <c r="G111" s="46">
        <f t="shared" si="20"/>
        <v>21</v>
      </c>
      <c r="H111" s="77">
        <v>0</v>
      </c>
      <c r="I111" s="75">
        <v>0</v>
      </c>
      <c r="J111" s="46">
        <f t="shared" si="21"/>
        <v>20</v>
      </c>
      <c r="K111" s="71">
        <v>1</v>
      </c>
      <c r="L111" s="20">
        <v>0</v>
      </c>
      <c r="M111" s="64">
        <f t="shared" si="8"/>
        <v>0</v>
      </c>
      <c r="N111" s="17" t="s">
        <v>1451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+'24'!J112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33">
        <f t="shared" si="7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+'24'!J113</f>
        <v>13</v>
      </c>
      <c r="F113" s="70"/>
      <c r="G113" s="46">
        <f t="shared" si="20"/>
        <v>13</v>
      </c>
      <c r="H113" s="77">
        <v>0</v>
      </c>
      <c r="I113" s="75">
        <v>0</v>
      </c>
      <c r="J113" s="46">
        <f t="shared" si="21"/>
        <v>13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+'24'!J115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12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33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+'24'!J116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+'24'!J117</f>
        <v>1</v>
      </c>
      <c r="F117" s="70">
        <v>5</v>
      </c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+'24'!J120</f>
        <v>6</v>
      </c>
      <c r="F120" s="70"/>
      <c r="G120" s="46">
        <f t="shared" si="20"/>
        <v>6</v>
      </c>
      <c r="H120" s="77">
        <v>0</v>
      </c>
      <c r="I120" s="75">
        <v>0</v>
      </c>
      <c r="J120" s="46">
        <f t="shared" si="21"/>
        <v>4</v>
      </c>
      <c r="K120" s="71">
        <v>2</v>
      </c>
      <c r="L120" s="22">
        <v>35</v>
      </c>
      <c r="M120" s="64">
        <f t="shared" si="8"/>
        <v>70</v>
      </c>
      <c r="N120" s="17" t="s">
        <v>16</v>
      </c>
      <c r="O120" s="18">
        <v>35</v>
      </c>
      <c r="P120" s="133">
        <f t="shared" si="7"/>
        <v>35</v>
      </c>
      <c r="Q120" s="89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+'24'!J125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+'24'!J131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+'24'!J132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+'24'!J133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+'24'!J175</f>
        <v>11</v>
      </c>
      <c r="F175" s="70"/>
      <c r="G175" s="46">
        <f t="shared" si="27"/>
        <v>11</v>
      </c>
      <c r="H175" s="77">
        <v>0</v>
      </c>
      <c r="I175" s="75">
        <v>0</v>
      </c>
      <c r="J175" s="46">
        <f t="shared" si="28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+'24'!J178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+'24'!J180</f>
        <v>13</v>
      </c>
      <c r="F180" s="70"/>
      <c r="G180" s="46">
        <f t="shared" si="27"/>
        <v>13</v>
      </c>
      <c r="H180" s="77">
        <v>0</v>
      </c>
      <c r="I180" s="75">
        <v>0</v>
      </c>
      <c r="J180" s="46">
        <f t="shared" si="28"/>
        <v>13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+'24'!J185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+'24'!J188</f>
        <v>120</v>
      </c>
      <c r="F188" s="70"/>
      <c r="G188" s="46">
        <f>E188+F188</f>
        <v>120</v>
      </c>
      <c r="H188" s="77">
        <v>0</v>
      </c>
      <c r="I188" s="75">
        <v>0</v>
      </c>
      <c r="J188" s="46">
        <f>+G188-H188-K188-I188</f>
        <v>110</v>
      </c>
      <c r="K188" s="71">
        <v>10</v>
      </c>
      <c r="L188" s="20">
        <v>10</v>
      </c>
      <c r="M188" s="64">
        <f>+L188*K188</f>
        <v>100</v>
      </c>
      <c r="N188" s="17" t="s">
        <v>16</v>
      </c>
      <c r="O188" s="18"/>
      <c r="P188" s="133">
        <f t="shared" si="26"/>
        <v>100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+'24'!J190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+'24'!J193</f>
        <v>2</v>
      </c>
      <c r="F193" s="70">
        <v>5</v>
      </c>
      <c r="G193" s="46">
        <f t="shared" si="27"/>
        <v>7</v>
      </c>
      <c r="H193" s="77">
        <v>0</v>
      </c>
      <c r="I193" s="75">
        <v>0</v>
      </c>
      <c r="J193" s="46">
        <f t="shared" si="28"/>
        <v>7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+'24'!J194</f>
        <v>6</v>
      </c>
      <c r="F194" s="70">
        <v>5</v>
      </c>
      <c r="G194" s="46">
        <f t="shared" si="27"/>
        <v>11</v>
      </c>
      <c r="H194" s="77">
        <v>0</v>
      </c>
      <c r="I194" s="75">
        <v>0</v>
      </c>
      <c r="J194" s="46">
        <f t="shared" si="28"/>
        <v>10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>
        <v>60</v>
      </c>
      <c r="P194" s="133">
        <f t="shared" si="26"/>
        <v>60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+'24'!J195</f>
        <v>0</v>
      </c>
      <c r="F195" s="70">
        <v>5</v>
      </c>
      <c r="G195" s="46">
        <f t="shared" si="27"/>
        <v>5</v>
      </c>
      <c r="H195" s="77">
        <v>0</v>
      </c>
      <c r="I195" s="75">
        <v>0</v>
      </c>
      <c r="J195" s="46">
        <f t="shared" si="28"/>
        <v>5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+'24'!J196</f>
        <v>0</v>
      </c>
      <c r="F196" s="70">
        <v>5</v>
      </c>
      <c r="G196" s="46">
        <f t="shared" si="27"/>
        <v>5</v>
      </c>
      <c r="H196" s="77">
        <v>0</v>
      </c>
      <c r="I196" s="75">
        <v>0</v>
      </c>
      <c r="J196" s="46">
        <f t="shared" si="28"/>
        <v>4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33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+'24'!J198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+'24'!J203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+'24'!J204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+'24'!J205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+'24'!J208</f>
        <v>0</v>
      </c>
      <c r="F208" s="70">
        <v>2</v>
      </c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+'24'!J209</f>
        <v>0</v>
      </c>
      <c r="F209" s="70">
        <v>3</v>
      </c>
      <c r="G209" s="46">
        <f t="shared" si="27"/>
        <v>3</v>
      </c>
      <c r="H209" s="77">
        <v>0</v>
      </c>
      <c r="I209" s="75">
        <v>0</v>
      </c>
      <c r="J209" s="46">
        <f t="shared" si="28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+'24'!J216</f>
        <v>50</v>
      </c>
      <c r="F216" s="70"/>
      <c r="G216" s="46">
        <f t="shared" si="27"/>
        <v>50</v>
      </c>
      <c r="H216" s="77">
        <v>0</v>
      </c>
      <c r="I216" s="75">
        <v>0</v>
      </c>
      <c r="J216" s="46">
        <f t="shared" si="28"/>
        <v>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+'24'!J217</f>
        <v>146</v>
      </c>
      <c r="F217" s="70"/>
      <c r="G217" s="46">
        <f t="shared" si="27"/>
        <v>146</v>
      </c>
      <c r="H217" s="77">
        <v>0</v>
      </c>
      <c r="I217" s="75">
        <v>0</v>
      </c>
      <c r="J217" s="46">
        <f t="shared" si="28"/>
        <v>146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+'24'!J218</f>
        <v>6</v>
      </c>
      <c r="F218" s="70"/>
      <c r="G218" s="46">
        <f t="shared" si="27"/>
        <v>6</v>
      </c>
      <c r="H218" s="77">
        <v>0</v>
      </c>
      <c r="I218" s="75">
        <v>0</v>
      </c>
      <c r="J218" s="46">
        <f t="shared" si="28"/>
        <v>4</v>
      </c>
      <c r="K218" s="71">
        <v>2</v>
      </c>
      <c r="L218" s="20">
        <v>20</v>
      </c>
      <c r="M218" s="64">
        <f t="shared" si="31"/>
        <v>40</v>
      </c>
      <c r="N218" s="17" t="s">
        <v>16</v>
      </c>
      <c r="O218" s="18"/>
      <c r="P218" s="133">
        <f t="shared" si="35"/>
        <v>40</v>
      </c>
      <c r="Q218" s="89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+'24'!J224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+'24'!J231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+'24'!J236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+'24'!J237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+'24'!J238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+'24'!J239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+'24'!J240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+'24'!J241</f>
        <v>6</v>
      </c>
      <c r="F241" s="70"/>
      <c r="G241" s="46">
        <f t="shared" si="37"/>
        <v>6</v>
      </c>
      <c r="H241" s="77">
        <v>0</v>
      </c>
      <c r="I241" s="75">
        <v>0</v>
      </c>
      <c r="J241" s="46">
        <f t="shared" si="38"/>
        <v>3</v>
      </c>
      <c r="K241" s="71">
        <v>3</v>
      </c>
      <c r="L241" s="20">
        <v>35</v>
      </c>
      <c r="M241" s="64">
        <f t="shared" si="39"/>
        <v>105</v>
      </c>
      <c r="N241" s="17" t="s">
        <v>16</v>
      </c>
      <c r="O241" s="18">
        <v>5</v>
      </c>
      <c r="P241" s="133">
        <f t="shared" si="35"/>
        <v>100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+'24'!J242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1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+'24'!J243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+'24'!J245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+'24'!J247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1459</v>
      </c>
      <c r="D249" s="10" t="s">
        <v>432</v>
      </c>
      <c r="E249" s="63">
        <f>+'24'!J249</f>
        <v>0</v>
      </c>
      <c r="F249" s="70">
        <v>3</v>
      </c>
      <c r="G249" s="46">
        <f t="shared" si="37"/>
        <v>3</v>
      </c>
      <c r="H249" s="77">
        <v>0</v>
      </c>
      <c r="I249" s="75">
        <v>0</v>
      </c>
      <c r="J249" s="46">
        <f t="shared" si="38"/>
        <v>3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1460</v>
      </c>
      <c r="D250" s="10" t="s">
        <v>432</v>
      </c>
      <c r="E250" s="63">
        <f>+'24'!J250</f>
        <v>0</v>
      </c>
      <c r="F250" s="70">
        <v>3</v>
      </c>
      <c r="G250" s="46">
        <f t="shared" si="37"/>
        <v>3</v>
      </c>
      <c r="H250" s="77">
        <v>0</v>
      </c>
      <c r="I250" s="75">
        <v>0</v>
      </c>
      <c r="J250" s="46">
        <f t="shared" si="38"/>
        <v>3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1461</v>
      </c>
      <c r="D251" s="10" t="s">
        <v>432</v>
      </c>
      <c r="E251" s="63">
        <f>+'24'!J251</f>
        <v>0</v>
      </c>
      <c r="F251" s="70">
        <v>3</v>
      </c>
      <c r="G251" s="46">
        <f t="shared" si="37"/>
        <v>3</v>
      </c>
      <c r="H251" s="77">
        <v>0</v>
      </c>
      <c r="I251" s="75">
        <v>0</v>
      </c>
      <c r="J251" s="46">
        <f t="shared" si="38"/>
        <v>3</v>
      </c>
      <c r="K251" s="71"/>
      <c r="L251" s="20">
        <v>29</v>
      </c>
      <c r="M251" s="64">
        <f t="shared" si="31"/>
        <v>0</v>
      </c>
      <c r="N251" s="17"/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/>
      <c r="H252" s="77">
        <v>0</v>
      </c>
      <c r="I252" s="75"/>
      <c r="J252" s="46"/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+'24'!J253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14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R254" s="74">
        <f>SUM(R5:R253)</f>
        <v>925.25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2535</v>
      </c>
      <c r="Q256" s="87"/>
    </row>
    <row r="257" spans="1:20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20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728</v>
      </c>
      <c r="O258" s="2">
        <v>200</v>
      </c>
      <c r="P258" s="2">
        <v>35</v>
      </c>
      <c r="Q258" s="87">
        <v>60</v>
      </c>
      <c r="R258" s="2">
        <v>100</v>
      </c>
      <c r="S258" s="2">
        <v>60</v>
      </c>
      <c r="T258" s="2">
        <v>273</v>
      </c>
    </row>
    <row r="259" spans="1:20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20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0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587</v>
      </c>
      <c r="P261" s="137"/>
      <c r="Q261" s="137"/>
      <c r="R261" s="137"/>
    </row>
    <row r="262" spans="1:20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1220</v>
      </c>
      <c r="P262" s="137"/>
      <c r="Q262" s="137"/>
      <c r="R262" s="137"/>
    </row>
    <row r="263" spans="1:20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1220</v>
      </c>
      <c r="P263" s="139" t="s">
        <v>1416</v>
      </c>
      <c r="Q263" s="140" t="s">
        <v>1417</v>
      </c>
      <c r="R263" s="141" t="s">
        <v>1418</v>
      </c>
    </row>
    <row r="264" spans="1:20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f>210+250+150</f>
        <v>610</v>
      </c>
    </row>
    <row r="265" spans="1:20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0" x14ac:dyDescent="0.5">
      <c r="J266" s="2"/>
      <c r="L266" s="2"/>
      <c r="P266" s="121"/>
      <c r="Q266" s="121"/>
      <c r="R266" s="121"/>
    </row>
    <row r="267" spans="1:20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0" x14ac:dyDescent="0.5">
      <c r="J268" s="2"/>
      <c r="L268" s="2"/>
      <c r="P268" s="122"/>
      <c r="Q268" s="122"/>
      <c r="R268" s="122"/>
    </row>
    <row r="269" spans="1:20" x14ac:dyDescent="0.5">
      <c r="J269" s="2"/>
      <c r="L269" s="2"/>
      <c r="P269" s="123"/>
      <c r="Q269" s="123"/>
      <c r="R269" s="123"/>
    </row>
    <row r="270" spans="1:20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610</v>
      </c>
    </row>
    <row r="271" spans="1:20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183</v>
      </c>
    </row>
    <row r="272" spans="1:20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12.81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414.19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V336"/>
  <sheetViews>
    <sheetView zoomScale="80" zoomScaleNormal="80" workbookViewId="0">
      <pane xSplit="10" ySplit="4" topLeftCell="M251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H30" sqref="H30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18</v>
      </c>
      <c r="F5" s="70">
        <v>10</v>
      </c>
      <c r="G5" s="46">
        <f t="shared" ref="G5:G26" si="0">E5+F5</f>
        <v>28</v>
      </c>
      <c r="H5" s="77">
        <v>0</v>
      </c>
      <c r="I5" s="75">
        <v>0</v>
      </c>
      <c r="J5" s="46">
        <f t="shared" ref="J5:J26" si="1">+G5-H5-K5-I5</f>
        <v>28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72</v>
      </c>
      <c r="F6" s="70">
        <v>30</v>
      </c>
      <c r="G6" s="46">
        <f t="shared" si="0"/>
        <v>102</v>
      </c>
      <c r="H6" s="77">
        <v>0</v>
      </c>
      <c r="I6" s="75">
        <v>0</v>
      </c>
      <c r="J6" s="46">
        <f t="shared" si="1"/>
        <v>95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/>
      <c r="P6" s="133">
        <f t="shared" si="2"/>
        <v>700</v>
      </c>
      <c r="Q6" s="13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+'25'!J8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2</v>
      </c>
      <c r="K8" s="71">
        <v>1</v>
      </c>
      <c r="L8" s="15">
        <v>100</v>
      </c>
      <c r="M8" s="64">
        <f t="shared" si="3"/>
        <v>100</v>
      </c>
      <c r="N8" s="17" t="s">
        <v>16</v>
      </c>
      <c r="O8" s="18"/>
      <c r="P8" s="133">
        <f t="shared" si="2"/>
        <v>100</v>
      </c>
      <c r="Q8" s="89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1</v>
      </c>
      <c r="F11" s="70">
        <v>5</v>
      </c>
      <c r="G11" s="46">
        <f t="shared" si="0"/>
        <v>6</v>
      </c>
      <c r="H11" s="77">
        <v>0</v>
      </c>
      <c r="I11" s="75">
        <v>0</v>
      </c>
      <c r="J11" s="46">
        <f t="shared" si="1"/>
        <v>4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25</v>
      </c>
      <c r="P11" s="133">
        <f t="shared" si="2"/>
        <v>75</v>
      </c>
      <c r="Q11" s="13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3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17</v>
      </c>
      <c r="F22" s="70">
        <v>10</v>
      </c>
      <c r="G22" s="46">
        <f t="shared" si="0"/>
        <v>27</v>
      </c>
      <c r="H22" s="77">
        <v>0</v>
      </c>
      <c r="I22" s="75">
        <v>0</v>
      </c>
      <c r="J22" s="46">
        <f t="shared" si="1"/>
        <v>26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33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3</v>
      </c>
      <c r="F24" s="70">
        <v>5</v>
      </c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2</v>
      </c>
      <c r="F26" s="70">
        <v>2</v>
      </c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0</v>
      </c>
      <c r="F28" s="70">
        <v>3</v>
      </c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15</v>
      </c>
      <c r="F31" s="70">
        <v>10</v>
      </c>
      <c r="G31" s="46">
        <f t="shared" si="5"/>
        <v>25</v>
      </c>
      <c r="H31" s="77">
        <v>0</v>
      </c>
      <c r="I31" s="75">
        <v>0</v>
      </c>
      <c r="J31" s="46">
        <f t="shared" si="6"/>
        <v>22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33">
        <f t="shared" si="2"/>
        <v>300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3</v>
      </c>
      <c r="F32" s="70">
        <v>5</v>
      </c>
      <c r="G32" s="46">
        <f t="shared" si="5"/>
        <v>8</v>
      </c>
      <c r="H32" s="77">
        <v>0</v>
      </c>
      <c r="I32" s="75"/>
      <c r="J32" s="46">
        <f t="shared" si="6"/>
        <v>6</v>
      </c>
      <c r="K32" s="71">
        <v>2</v>
      </c>
      <c r="L32" s="15">
        <v>130</v>
      </c>
      <c r="M32" s="64">
        <f t="shared" si="3"/>
        <v>260</v>
      </c>
      <c r="N32" s="17"/>
      <c r="O32" s="18">
        <v>246</v>
      </c>
      <c r="P32" s="133">
        <f t="shared" si="2"/>
        <v>14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1</v>
      </c>
      <c r="F33" s="70">
        <v>5</v>
      </c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+'25'!J37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4</v>
      </c>
      <c r="F41" s="70">
        <v>3</v>
      </c>
      <c r="G41" s="46">
        <f t="shared" si="5"/>
        <v>7</v>
      </c>
      <c r="H41" s="77">
        <v>0</v>
      </c>
      <c r="I41" s="75">
        <v>0</v>
      </c>
      <c r="J41" s="46">
        <f t="shared" si="6"/>
        <v>6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33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+'25'!J46</f>
        <v>3</v>
      </c>
      <c r="F46" s="70">
        <v>3</v>
      </c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+'25'!J47</f>
        <v>0</v>
      </c>
      <c r="F47" s="70">
        <v>3</v>
      </c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+'25'!J48</f>
        <v>4</v>
      </c>
      <c r="F48" s="70">
        <v>2</v>
      </c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+'25'!J49</f>
        <v>4</v>
      </c>
      <c r="F49" s="70">
        <v>3</v>
      </c>
      <c r="G49" s="46">
        <f t="shared" si="5"/>
        <v>7</v>
      </c>
      <c r="H49" s="77">
        <v>0</v>
      </c>
      <c r="I49" s="75">
        <v>0</v>
      </c>
      <c r="J49" s="46">
        <f t="shared" si="6"/>
        <v>5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20</v>
      </c>
      <c r="P49" s="133">
        <f t="shared" si="2"/>
        <v>80</v>
      </c>
      <c r="Q49" s="13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+'25'!J50</f>
        <v>3</v>
      </c>
      <c r="F50" s="70">
        <v>3</v>
      </c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+'25'!J53</f>
        <v>7</v>
      </c>
      <c r="F53" s="70">
        <v>5</v>
      </c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+'25'!J55</f>
        <v>0</v>
      </c>
      <c r="F55" s="70">
        <v>2</v>
      </c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+'25'!J56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+'25'!J57</f>
        <v>2</v>
      </c>
      <c r="F57" s="70">
        <v>2</v>
      </c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+'25'!J59</f>
        <v>0</v>
      </c>
      <c r="F59" s="70">
        <v>2</v>
      </c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+'25'!J62</f>
        <v>2</v>
      </c>
      <c r="F62" s="70">
        <v>2</v>
      </c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+'25'!J64</f>
        <v>0</v>
      </c>
      <c r="F64" s="70">
        <v>3</v>
      </c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+'25'!J65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+'25'!J66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+'25'!J74</f>
        <v>1</v>
      </c>
      <c r="F74" s="70">
        <v>3</v>
      </c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+'25'!J80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+'25'!J81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33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+'25'!J82</f>
        <v>0</v>
      </c>
      <c r="F82" s="70">
        <v>3</v>
      </c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+'25'!J110</f>
        <v>12</v>
      </c>
      <c r="F110" s="70"/>
      <c r="G110" s="46">
        <f t="shared" si="20"/>
        <v>12</v>
      </c>
      <c r="H110" s="77">
        <v>0</v>
      </c>
      <c r="I110" s="75">
        <v>0</v>
      </c>
      <c r="J110" s="46">
        <f t="shared" si="21"/>
        <v>12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+'25'!J111</f>
        <v>20</v>
      </c>
      <c r="F111" s="70"/>
      <c r="G111" s="46">
        <f t="shared" si="20"/>
        <v>20</v>
      </c>
      <c r="H111" s="77">
        <v>0</v>
      </c>
      <c r="I111" s="75">
        <v>0</v>
      </c>
      <c r="J111" s="46">
        <f t="shared" si="21"/>
        <v>19</v>
      </c>
      <c r="K111" s="71">
        <v>1</v>
      </c>
      <c r="L111" s="20">
        <v>0</v>
      </c>
      <c r="M111" s="64">
        <f t="shared" si="8"/>
        <v>0</v>
      </c>
      <c r="N111" s="17" t="s">
        <v>1451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+'25'!J112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+'25'!J113</f>
        <v>13</v>
      </c>
      <c r="F113" s="70"/>
      <c r="G113" s="46">
        <f t="shared" si="20"/>
        <v>13</v>
      </c>
      <c r="H113" s="77">
        <v>0</v>
      </c>
      <c r="I113" s="75">
        <v>0</v>
      </c>
      <c r="J113" s="46">
        <f t="shared" si="21"/>
        <v>13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+'25'!J115</f>
        <v>12</v>
      </c>
      <c r="F115" s="70"/>
      <c r="G115" s="46">
        <f t="shared" si="20"/>
        <v>12</v>
      </c>
      <c r="H115" s="77">
        <v>0</v>
      </c>
      <c r="I115" s="75">
        <v>0</v>
      </c>
      <c r="J115" s="46">
        <f t="shared" si="21"/>
        <v>12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+'25'!J116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+'25'!J117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+'25'!J120</f>
        <v>4</v>
      </c>
      <c r="F120" s="70"/>
      <c r="G120" s="46">
        <f t="shared" si="20"/>
        <v>4</v>
      </c>
      <c r="H120" s="77">
        <v>0</v>
      </c>
      <c r="I120" s="75">
        <v>0</v>
      </c>
      <c r="J120" s="46">
        <f t="shared" si="21"/>
        <v>2</v>
      </c>
      <c r="K120" s="71">
        <v>2</v>
      </c>
      <c r="L120" s="22">
        <v>35</v>
      </c>
      <c r="M120" s="64">
        <f t="shared" si="8"/>
        <v>70</v>
      </c>
      <c r="N120" s="17" t="s">
        <v>16</v>
      </c>
      <c r="O120" s="18">
        <v>35</v>
      </c>
      <c r="P120" s="133">
        <f t="shared" si="7"/>
        <v>35</v>
      </c>
      <c r="Q120" s="89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+'25'!J125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5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+'25'!J131</f>
        <v>0</v>
      </c>
      <c r="F131" s="70">
        <v>5</v>
      </c>
      <c r="G131" s="46">
        <f t="shared" si="20"/>
        <v>5</v>
      </c>
      <c r="H131" s="77">
        <v>0</v>
      </c>
      <c r="I131" s="75">
        <v>0</v>
      </c>
      <c r="J131" s="46">
        <f t="shared" si="21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33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+'25'!J132</f>
        <v>3</v>
      </c>
      <c r="F132" s="70">
        <v>3</v>
      </c>
      <c r="G132" s="46">
        <f t="shared" si="20"/>
        <v>6</v>
      </c>
      <c r="H132" s="77">
        <v>0</v>
      </c>
      <c r="I132" s="75">
        <v>0</v>
      </c>
      <c r="J132" s="46">
        <f t="shared" si="21"/>
        <v>4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>
        <v>60</v>
      </c>
      <c r="P132" s="133">
        <f t="shared" si="7"/>
        <v>60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+'25'!J133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50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+'25'!J154</f>
        <v>0</v>
      </c>
      <c r="F154" s="70">
        <v>5</v>
      </c>
      <c r="G154" s="46">
        <f t="shared" si="20"/>
        <v>5</v>
      </c>
      <c r="H154" s="77">
        <v>0</v>
      </c>
      <c r="I154" s="75">
        <v>0</v>
      </c>
      <c r="J154" s="46">
        <f t="shared" si="21"/>
        <v>5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+'25'!J162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+'25'!J163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+'25'!J164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+'25'!J165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+'25'!J166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+'25'!J167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+'25'!J168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+'25'!J169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+'25'!J170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+'25'!J171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+'25'!J172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+'25'!J174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+'25'!J175</f>
        <v>11</v>
      </c>
      <c r="F175" s="70">
        <v>10</v>
      </c>
      <c r="G175" s="46">
        <f t="shared" si="27"/>
        <v>21</v>
      </c>
      <c r="H175" s="77">
        <v>0</v>
      </c>
      <c r="I175" s="75">
        <v>0</v>
      </c>
      <c r="J175" s="46">
        <f t="shared" si="28"/>
        <v>21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+'25'!J176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+'25'!J177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+'25'!J178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+'25'!J179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+'25'!J180</f>
        <v>13</v>
      </c>
      <c r="F180" s="70"/>
      <c r="G180" s="46">
        <f t="shared" si="27"/>
        <v>13</v>
      </c>
      <c r="H180" s="77">
        <v>0</v>
      </c>
      <c r="I180" s="75">
        <v>0</v>
      </c>
      <c r="J180" s="46">
        <f t="shared" si="28"/>
        <v>13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+'25'!J181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+'25'!J182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+'25'!J183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+'25'!J184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+'25'!J185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+'25'!J186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+'25'!J188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110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+'25'!J190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+'25'!J191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+'25'!J192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+'25'!J193</f>
        <v>7</v>
      </c>
      <c r="F193" s="70">
        <v>5</v>
      </c>
      <c r="G193" s="46">
        <f t="shared" si="27"/>
        <v>12</v>
      </c>
      <c r="H193" s="77">
        <v>0</v>
      </c>
      <c r="I193" s="75">
        <v>0</v>
      </c>
      <c r="J193" s="46">
        <f t="shared" si="28"/>
        <v>12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+'25'!J194</f>
        <v>10</v>
      </c>
      <c r="F194" s="70">
        <v>5</v>
      </c>
      <c r="G194" s="46">
        <f t="shared" si="27"/>
        <v>15</v>
      </c>
      <c r="H194" s="77">
        <v>0</v>
      </c>
      <c r="I194" s="75">
        <v>0</v>
      </c>
      <c r="J194" s="46">
        <f t="shared" si="28"/>
        <v>14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3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+'25'!J195</f>
        <v>5</v>
      </c>
      <c r="F195" s="70">
        <v>5</v>
      </c>
      <c r="G195" s="46">
        <f t="shared" si="27"/>
        <v>10</v>
      </c>
      <c r="H195" s="77">
        <v>0</v>
      </c>
      <c r="I195" s="75">
        <v>0</v>
      </c>
      <c r="J195" s="46">
        <f t="shared" si="28"/>
        <v>9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/>
      <c r="P195" s="133">
        <f t="shared" si="26"/>
        <v>60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+'25'!J196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+'25'!J197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+'25'!J198</f>
        <v>0</v>
      </c>
      <c r="F198" s="70">
        <v>20</v>
      </c>
      <c r="G198" s="46">
        <f t="shared" si="27"/>
        <v>20</v>
      </c>
      <c r="H198" s="77">
        <v>0</v>
      </c>
      <c r="I198" s="75">
        <v>0</v>
      </c>
      <c r="J198" s="46">
        <f t="shared" si="28"/>
        <v>20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+'25'!J199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+'25'!J200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+'25'!J201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+'25'!J202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+'25'!J203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+'25'!J204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+'25'!J205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+'25'!J206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+'25'!J208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+'25'!J209</f>
        <v>3</v>
      </c>
      <c r="F209" s="70"/>
      <c r="G209" s="46">
        <f t="shared" si="27"/>
        <v>3</v>
      </c>
      <c r="H209" s="77">
        <v>0</v>
      </c>
      <c r="I209" s="75">
        <v>0</v>
      </c>
      <c r="J209" s="46">
        <f t="shared" si="28"/>
        <v>2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33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+'25'!J210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+'25'!J211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+'25'!J212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40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+'25'!J213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+'25'!J214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+'25'!J215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+'25'!J216</f>
        <v>50</v>
      </c>
      <c r="F216" s="70"/>
      <c r="G216" s="46">
        <f t="shared" si="27"/>
        <v>50</v>
      </c>
      <c r="H216" s="77">
        <v>0</v>
      </c>
      <c r="I216" s="75">
        <v>0</v>
      </c>
      <c r="J216" s="46">
        <f t="shared" si="28"/>
        <v>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+'25'!J217</f>
        <v>146</v>
      </c>
      <c r="F217" s="70"/>
      <c r="G217" s="46">
        <f t="shared" si="27"/>
        <v>146</v>
      </c>
      <c r="H217" s="77">
        <v>0</v>
      </c>
      <c r="I217" s="75">
        <v>0</v>
      </c>
      <c r="J217" s="46">
        <f t="shared" si="28"/>
        <v>146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+'25'!J218</f>
        <v>4</v>
      </c>
      <c r="F218" s="70"/>
      <c r="G218" s="46">
        <f t="shared" si="27"/>
        <v>4</v>
      </c>
      <c r="H218" s="77">
        <v>0</v>
      </c>
      <c r="I218" s="75">
        <v>0</v>
      </c>
      <c r="J218" s="46">
        <f t="shared" si="28"/>
        <v>4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+'25'!J219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+'25'!J220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+'25'!J221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+'25'!J222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+'25'!J223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+'25'!J224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+'25'!J225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+'25'!J226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+'25'!J227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+'25'!J228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+'25'!J229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+'25'!J230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+'25'!J231</f>
        <v>0</v>
      </c>
      <c r="F231" s="70"/>
      <c r="G231" s="46">
        <f t="shared" ref="G231:G253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+'25'!J232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+'25'!J233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+'25'!J234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+'25'!J235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+'25'!J236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+'25'!J237</f>
        <v>0</v>
      </c>
      <c r="F237" s="70">
        <v>3</v>
      </c>
      <c r="G237" s="46">
        <f t="shared" si="37"/>
        <v>3</v>
      </c>
      <c r="H237" s="77">
        <v>0</v>
      </c>
      <c r="I237" s="75">
        <v>0</v>
      </c>
      <c r="J237" s="46">
        <f t="shared" si="38"/>
        <v>3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+'25'!J238</f>
        <v>0</v>
      </c>
      <c r="F238" s="70">
        <v>3</v>
      </c>
      <c r="G238" s="46">
        <f t="shared" si="37"/>
        <v>3</v>
      </c>
      <c r="H238" s="77">
        <v>0</v>
      </c>
      <c r="I238" s="75">
        <v>0</v>
      </c>
      <c r="J238" s="46">
        <f t="shared" si="38"/>
        <v>3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+'25'!J239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+'25'!J240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+'25'!J241</f>
        <v>3</v>
      </c>
      <c r="F241" s="70"/>
      <c r="G241" s="46">
        <f t="shared" si="37"/>
        <v>3</v>
      </c>
      <c r="H241" s="77">
        <v>0</v>
      </c>
      <c r="I241" s="75">
        <v>0</v>
      </c>
      <c r="J241" s="46">
        <f t="shared" si="38"/>
        <v>3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+'25'!J242</f>
        <v>1</v>
      </c>
      <c r="F242" s="70"/>
      <c r="G242" s="46">
        <f t="shared" si="37"/>
        <v>1</v>
      </c>
      <c r="H242" s="77">
        <v>0</v>
      </c>
      <c r="I242" s="75">
        <v>0</v>
      </c>
      <c r="J242" s="46">
        <f t="shared" si="38"/>
        <v>0</v>
      </c>
      <c r="K242" s="71">
        <v>1</v>
      </c>
      <c r="L242" s="20">
        <v>35</v>
      </c>
      <c r="M242" s="64">
        <f t="shared" si="39"/>
        <v>35</v>
      </c>
      <c r="N242" s="17" t="s">
        <v>16</v>
      </c>
      <c r="O242" s="18"/>
      <c r="P242" s="133">
        <f t="shared" si="35"/>
        <v>35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+'25'!J243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+'25'!J244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+'25'!J245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+'25'!J246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+'25'!J247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+'25'!J248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1459</v>
      </c>
      <c r="D249" s="10" t="s">
        <v>432</v>
      </c>
      <c r="E249" s="63">
        <f>+'25'!J249</f>
        <v>3</v>
      </c>
      <c r="F249" s="70"/>
      <c r="G249" s="46">
        <f t="shared" si="37"/>
        <v>3</v>
      </c>
      <c r="H249" s="77">
        <v>0</v>
      </c>
      <c r="I249" s="75">
        <v>0</v>
      </c>
      <c r="J249" s="46">
        <f t="shared" si="38"/>
        <v>3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1460</v>
      </c>
      <c r="D250" s="10" t="s">
        <v>432</v>
      </c>
      <c r="E250" s="63">
        <f>+'25'!J250</f>
        <v>3</v>
      </c>
      <c r="F250" s="70"/>
      <c r="G250" s="46">
        <f t="shared" si="37"/>
        <v>3</v>
      </c>
      <c r="H250" s="77">
        <v>0</v>
      </c>
      <c r="I250" s="75">
        <v>0</v>
      </c>
      <c r="J250" s="46">
        <f t="shared" si="38"/>
        <v>3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1461</v>
      </c>
      <c r="D251" s="10" t="s">
        <v>432</v>
      </c>
      <c r="E251" s="63">
        <f>+'25'!J251</f>
        <v>3</v>
      </c>
      <c r="F251" s="70"/>
      <c r="G251" s="46">
        <f t="shared" si="37"/>
        <v>3</v>
      </c>
      <c r="H251" s="77">
        <v>0</v>
      </c>
      <c r="I251" s="75">
        <v>0</v>
      </c>
      <c r="J251" s="46">
        <f t="shared" si="38"/>
        <v>3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/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+'25'!J253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ref="J253" si="43">+G253-H253-K253-I253</f>
        <v>0</v>
      </c>
      <c r="K253" s="71"/>
      <c r="L253" s="143"/>
      <c r="M253" s="64">
        <f t="shared" ref="M253" si="44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5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R254" s="74">
        <f>SUM(R5:R253)</f>
        <v>938.92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2405</v>
      </c>
      <c r="Q256" s="87"/>
    </row>
    <row r="257" spans="1:22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22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1024</v>
      </c>
      <c r="O258" s="2">
        <v>234</v>
      </c>
      <c r="P258" s="2">
        <v>165</v>
      </c>
      <c r="Q258" s="87">
        <v>200</v>
      </c>
      <c r="R258" s="2">
        <v>105</v>
      </c>
      <c r="S258" s="2">
        <v>50</v>
      </c>
      <c r="T258" s="2">
        <v>100</v>
      </c>
      <c r="U258" s="2">
        <v>110</v>
      </c>
      <c r="V258" s="2">
        <v>60</v>
      </c>
    </row>
    <row r="259" spans="1:22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22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2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386</v>
      </c>
      <c r="P261" s="137"/>
      <c r="Q261" s="137"/>
      <c r="R261" s="137"/>
    </row>
    <row r="262" spans="1:22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995</v>
      </c>
      <c r="P262" s="137"/>
      <c r="Q262" s="137"/>
      <c r="R262" s="137"/>
    </row>
    <row r="263" spans="1:22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995</v>
      </c>
      <c r="P263" s="139" t="s">
        <v>1416</v>
      </c>
      <c r="Q263" s="140" t="s">
        <v>1417</v>
      </c>
      <c r="R263" s="141" t="s">
        <v>1418</v>
      </c>
    </row>
    <row r="264" spans="1:22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250</v>
      </c>
    </row>
    <row r="265" spans="1:22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2" x14ac:dyDescent="0.5">
      <c r="J266" s="2"/>
      <c r="L266" s="2"/>
      <c r="P266" s="121"/>
      <c r="Q266" s="121"/>
      <c r="R266" s="121"/>
    </row>
    <row r="267" spans="1:22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2" x14ac:dyDescent="0.5">
      <c r="J268" s="2"/>
      <c r="L268" s="2"/>
      <c r="P268" s="122"/>
      <c r="Q268" s="122"/>
      <c r="R268" s="122"/>
    </row>
    <row r="269" spans="1:22" x14ac:dyDescent="0.5">
      <c r="J269" s="2"/>
      <c r="L269" s="2"/>
      <c r="P269" s="123"/>
      <c r="Q269" s="123"/>
      <c r="R269" s="123"/>
    </row>
    <row r="270" spans="1:22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250</v>
      </c>
    </row>
    <row r="271" spans="1:22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75</v>
      </c>
    </row>
    <row r="272" spans="1:22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5.25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169.75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V336"/>
  <sheetViews>
    <sheetView zoomScale="80" zoomScaleNormal="80" workbookViewId="0">
      <pane xSplit="10" ySplit="4" topLeftCell="K248" activePane="bottomRight" state="frozen"/>
      <selection activeCell="G257" sqref="G257"/>
      <selection pane="topRight" activeCell="G257" sqref="G257"/>
      <selection pane="bottomLeft" activeCell="G257" sqref="G257"/>
      <selection pane="bottomRight" activeCell="F260" sqref="F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28</v>
      </c>
      <c r="F5" s="70"/>
      <c r="G5" s="46">
        <f t="shared" ref="G5:G26" si="0">E5+F5</f>
        <v>28</v>
      </c>
      <c r="H5" s="77">
        <v>0</v>
      </c>
      <c r="I5" s="75">
        <v>0</v>
      </c>
      <c r="J5" s="46">
        <f t="shared" ref="J5:J26" si="1">+G5-H5-K5-I5</f>
        <v>28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95</v>
      </c>
      <c r="F6" s="70"/>
      <c r="G6" s="46">
        <f t="shared" si="0"/>
        <v>95</v>
      </c>
      <c r="H6" s="77">
        <v>0</v>
      </c>
      <c r="I6" s="75">
        <v>0</v>
      </c>
      <c r="J6" s="46">
        <f t="shared" si="1"/>
        <v>93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33">
        <f t="shared" si="2"/>
        <v>200</v>
      </c>
      <c r="Q6" s="13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+'26'!J8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2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3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33">
        <f t="shared" si="2"/>
        <v>50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33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22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4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60</v>
      </c>
      <c r="P32" s="133">
        <f t="shared" si="2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4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60</v>
      </c>
      <c r="P33" s="133">
        <f t="shared" si="2"/>
        <v>200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+'26'!J37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10</v>
      </c>
      <c r="P39" s="133">
        <f t="shared" si="2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33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5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33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+'26'!J46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+'26'!J47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+'26'!J48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+'26'!J49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+'26'!J50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+'26'!J53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33">
        <f t="shared" si="2"/>
        <v>100</v>
      </c>
      <c r="Q53" s="13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+'26'!J55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+'26'!J56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+'26'!J57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+'26'!J62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+'26'!J64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+'26'!J65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+'26'!J66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+'26'!J74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+'26'!J80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+'26'!J81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+'26'!J82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+'26'!J110</f>
        <v>12</v>
      </c>
      <c r="F110" s="70"/>
      <c r="G110" s="46">
        <f t="shared" si="20"/>
        <v>12</v>
      </c>
      <c r="H110" s="77">
        <v>0</v>
      </c>
      <c r="I110" s="75">
        <v>0</v>
      </c>
      <c r="J110" s="46">
        <f t="shared" si="21"/>
        <v>11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33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+'26'!J111</f>
        <v>19</v>
      </c>
      <c r="F111" s="70"/>
      <c r="G111" s="46">
        <f t="shared" si="20"/>
        <v>19</v>
      </c>
      <c r="H111" s="77">
        <v>0</v>
      </c>
      <c r="I111" s="75">
        <v>0</v>
      </c>
      <c r="J111" s="46">
        <f t="shared" si="21"/>
        <v>17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25</v>
      </c>
      <c r="P111" s="133">
        <f t="shared" si="7"/>
        <v>475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+'26'!J112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33">
        <f t="shared" si="7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+'26'!J113</f>
        <v>13</v>
      </c>
      <c r="F113" s="70"/>
      <c r="G113" s="46">
        <f t="shared" si="20"/>
        <v>13</v>
      </c>
      <c r="H113" s="77">
        <v>0</v>
      </c>
      <c r="I113" s="75">
        <v>0</v>
      </c>
      <c r="J113" s="46">
        <f t="shared" si="21"/>
        <v>11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33">
        <f t="shared" si="7"/>
        <v>110</v>
      </c>
      <c r="Q113" s="13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+'26'!J115</f>
        <v>12</v>
      </c>
      <c r="F115" s="70"/>
      <c r="G115" s="46">
        <f t="shared" si="20"/>
        <v>12</v>
      </c>
      <c r="H115" s="77">
        <v>0</v>
      </c>
      <c r="I115" s="75">
        <v>0</v>
      </c>
      <c r="J115" s="46">
        <f t="shared" si="21"/>
        <v>12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+'26'!J116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17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33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+'26'!J117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5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33">
        <f t="shared" si="7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+'26'!J120</f>
        <v>2</v>
      </c>
      <c r="F120" s="70"/>
      <c r="G120" s="46">
        <f t="shared" si="20"/>
        <v>2</v>
      </c>
      <c r="H120" s="77">
        <v>0</v>
      </c>
      <c r="I120" s="75">
        <v>0</v>
      </c>
      <c r="J120" s="46">
        <f t="shared" si="21"/>
        <v>2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+'26'!J125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4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33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+'26'!J131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4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+'26'!J132</f>
        <v>4</v>
      </c>
      <c r="F132" s="70"/>
      <c r="G132" s="46">
        <f t="shared" si="20"/>
        <v>4</v>
      </c>
      <c r="H132" s="77">
        <v>0</v>
      </c>
      <c r="I132" s="75">
        <v>0</v>
      </c>
      <c r="J132" s="46">
        <f t="shared" si="21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+'26'!J133</f>
        <v>1</v>
      </c>
      <c r="F133" s="70"/>
      <c r="G133" s="46">
        <f t="shared" si="20"/>
        <v>1</v>
      </c>
      <c r="H133" s="77">
        <v>0</v>
      </c>
      <c r="I133" s="75">
        <v>0</v>
      </c>
      <c r="J133" s="46">
        <f t="shared" si="21"/>
        <v>0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33">
        <f t="shared" ref="P133:P196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+'26'!J154</f>
        <v>5</v>
      </c>
      <c r="F154" s="70"/>
      <c r="G154" s="46">
        <f t="shared" si="20"/>
        <v>5</v>
      </c>
      <c r="H154" s="77">
        <v>0</v>
      </c>
      <c r="I154" s="75">
        <v>0</v>
      </c>
      <c r="J154" s="46">
        <f t="shared" si="21"/>
        <v>3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/>
      <c r="P154" s="133">
        <f t="shared" si="26"/>
        <v>50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+'26'!J162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+'26'!J163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+'26'!J164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+'26'!J165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+'26'!J166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+'26'!J167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+'26'!J168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+'26'!J169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+'26'!J170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+'26'!J171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+'26'!J172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+'26'!J174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+'26'!J175</f>
        <v>21</v>
      </c>
      <c r="F175" s="70"/>
      <c r="G175" s="46">
        <f t="shared" si="27"/>
        <v>21</v>
      </c>
      <c r="H175" s="77">
        <v>0</v>
      </c>
      <c r="I175" s="75">
        <v>0</v>
      </c>
      <c r="J175" s="46">
        <f t="shared" si="28"/>
        <v>20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33">
        <f t="shared" si="26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+'26'!J176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+'26'!J177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+'26'!J178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+'26'!J179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+'26'!J180</f>
        <v>13</v>
      </c>
      <c r="F180" s="70"/>
      <c r="G180" s="46">
        <f t="shared" si="27"/>
        <v>13</v>
      </c>
      <c r="H180" s="77">
        <v>0</v>
      </c>
      <c r="I180" s="75">
        <v>0</v>
      </c>
      <c r="J180" s="46">
        <f t="shared" si="28"/>
        <v>13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+'26'!J181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+'26'!J182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+'26'!J183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+'26'!J184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+'26'!J185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+'26'!J186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+'26'!J188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110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+'26'!J190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+'26'!J191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+'26'!J192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+'26'!J193</f>
        <v>12</v>
      </c>
      <c r="F193" s="70"/>
      <c r="G193" s="46">
        <f t="shared" si="27"/>
        <v>12</v>
      </c>
      <c r="H193" s="77">
        <v>0</v>
      </c>
      <c r="I193" s="75">
        <v>0</v>
      </c>
      <c r="J193" s="46">
        <f t="shared" si="28"/>
        <v>6</v>
      </c>
      <c r="K193" s="71">
        <v>6</v>
      </c>
      <c r="L193" s="20">
        <v>60</v>
      </c>
      <c r="M193" s="64">
        <f t="shared" si="31"/>
        <v>360</v>
      </c>
      <c r="N193" s="17" t="s">
        <v>16</v>
      </c>
      <c r="O193" s="18"/>
      <c r="P193" s="133">
        <f t="shared" si="26"/>
        <v>360</v>
      </c>
      <c r="Q193" s="89">
        <v>38</v>
      </c>
      <c r="R193" s="43">
        <f t="shared" si="32"/>
        <v>228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+'26'!J194</f>
        <v>14</v>
      </c>
      <c r="F194" s="70"/>
      <c r="G194" s="46">
        <f t="shared" si="27"/>
        <v>14</v>
      </c>
      <c r="H194" s="77">
        <v>0</v>
      </c>
      <c r="I194" s="75">
        <v>0</v>
      </c>
      <c r="J194" s="46">
        <f t="shared" si="28"/>
        <v>13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3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+'26'!J195</f>
        <v>9</v>
      </c>
      <c r="F195" s="70"/>
      <c r="G195" s="46">
        <f t="shared" si="27"/>
        <v>9</v>
      </c>
      <c r="H195" s="77">
        <v>0</v>
      </c>
      <c r="I195" s="75">
        <v>0</v>
      </c>
      <c r="J195" s="46">
        <f t="shared" si="28"/>
        <v>9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+'26'!J196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+'26'!J197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+'26'!J198</f>
        <v>20</v>
      </c>
      <c r="F198" s="70"/>
      <c r="G198" s="46">
        <f t="shared" si="27"/>
        <v>20</v>
      </c>
      <c r="H198" s="77">
        <v>0</v>
      </c>
      <c r="I198" s="75">
        <v>0</v>
      </c>
      <c r="J198" s="46">
        <f t="shared" si="28"/>
        <v>18</v>
      </c>
      <c r="K198" s="71">
        <v>2</v>
      </c>
      <c r="L198" s="20">
        <v>150</v>
      </c>
      <c r="M198" s="64">
        <f t="shared" si="31"/>
        <v>300</v>
      </c>
      <c r="N198" s="17" t="s">
        <v>16</v>
      </c>
      <c r="O198" s="18"/>
      <c r="P198" s="133">
        <f t="shared" si="35"/>
        <v>300</v>
      </c>
      <c r="Q198" s="89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+'26'!J199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+'26'!J200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+'26'!J201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+'26'!J202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+'26'!J203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+'26'!J204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+'26'!J205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+'26'!J206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+'26'!J208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+'26'!J209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+'26'!J210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+'26'!J211</f>
        <v>0</v>
      </c>
      <c r="F211" s="70">
        <v>1</v>
      </c>
      <c r="G211" s="46">
        <f t="shared" si="27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/>
      <c r="P211" s="133">
        <f t="shared" si="35"/>
        <v>40</v>
      </c>
      <c r="Q211" s="89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+'26'!J212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+'26'!J213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+'26'!J214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+'26'!J215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+'26'!J216</f>
        <v>50</v>
      </c>
      <c r="F216" s="70"/>
      <c r="G216" s="46">
        <f t="shared" si="27"/>
        <v>50</v>
      </c>
      <c r="H216" s="77">
        <v>0</v>
      </c>
      <c r="I216" s="75">
        <v>0</v>
      </c>
      <c r="J216" s="46">
        <f t="shared" si="28"/>
        <v>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+'26'!J217</f>
        <v>146</v>
      </c>
      <c r="F217" s="70"/>
      <c r="G217" s="46">
        <f t="shared" si="27"/>
        <v>146</v>
      </c>
      <c r="H217" s="77">
        <v>0</v>
      </c>
      <c r="I217" s="75">
        <v>0</v>
      </c>
      <c r="J217" s="46">
        <f t="shared" si="28"/>
        <v>146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+'26'!J218</f>
        <v>4</v>
      </c>
      <c r="F218" s="70"/>
      <c r="G218" s="46">
        <f t="shared" si="27"/>
        <v>4</v>
      </c>
      <c r="H218" s="77">
        <v>0</v>
      </c>
      <c r="I218" s="75">
        <v>0</v>
      </c>
      <c r="J218" s="46">
        <f t="shared" si="28"/>
        <v>3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+'26'!J219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+'26'!J220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+'26'!J221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+'26'!J222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+'26'!J223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+'26'!J224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+'26'!J225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+'26'!J226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+'26'!J227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+'26'!J228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+'26'!J229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+'26'!J230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+'26'!J231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+'26'!J232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+'26'!J233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+'26'!J234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+'26'!J235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+'26'!J236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+'26'!J237</f>
        <v>3</v>
      </c>
      <c r="F237" s="70"/>
      <c r="G237" s="46">
        <f t="shared" si="37"/>
        <v>3</v>
      </c>
      <c r="H237" s="77">
        <v>0</v>
      </c>
      <c r="I237" s="75">
        <v>0</v>
      </c>
      <c r="J237" s="46">
        <f t="shared" si="38"/>
        <v>3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+'26'!J238</f>
        <v>3</v>
      </c>
      <c r="F238" s="70"/>
      <c r="G238" s="46">
        <f t="shared" si="37"/>
        <v>3</v>
      </c>
      <c r="H238" s="77">
        <v>0</v>
      </c>
      <c r="I238" s="75">
        <v>0</v>
      </c>
      <c r="J238" s="46">
        <f t="shared" si="38"/>
        <v>2</v>
      </c>
      <c r="K238" s="71">
        <v>1</v>
      </c>
      <c r="L238" s="20">
        <v>50</v>
      </c>
      <c r="M238" s="64">
        <f t="shared" si="39"/>
        <v>50</v>
      </c>
      <c r="N238" s="17" t="s">
        <v>16</v>
      </c>
      <c r="O238" s="18">
        <v>10</v>
      </c>
      <c r="P238" s="133">
        <f t="shared" si="35"/>
        <v>40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+'26'!J239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+'26'!J240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+'26'!J241</f>
        <v>3</v>
      </c>
      <c r="F241" s="70"/>
      <c r="G241" s="46">
        <f t="shared" si="37"/>
        <v>3</v>
      </c>
      <c r="H241" s="77">
        <v>0</v>
      </c>
      <c r="I241" s="75">
        <v>0</v>
      </c>
      <c r="J241" s="46">
        <f t="shared" si="38"/>
        <v>3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+'26'!J242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+'26'!J243</f>
        <v>0</v>
      </c>
      <c r="F243" s="70">
        <v>1</v>
      </c>
      <c r="G243" s="46">
        <f t="shared" si="37"/>
        <v>1</v>
      </c>
      <c r="H243" s="77">
        <v>0</v>
      </c>
      <c r="I243" s="75">
        <v>0</v>
      </c>
      <c r="J243" s="46">
        <f t="shared" si="38"/>
        <v>0</v>
      </c>
      <c r="K243" s="71">
        <v>1</v>
      </c>
      <c r="L243" s="20">
        <v>35</v>
      </c>
      <c r="M243" s="64">
        <f t="shared" ref="M243:M246" si="41">+L243*K243</f>
        <v>35</v>
      </c>
      <c r="N243" s="17" t="s">
        <v>16</v>
      </c>
      <c r="O243" s="18">
        <v>17</v>
      </c>
      <c r="P243" s="133">
        <f t="shared" si="35"/>
        <v>18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+'26'!J244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+'26'!J245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+'26'!J246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+'26'!J247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+'26'!J248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1459</v>
      </c>
      <c r="D249" s="10" t="s">
        <v>432</v>
      </c>
      <c r="E249" s="63">
        <f>+'26'!J249</f>
        <v>3</v>
      </c>
      <c r="F249" s="70"/>
      <c r="G249" s="46">
        <f t="shared" si="37"/>
        <v>3</v>
      </c>
      <c r="H249" s="77">
        <v>0</v>
      </c>
      <c r="I249" s="75">
        <v>0</v>
      </c>
      <c r="J249" s="46">
        <f t="shared" si="38"/>
        <v>3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1460</v>
      </c>
      <c r="D250" s="10" t="s">
        <v>432</v>
      </c>
      <c r="E250" s="63">
        <f>+'26'!J250</f>
        <v>3</v>
      </c>
      <c r="F250" s="70"/>
      <c r="G250" s="46">
        <f t="shared" si="37"/>
        <v>3</v>
      </c>
      <c r="H250" s="77">
        <v>0</v>
      </c>
      <c r="I250" s="75">
        <v>0</v>
      </c>
      <c r="J250" s="46">
        <f t="shared" si="38"/>
        <v>3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1461</v>
      </c>
      <c r="D251" s="10" t="s">
        <v>432</v>
      </c>
      <c r="E251" s="63">
        <f>+'26'!J251</f>
        <v>3</v>
      </c>
      <c r="F251" s="70"/>
      <c r="G251" s="46">
        <f t="shared" si="37"/>
        <v>3</v>
      </c>
      <c r="H251" s="77">
        <v>0</v>
      </c>
      <c r="I251" s="75">
        <v>0</v>
      </c>
      <c r="J251" s="46">
        <f t="shared" si="38"/>
        <v>2</v>
      </c>
      <c r="K251" s="71">
        <v>1</v>
      </c>
      <c r="L251" s="20">
        <v>29</v>
      </c>
      <c r="M251" s="64">
        <f t="shared" si="31"/>
        <v>29</v>
      </c>
      <c r="N251" s="17" t="s">
        <v>16</v>
      </c>
      <c r="O251" s="18"/>
      <c r="P251" s="133">
        <f t="shared" si="35"/>
        <v>29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+'26'!J253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14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R254" s="74">
        <f>SUM(R5:R253)</f>
        <v>1105.8800000000001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3374</v>
      </c>
      <c r="Q256" s="87"/>
    </row>
    <row r="257" spans="1:22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22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1788</v>
      </c>
      <c r="O258" s="2">
        <v>260</v>
      </c>
      <c r="P258" s="2">
        <v>480</v>
      </c>
      <c r="Q258" s="87">
        <v>60</v>
      </c>
      <c r="R258" s="2">
        <v>18</v>
      </c>
      <c r="S258" s="2">
        <v>270</v>
      </c>
      <c r="T258" s="2">
        <v>320</v>
      </c>
      <c r="U258" s="2">
        <v>225</v>
      </c>
      <c r="V258" s="2">
        <v>155</v>
      </c>
    </row>
    <row r="259" spans="1:22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22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2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257</v>
      </c>
      <c r="P261" s="137"/>
      <c r="Q261" s="137"/>
      <c r="R261" s="137"/>
    </row>
    <row r="262" spans="1:22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1329</v>
      </c>
      <c r="P262" s="137"/>
      <c r="Q262" s="137"/>
      <c r="R262" s="137"/>
    </row>
    <row r="263" spans="1:22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1329</v>
      </c>
      <c r="P263" s="139" t="s">
        <v>1416</v>
      </c>
      <c r="Q263" s="140" t="s">
        <v>1417</v>
      </c>
      <c r="R263" s="141" t="s">
        <v>1418</v>
      </c>
    </row>
    <row r="264" spans="1:22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250</v>
      </c>
    </row>
    <row r="265" spans="1:22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2" x14ac:dyDescent="0.5">
      <c r="J266" s="2"/>
      <c r="L266" s="2"/>
      <c r="P266" s="121"/>
      <c r="Q266" s="121"/>
      <c r="R266" s="121"/>
    </row>
    <row r="267" spans="1:22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2" x14ac:dyDescent="0.5">
      <c r="J268" s="2"/>
      <c r="L268" s="2"/>
      <c r="P268" s="122"/>
      <c r="Q268" s="122"/>
      <c r="R268" s="122"/>
    </row>
    <row r="269" spans="1:22" x14ac:dyDescent="0.5">
      <c r="J269" s="2"/>
      <c r="L269" s="2"/>
      <c r="P269" s="123"/>
      <c r="Q269" s="123"/>
      <c r="R269" s="123"/>
    </row>
    <row r="270" spans="1:22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250</v>
      </c>
    </row>
    <row r="271" spans="1:22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75</v>
      </c>
    </row>
    <row r="272" spans="1:22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5.25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169.75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T336"/>
  <sheetViews>
    <sheetView zoomScale="80" zoomScaleNormal="80" workbookViewId="0">
      <pane xSplit="10" ySplit="4" topLeftCell="M250" activePane="bottomRight" state="frozen"/>
      <selection activeCell="G257" sqref="G257"/>
      <selection pane="topRight" activeCell="G257" sqref="G257"/>
      <selection pane="bottomLeft" activeCell="G257" sqref="G257"/>
      <selection pane="bottomRight" activeCell="H73" sqref="H73:I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28</v>
      </c>
      <c r="F5" s="70"/>
      <c r="G5" s="46">
        <f t="shared" ref="G5:G26" si="0">E5+F5</f>
        <v>28</v>
      </c>
      <c r="H5" s="77">
        <v>0</v>
      </c>
      <c r="I5" s="75">
        <v>0</v>
      </c>
      <c r="J5" s="46">
        <f t="shared" ref="J5:J26" si="1">+G5-H5-K5-I5</f>
        <v>27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33">
        <f t="shared" ref="P5:P68" si="2">SUM(M5-O5)</f>
        <v>50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93</v>
      </c>
      <c r="F6" s="70"/>
      <c r="G6" s="46">
        <f t="shared" si="0"/>
        <v>93</v>
      </c>
      <c r="H6" s="77">
        <v>0</v>
      </c>
      <c r="I6" s="75">
        <v>0</v>
      </c>
      <c r="J6" s="46">
        <f t="shared" si="1"/>
        <v>88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>
        <v>20</v>
      </c>
      <c r="P6" s="133">
        <f t="shared" si="2"/>
        <v>480</v>
      </c>
      <c r="Q6" s="13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+'27'!J8</f>
        <v>2</v>
      </c>
      <c r="F8" s="70"/>
      <c r="G8" s="46">
        <f t="shared" si="0"/>
        <v>2</v>
      </c>
      <c r="H8" s="77">
        <v>0</v>
      </c>
      <c r="I8" s="75">
        <v>0</v>
      </c>
      <c r="J8" s="46">
        <f t="shared" si="1"/>
        <v>0</v>
      </c>
      <c r="K8" s="71">
        <v>2</v>
      </c>
      <c r="L8" s="15">
        <v>100</v>
      </c>
      <c r="M8" s="64">
        <f t="shared" si="3"/>
        <v>200</v>
      </c>
      <c r="N8" s="17" t="s">
        <v>16</v>
      </c>
      <c r="O8" s="18">
        <v>40</v>
      </c>
      <c r="P8" s="133">
        <f t="shared" si="2"/>
        <v>160</v>
      </c>
      <c r="Q8" s="89">
        <v>33.89</v>
      </c>
      <c r="R8" s="43">
        <f t="shared" si="4"/>
        <v>67.78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3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33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22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3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+'27'!J37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3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33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+'27'!J46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+'27'!J47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+'27'!J48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+'27'!J49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+'27'!J50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+'27'!J53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+'27'!J55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+'27'!J56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+'27'!J57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3</v>
      </c>
      <c r="K57" s="71">
        <v>1</v>
      </c>
      <c r="L57" s="15">
        <v>0</v>
      </c>
      <c r="M57" s="64">
        <f t="shared" si="3"/>
        <v>0</v>
      </c>
      <c r="N57" s="17" t="s">
        <v>1453</v>
      </c>
      <c r="O57" s="18"/>
      <c r="P57" s="23">
        <f t="shared" si="2"/>
        <v>0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+'27'!J62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+'27'!J64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33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0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/>
      <c r="P65" s="133">
        <f t="shared" si="2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+'27'!J66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+'27'!J74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+'27'!J80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+'27'!J81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+'27'!J82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+'27'!J110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10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33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+'27'!J111</f>
        <v>17</v>
      </c>
      <c r="F111" s="70"/>
      <c r="G111" s="46">
        <f t="shared" si="20"/>
        <v>17</v>
      </c>
      <c r="H111" s="77">
        <v>0</v>
      </c>
      <c r="I111" s="75">
        <v>0</v>
      </c>
      <c r="J111" s="46">
        <f t="shared" si="21"/>
        <v>16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33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+'27'!J112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+'27'!J113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+'27'!J115</f>
        <v>12</v>
      </c>
      <c r="F115" s="70"/>
      <c r="G115" s="46">
        <f t="shared" si="20"/>
        <v>12</v>
      </c>
      <c r="H115" s="77">
        <v>0</v>
      </c>
      <c r="I115" s="75">
        <v>0</v>
      </c>
      <c r="J115" s="46">
        <f t="shared" si="21"/>
        <v>12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+'27'!J116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+'27'!J117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+'27'!J120</f>
        <v>2</v>
      </c>
      <c r="F120" s="70"/>
      <c r="G120" s="46">
        <f t="shared" si="20"/>
        <v>2</v>
      </c>
      <c r="H120" s="77">
        <v>2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1449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+'27'!J125</f>
        <v>4</v>
      </c>
      <c r="F125" s="70"/>
      <c r="G125" s="46">
        <f t="shared" si="20"/>
        <v>4</v>
      </c>
      <c r="H125" s="77">
        <v>0</v>
      </c>
      <c r="I125" s="75">
        <v>0</v>
      </c>
      <c r="J125" s="46">
        <f t="shared" si="21"/>
        <v>4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+'27'!J131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33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+'27'!J132</f>
        <v>4</v>
      </c>
      <c r="F132" s="70"/>
      <c r="G132" s="46">
        <f t="shared" si="20"/>
        <v>4</v>
      </c>
      <c r="H132" s="77">
        <v>0</v>
      </c>
      <c r="I132" s="75">
        <v>0</v>
      </c>
      <c r="J132" s="46">
        <f t="shared" si="21"/>
        <v>3</v>
      </c>
      <c r="K132" s="71">
        <v>1</v>
      </c>
      <c r="L132" s="22">
        <v>0</v>
      </c>
      <c r="M132" s="64">
        <f t="shared" si="8"/>
        <v>0</v>
      </c>
      <c r="N132" s="17" t="s">
        <v>1453</v>
      </c>
      <c r="O132" s="18"/>
      <c r="P132" s="23">
        <f t="shared" si="7"/>
        <v>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+'27'!J133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+'27'!J154</f>
        <v>3</v>
      </c>
      <c r="F154" s="70"/>
      <c r="G154" s="46">
        <f t="shared" si="20"/>
        <v>3</v>
      </c>
      <c r="H154" s="77">
        <v>0</v>
      </c>
      <c r="I154" s="75">
        <v>0</v>
      </c>
      <c r="J154" s="46">
        <f t="shared" si="21"/>
        <v>3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+'27'!J175</f>
        <v>20</v>
      </c>
      <c r="F175" s="70"/>
      <c r="G175" s="46">
        <f t="shared" si="27"/>
        <v>20</v>
      </c>
      <c r="H175" s="77">
        <v>0</v>
      </c>
      <c r="I175" s="75">
        <v>0</v>
      </c>
      <c r="J175" s="46">
        <f t="shared" si="28"/>
        <v>19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33">
        <f t="shared" si="26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+'27'!J178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+'27'!J180</f>
        <v>13</v>
      </c>
      <c r="F180" s="70"/>
      <c r="G180" s="46">
        <f t="shared" si="27"/>
        <v>13</v>
      </c>
      <c r="H180" s="77">
        <v>0</v>
      </c>
      <c r="I180" s="75">
        <v>0</v>
      </c>
      <c r="J180" s="46">
        <f t="shared" si="28"/>
        <v>13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+'27'!J185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+'27'!J188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110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+'27'!J190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+'27'!J193</f>
        <v>6</v>
      </c>
      <c r="F193" s="70"/>
      <c r="G193" s="46">
        <f t="shared" si="27"/>
        <v>6</v>
      </c>
      <c r="H193" s="77">
        <v>0</v>
      </c>
      <c r="I193" s="75">
        <v>0</v>
      </c>
      <c r="J193" s="46">
        <f t="shared" si="28"/>
        <v>6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+'27'!J194</f>
        <v>13</v>
      </c>
      <c r="F194" s="70"/>
      <c r="G194" s="46">
        <f t="shared" si="27"/>
        <v>13</v>
      </c>
      <c r="H194" s="77">
        <v>0</v>
      </c>
      <c r="I194" s="75">
        <v>0</v>
      </c>
      <c r="J194" s="46">
        <f t="shared" si="28"/>
        <v>13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+'27'!J195</f>
        <v>9</v>
      </c>
      <c r="F195" s="70"/>
      <c r="G195" s="46">
        <f t="shared" si="27"/>
        <v>9</v>
      </c>
      <c r="H195" s="77">
        <v>0</v>
      </c>
      <c r="I195" s="75">
        <v>0</v>
      </c>
      <c r="J195" s="46">
        <f t="shared" si="28"/>
        <v>9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+'27'!J196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+'27'!J198</f>
        <v>18</v>
      </c>
      <c r="F198" s="70"/>
      <c r="G198" s="46">
        <f t="shared" si="27"/>
        <v>18</v>
      </c>
      <c r="H198" s="77">
        <v>0</v>
      </c>
      <c r="I198" s="75">
        <v>0</v>
      </c>
      <c r="J198" s="46">
        <f t="shared" si="28"/>
        <v>18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+'27'!J203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+'27'!J204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+'27'!J205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+'27'!J208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+'27'!J209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+'27'!J211</f>
        <v>0</v>
      </c>
      <c r="F211" s="70">
        <v>1</v>
      </c>
      <c r="G211" s="46">
        <f t="shared" si="27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/>
      <c r="P211" s="133">
        <f t="shared" si="35"/>
        <v>40</v>
      </c>
      <c r="Q211" s="89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+'27'!J216</f>
        <v>50</v>
      </c>
      <c r="F216" s="70"/>
      <c r="G216" s="46">
        <f t="shared" si="27"/>
        <v>50</v>
      </c>
      <c r="H216" s="77">
        <v>0</v>
      </c>
      <c r="I216" s="75">
        <v>0</v>
      </c>
      <c r="J216" s="46">
        <f t="shared" si="28"/>
        <v>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+'27'!J217</f>
        <v>146</v>
      </c>
      <c r="F217" s="70"/>
      <c r="G217" s="46">
        <f t="shared" si="27"/>
        <v>146</v>
      </c>
      <c r="H217" s="77">
        <v>0</v>
      </c>
      <c r="I217" s="75">
        <v>0</v>
      </c>
      <c r="J217" s="46">
        <f t="shared" si="28"/>
        <v>146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+'27'!J218</f>
        <v>3</v>
      </c>
      <c r="F218" s="70"/>
      <c r="G218" s="46">
        <f t="shared" si="27"/>
        <v>3</v>
      </c>
      <c r="H218" s="77">
        <v>0</v>
      </c>
      <c r="I218" s="75">
        <v>0</v>
      </c>
      <c r="J218" s="46">
        <f t="shared" si="28"/>
        <v>2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+'27'!J224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+'27'!J231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3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+'27'!J232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+'27'!J233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+'27'!J234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+'27'!J235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+'27'!J236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+'27'!J237</f>
        <v>3</v>
      </c>
      <c r="F237" s="70"/>
      <c r="G237" s="46">
        <f t="shared" si="37"/>
        <v>3</v>
      </c>
      <c r="H237" s="77">
        <v>0</v>
      </c>
      <c r="I237" s="75">
        <v>0</v>
      </c>
      <c r="J237" s="46">
        <f t="shared" si="38"/>
        <v>3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+'27'!J238</f>
        <v>2</v>
      </c>
      <c r="F238" s="70"/>
      <c r="G238" s="46">
        <f t="shared" si="37"/>
        <v>2</v>
      </c>
      <c r="H238" s="77">
        <v>0</v>
      </c>
      <c r="I238" s="75">
        <v>0</v>
      </c>
      <c r="J238" s="46">
        <f t="shared" si="38"/>
        <v>2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+'27'!J239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+'27'!J240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+'27'!J241</f>
        <v>3</v>
      </c>
      <c r="F241" s="70"/>
      <c r="G241" s="46">
        <f t="shared" si="37"/>
        <v>3</v>
      </c>
      <c r="H241" s="77">
        <v>0</v>
      </c>
      <c r="I241" s="75">
        <v>0</v>
      </c>
      <c r="J241" s="46">
        <f t="shared" si="38"/>
        <v>3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+'27'!J242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+'27'!J243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+'27'!J244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+'27'!J245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+'27'!J246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+'27'!J247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+'27'!J248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1459</v>
      </c>
      <c r="D249" s="10" t="s">
        <v>432</v>
      </c>
      <c r="E249" s="63">
        <f>+'27'!J249</f>
        <v>3</v>
      </c>
      <c r="F249" s="70"/>
      <c r="G249" s="46">
        <f t="shared" si="37"/>
        <v>3</v>
      </c>
      <c r="H249" s="77">
        <v>0</v>
      </c>
      <c r="I249" s="75">
        <v>0</v>
      </c>
      <c r="J249" s="46">
        <f t="shared" si="38"/>
        <v>2</v>
      </c>
      <c r="K249" s="71">
        <v>1</v>
      </c>
      <c r="L249" s="20">
        <v>0</v>
      </c>
      <c r="M249" s="64">
        <f t="shared" si="31"/>
        <v>0</v>
      </c>
      <c r="N249" s="17" t="s">
        <v>1453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1460</v>
      </c>
      <c r="D250" s="10" t="s">
        <v>432</v>
      </c>
      <c r="E250" s="63">
        <f>+'27'!J250</f>
        <v>3</v>
      </c>
      <c r="F250" s="70"/>
      <c r="G250" s="46">
        <f t="shared" si="37"/>
        <v>3</v>
      </c>
      <c r="H250" s="77">
        <v>0</v>
      </c>
      <c r="I250" s="75">
        <v>0</v>
      </c>
      <c r="J250" s="46">
        <f t="shared" si="38"/>
        <v>2</v>
      </c>
      <c r="K250" s="71">
        <v>1</v>
      </c>
      <c r="L250" s="20">
        <v>35</v>
      </c>
      <c r="M250" s="64">
        <f t="shared" si="31"/>
        <v>35</v>
      </c>
      <c r="N250" s="17" t="s">
        <v>16</v>
      </c>
      <c r="O250" s="18"/>
      <c r="P250" s="133">
        <f t="shared" si="35"/>
        <v>35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1461</v>
      </c>
      <c r="D251" s="10" t="s">
        <v>432</v>
      </c>
      <c r="E251" s="63">
        <f>+'27'!J251</f>
        <v>2</v>
      </c>
      <c r="F251" s="70"/>
      <c r="G251" s="46">
        <f t="shared" si="37"/>
        <v>2</v>
      </c>
      <c r="H251" s="77">
        <v>0</v>
      </c>
      <c r="I251" s="75">
        <v>0</v>
      </c>
      <c r="J251" s="46">
        <f t="shared" si="38"/>
        <v>2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+'27'!J253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si="38"/>
        <v>0</v>
      </c>
      <c r="K253" s="71"/>
      <c r="L253" s="143"/>
      <c r="M253" s="64">
        <f t="shared" ref="M253" si="44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5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R254" s="74">
        <f>SUM(R5:R253)</f>
        <v>640.4799999999999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2010</v>
      </c>
      <c r="Q256" s="87"/>
    </row>
    <row r="257" spans="1:20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20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920</v>
      </c>
      <c r="O258" s="2">
        <v>270</v>
      </c>
      <c r="P258" s="2">
        <v>40</v>
      </c>
      <c r="Q258" s="87">
        <v>60</v>
      </c>
      <c r="R258" s="2">
        <v>245</v>
      </c>
      <c r="S258" s="2">
        <v>120</v>
      </c>
      <c r="T258" s="2">
        <v>185</v>
      </c>
    </row>
    <row r="259" spans="1:20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20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0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60</v>
      </c>
      <c r="P261" s="137"/>
      <c r="Q261" s="137"/>
      <c r="R261" s="137"/>
    </row>
    <row r="262" spans="1:20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1030</v>
      </c>
      <c r="P262" s="137"/>
      <c r="Q262" s="137"/>
      <c r="R262" s="137"/>
    </row>
    <row r="263" spans="1:20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1030</v>
      </c>
      <c r="P263" s="139" t="s">
        <v>1416</v>
      </c>
      <c r="Q263" s="140" t="s">
        <v>1417</v>
      </c>
      <c r="R263" s="141" t="s">
        <v>1418</v>
      </c>
    </row>
    <row r="264" spans="1:20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220</v>
      </c>
    </row>
    <row r="265" spans="1:20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0" x14ac:dyDescent="0.5">
      <c r="J266" s="2"/>
      <c r="L266" s="2"/>
      <c r="P266" s="121"/>
      <c r="Q266" s="121"/>
      <c r="R266" s="121"/>
    </row>
    <row r="267" spans="1:20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0" x14ac:dyDescent="0.5">
      <c r="J268" s="2"/>
      <c r="L268" s="2"/>
      <c r="P268" s="122"/>
      <c r="Q268" s="122"/>
      <c r="R268" s="122"/>
    </row>
    <row r="269" spans="1:20" x14ac:dyDescent="0.5">
      <c r="J269" s="2"/>
      <c r="L269" s="2"/>
      <c r="P269" s="123"/>
      <c r="Q269" s="123"/>
      <c r="R269" s="123"/>
    </row>
    <row r="270" spans="1:20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220</v>
      </c>
    </row>
    <row r="271" spans="1:20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66</v>
      </c>
    </row>
    <row r="272" spans="1:20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4.62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149.38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36"/>
  <sheetViews>
    <sheetView zoomScale="80" zoomScaleNormal="80" workbookViewId="0">
      <pane xSplit="10" ySplit="4" topLeftCell="K252" activePane="bottomRight" state="frozen"/>
      <selection activeCell="G257" sqref="G257"/>
      <selection pane="topRight" activeCell="G257" sqref="G257"/>
      <selection pane="bottomLeft" activeCell="G257" sqref="G257"/>
      <selection pane="bottomRight" activeCell="P209" sqref="P209:P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27</v>
      </c>
      <c r="F5" s="70"/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26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25</v>
      </c>
      <c r="P5" s="133">
        <f t="shared" ref="P5:P68" si="2">SUM(M5-O5)</f>
        <v>25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88</v>
      </c>
      <c r="F6" s="70"/>
      <c r="G6" s="46">
        <f t="shared" si="0"/>
        <v>88</v>
      </c>
      <c r="H6" s="77">
        <v>0</v>
      </c>
      <c r="I6" s="75">
        <v>0</v>
      </c>
      <c r="J6" s="46">
        <f t="shared" si="1"/>
        <v>84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200</v>
      </c>
      <c r="P6" s="133">
        <f t="shared" si="2"/>
        <v>200</v>
      </c>
      <c r="Q6" s="13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5</v>
      </c>
      <c r="F21" s="70"/>
      <c r="G21" s="46">
        <f t="shared" si="0"/>
        <v>5</v>
      </c>
      <c r="H21" s="77">
        <v>1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1449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20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150</v>
      </c>
      <c r="P22" s="133">
        <f t="shared" si="2"/>
        <v>150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33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33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60</v>
      </c>
      <c r="P32" s="133">
        <f t="shared" si="2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33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+'28'!J37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3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4</v>
      </c>
      <c r="F40" s="70"/>
      <c r="G40" s="46">
        <f t="shared" si="5"/>
        <v>4</v>
      </c>
      <c r="H40" s="77">
        <v>1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1449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4</v>
      </c>
      <c r="F41" s="70"/>
      <c r="G41" s="46">
        <f t="shared" si="5"/>
        <v>4</v>
      </c>
      <c r="H41" s="77">
        <v>3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1449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+'28'!J46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+'28'!J47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+'28'!J48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+'28'!J49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+'28'!J50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+'28'!J53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+'28'!J55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+'28'!J56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+'28'!J57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+'28'!J62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+'28'!J64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+'28'!J66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+'28'!J74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33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+'28'!J80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0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33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+'28'!J81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+'28'!J82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+'28'!J110</f>
        <v>10</v>
      </c>
      <c r="F110" s="70"/>
      <c r="G110" s="46">
        <f t="shared" si="20"/>
        <v>10</v>
      </c>
      <c r="H110" s="77">
        <v>0</v>
      </c>
      <c r="I110" s="75">
        <v>0</v>
      </c>
      <c r="J110" s="46">
        <f t="shared" si="21"/>
        <v>9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>
        <v>12</v>
      </c>
      <c r="P110" s="133">
        <f t="shared" si="7"/>
        <v>108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+'28'!J111</f>
        <v>16</v>
      </c>
      <c r="F111" s="70"/>
      <c r="G111" s="46">
        <f t="shared" si="20"/>
        <v>16</v>
      </c>
      <c r="H111" s="77">
        <v>0</v>
      </c>
      <c r="I111" s="75">
        <v>0</v>
      </c>
      <c r="J111" s="46">
        <f t="shared" si="21"/>
        <v>15</v>
      </c>
      <c r="K111" s="71">
        <v>1</v>
      </c>
      <c r="L111" s="20">
        <v>0</v>
      </c>
      <c r="M111" s="64">
        <f t="shared" si="8"/>
        <v>0</v>
      </c>
      <c r="N111" s="17" t="s">
        <v>1451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+'28'!J112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+'28'!J113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+'28'!J115</f>
        <v>12</v>
      </c>
      <c r="F115" s="70"/>
      <c r="G115" s="46">
        <f t="shared" si="20"/>
        <v>12</v>
      </c>
      <c r="H115" s="77">
        <v>0</v>
      </c>
      <c r="I115" s="75">
        <v>0</v>
      </c>
      <c r="J115" s="46">
        <f t="shared" si="21"/>
        <v>11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33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+'28'!J116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+'28'!J117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+'28'!J125</f>
        <v>4</v>
      </c>
      <c r="F125" s="70"/>
      <c r="G125" s="46">
        <f t="shared" si="20"/>
        <v>4</v>
      </c>
      <c r="H125" s="77">
        <v>0</v>
      </c>
      <c r="I125" s="75">
        <v>0</v>
      </c>
      <c r="J125" s="46">
        <f t="shared" si="21"/>
        <v>4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+'28'!J131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+'28'!J132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+'28'!J133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+'28'!J154</f>
        <v>3</v>
      </c>
      <c r="F154" s="70"/>
      <c r="G154" s="46">
        <f t="shared" si="20"/>
        <v>3</v>
      </c>
      <c r="H154" s="77">
        <v>0</v>
      </c>
      <c r="I154" s="75">
        <v>0</v>
      </c>
      <c r="J154" s="46">
        <f t="shared" si="21"/>
        <v>0</v>
      </c>
      <c r="K154" s="71">
        <v>3</v>
      </c>
      <c r="L154" s="20">
        <v>25</v>
      </c>
      <c r="M154" s="64">
        <f>+L154*K154</f>
        <v>75</v>
      </c>
      <c r="N154" s="17" t="s">
        <v>16</v>
      </c>
      <c r="O154" s="18"/>
      <c r="P154" s="133">
        <f t="shared" si="26"/>
        <v>75</v>
      </c>
      <c r="Q154" s="89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+'28'!J175</f>
        <v>19</v>
      </c>
      <c r="F175" s="70"/>
      <c r="G175" s="46">
        <f t="shared" si="27"/>
        <v>19</v>
      </c>
      <c r="H175" s="77">
        <v>0</v>
      </c>
      <c r="I175" s="75">
        <v>0</v>
      </c>
      <c r="J175" s="46">
        <f t="shared" si="28"/>
        <v>19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+'28'!J178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+'28'!J180</f>
        <v>13</v>
      </c>
      <c r="F180" s="70"/>
      <c r="G180" s="46">
        <f t="shared" si="27"/>
        <v>13</v>
      </c>
      <c r="H180" s="77">
        <v>0</v>
      </c>
      <c r="I180" s="75">
        <v>0</v>
      </c>
      <c r="J180" s="46">
        <f t="shared" si="28"/>
        <v>13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+'28'!J185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+'28'!J188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110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+'28'!J190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+'28'!J193</f>
        <v>6</v>
      </c>
      <c r="F193" s="70"/>
      <c r="G193" s="46">
        <f t="shared" si="27"/>
        <v>6</v>
      </c>
      <c r="H193" s="77">
        <v>0</v>
      </c>
      <c r="I193" s="75">
        <v>0</v>
      </c>
      <c r="J193" s="46">
        <f t="shared" si="28"/>
        <v>6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+'28'!J194</f>
        <v>13</v>
      </c>
      <c r="F194" s="70"/>
      <c r="G194" s="46">
        <f t="shared" si="27"/>
        <v>13</v>
      </c>
      <c r="H194" s="77">
        <v>0</v>
      </c>
      <c r="I194" s="75">
        <v>0</v>
      </c>
      <c r="J194" s="46">
        <f t="shared" si="28"/>
        <v>12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3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+'28'!J195</f>
        <v>9</v>
      </c>
      <c r="F195" s="70"/>
      <c r="G195" s="46">
        <f t="shared" si="27"/>
        <v>9</v>
      </c>
      <c r="H195" s="77">
        <v>0</v>
      </c>
      <c r="I195" s="75">
        <v>0</v>
      </c>
      <c r="J195" s="46">
        <f t="shared" si="28"/>
        <v>9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+'28'!J196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3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+'28'!J198</f>
        <v>18</v>
      </c>
      <c r="F198" s="70"/>
      <c r="G198" s="46">
        <f t="shared" si="27"/>
        <v>18</v>
      </c>
      <c r="H198" s="77">
        <v>0</v>
      </c>
      <c r="I198" s="75">
        <v>0</v>
      </c>
      <c r="J198" s="46">
        <f t="shared" si="28"/>
        <v>18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+'28'!J203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+'28'!J204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+'28'!J205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+'28'!J208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+'28'!J209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1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33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+'28'!J210</f>
        <v>0</v>
      </c>
      <c r="F210" s="70">
        <v>1</v>
      </c>
      <c r="G210" s="46">
        <f t="shared" si="27"/>
        <v>1</v>
      </c>
      <c r="H210" s="77">
        <v>0</v>
      </c>
      <c r="I210" s="75">
        <v>0</v>
      </c>
      <c r="J210" s="46">
        <f t="shared" si="28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33">
        <f t="shared" si="35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+'28'!J211</f>
        <v>0</v>
      </c>
      <c r="F211" s="70">
        <v>1</v>
      </c>
      <c r="G211" s="46">
        <f t="shared" si="27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1"/>
        <v>40</v>
      </c>
      <c r="N211" s="17" t="s">
        <v>16</v>
      </c>
      <c r="O211" s="18"/>
      <c r="P211" s="133">
        <f t="shared" si="35"/>
        <v>40</v>
      </c>
      <c r="Q211" s="89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+'28'!J213</f>
        <v>0</v>
      </c>
      <c r="F213" s="70">
        <v>1</v>
      </c>
      <c r="G213" s="46">
        <f t="shared" si="27"/>
        <v>1</v>
      </c>
      <c r="H213" s="77">
        <v>0</v>
      </c>
      <c r="I213" s="75">
        <v>0</v>
      </c>
      <c r="J213" s="46">
        <f t="shared" si="28"/>
        <v>0</v>
      </c>
      <c r="K213" s="71">
        <v>1</v>
      </c>
      <c r="L213" s="20">
        <v>40</v>
      </c>
      <c r="M213" s="64">
        <f t="shared" si="31"/>
        <v>40</v>
      </c>
      <c r="N213" s="17" t="s">
        <v>16</v>
      </c>
      <c r="O213" s="18"/>
      <c r="P213" s="133">
        <f t="shared" si="35"/>
        <v>40</v>
      </c>
      <c r="Q213" s="89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+'28'!J216</f>
        <v>50</v>
      </c>
      <c r="F216" s="70"/>
      <c r="G216" s="46">
        <f t="shared" si="27"/>
        <v>50</v>
      </c>
      <c r="H216" s="77">
        <v>0</v>
      </c>
      <c r="I216" s="75">
        <v>0</v>
      </c>
      <c r="J216" s="46">
        <f t="shared" si="28"/>
        <v>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+'28'!J217</f>
        <v>146</v>
      </c>
      <c r="F217" s="70"/>
      <c r="G217" s="46">
        <f t="shared" si="27"/>
        <v>146</v>
      </c>
      <c r="H217" s="77">
        <v>0</v>
      </c>
      <c r="I217" s="75">
        <v>0</v>
      </c>
      <c r="J217" s="46">
        <f t="shared" si="28"/>
        <v>146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+'28'!J218</f>
        <v>2</v>
      </c>
      <c r="F218" s="70"/>
      <c r="G218" s="46">
        <f t="shared" si="27"/>
        <v>2</v>
      </c>
      <c r="H218" s="77">
        <v>0</v>
      </c>
      <c r="I218" s="75">
        <v>0</v>
      </c>
      <c r="J218" s="46">
        <f t="shared" si="28"/>
        <v>2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+'28'!J224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+'28'!J231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+'28'!J236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+'28'!J237</f>
        <v>3</v>
      </c>
      <c r="F237" s="70"/>
      <c r="G237" s="46">
        <f t="shared" si="37"/>
        <v>3</v>
      </c>
      <c r="H237" s="77">
        <v>0</v>
      </c>
      <c r="I237" s="75">
        <v>0</v>
      </c>
      <c r="J237" s="46">
        <f t="shared" si="38"/>
        <v>2</v>
      </c>
      <c r="K237" s="71">
        <v>1</v>
      </c>
      <c r="L237" s="20">
        <v>50</v>
      </c>
      <c r="M237" s="64">
        <f t="shared" si="39"/>
        <v>50</v>
      </c>
      <c r="N237" s="17" t="s">
        <v>16</v>
      </c>
      <c r="O237" s="18">
        <v>10</v>
      </c>
      <c r="P237" s="133">
        <f t="shared" si="35"/>
        <v>40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+'28'!J238</f>
        <v>2</v>
      </c>
      <c r="F238" s="70"/>
      <c r="G238" s="46">
        <f t="shared" si="37"/>
        <v>2</v>
      </c>
      <c r="H238" s="77">
        <v>0</v>
      </c>
      <c r="I238" s="75">
        <v>0</v>
      </c>
      <c r="J238" s="46">
        <f t="shared" si="38"/>
        <v>2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+'28'!J239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+'28'!J241</f>
        <v>3</v>
      </c>
      <c r="F241" s="70"/>
      <c r="G241" s="46">
        <f t="shared" si="37"/>
        <v>3</v>
      </c>
      <c r="H241" s="77">
        <v>0</v>
      </c>
      <c r="I241" s="75">
        <v>0</v>
      </c>
      <c r="J241" s="46">
        <f t="shared" si="38"/>
        <v>1</v>
      </c>
      <c r="K241" s="71">
        <v>2</v>
      </c>
      <c r="L241" s="20">
        <v>35</v>
      </c>
      <c r="M241" s="64">
        <f t="shared" si="39"/>
        <v>70</v>
      </c>
      <c r="N241" s="17" t="s">
        <v>16</v>
      </c>
      <c r="O241" s="18">
        <v>35</v>
      </c>
      <c r="P241" s="133">
        <f t="shared" si="35"/>
        <v>35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+'28'!J242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+'28'!J243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+'28'!J247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+'28'!J248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1459</v>
      </c>
      <c r="D249" s="10" t="s">
        <v>432</v>
      </c>
      <c r="E249" s="63">
        <f>+'28'!J249</f>
        <v>2</v>
      </c>
      <c r="F249" s="70"/>
      <c r="G249" s="46">
        <f t="shared" si="37"/>
        <v>2</v>
      </c>
      <c r="H249" s="77">
        <v>0</v>
      </c>
      <c r="I249" s="75">
        <v>0</v>
      </c>
      <c r="J249" s="46">
        <f t="shared" si="38"/>
        <v>0</v>
      </c>
      <c r="K249" s="71">
        <v>2</v>
      </c>
      <c r="L249" s="20">
        <v>35</v>
      </c>
      <c r="M249" s="64">
        <f t="shared" si="31"/>
        <v>70</v>
      </c>
      <c r="N249" s="17" t="s">
        <v>16</v>
      </c>
      <c r="O249" s="18">
        <v>10</v>
      </c>
      <c r="P249" s="133">
        <f t="shared" si="35"/>
        <v>60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1460</v>
      </c>
      <c r="D250" s="10" t="s">
        <v>432</v>
      </c>
      <c r="E250" s="63">
        <f>+'28'!J250</f>
        <v>2</v>
      </c>
      <c r="F250" s="70"/>
      <c r="G250" s="46">
        <f t="shared" si="37"/>
        <v>2</v>
      </c>
      <c r="H250" s="77">
        <v>0</v>
      </c>
      <c r="I250" s="75">
        <v>0</v>
      </c>
      <c r="J250" s="46">
        <f t="shared" si="38"/>
        <v>0</v>
      </c>
      <c r="K250" s="71">
        <v>2</v>
      </c>
      <c r="L250" s="20">
        <v>35</v>
      </c>
      <c r="M250" s="64">
        <f t="shared" si="31"/>
        <v>70</v>
      </c>
      <c r="N250" s="17" t="s">
        <v>16</v>
      </c>
      <c r="O250" s="18">
        <v>10</v>
      </c>
      <c r="P250" s="133">
        <f t="shared" si="35"/>
        <v>60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1461</v>
      </c>
      <c r="D251" s="10" t="s">
        <v>432</v>
      </c>
      <c r="E251" s="63">
        <f>+'28'!J251</f>
        <v>2</v>
      </c>
      <c r="F251" s="70"/>
      <c r="G251" s="46">
        <f t="shared" si="37"/>
        <v>2</v>
      </c>
      <c r="H251" s="77">
        <v>0</v>
      </c>
      <c r="I251" s="75">
        <v>0</v>
      </c>
      <c r="J251" s="46">
        <f t="shared" si="38"/>
        <v>2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/>
      <c r="H252" s="77"/>
      <c r="I252" s="75"/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+'28'!J253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143"/>
      <c r="M253" s="64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R254" s="74">
        <f>SUM(R5:R253)</f>
        <v>785.93999999999994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2370</v>
      </c>
      <c r="Q256" s="87"/>
    </row>
    <row r="257" spans="1:21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21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1603</v>
      </c>
      <c r="O258" s="2">
        <v>420</v>
      </c>
      <c r="P258" s="2">
        <v>175</v>
      </c>
      <c r="Q258" s="87">
        <v>108</v>
      </c>
      <c r="R258" s="2">
        <v>315</v>
      </c>
      <c r="S258" s="2">
        <v>200</v>
      </c>
      <c r="T258" s="2">
        <v>320</v>
      </c>
      <c r="U258" s="2">
        <v>65</v>
      </c>
    </row>
    <row r="259" spans="1:21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21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21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542</v>
      </c>
      <c r="P261" s="137"/>
      <c r="Q261" s="137"/>
      <c r="R261" s="137"/>
    </row>
    <row r="262" spans="1:21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225</v>
      </c>
      <c r="P262" s="137"/>
      <c r="Q262" s="137"/>
      <c r="R262" s="137"/>
    </row>
    <row r="263" spans="1:21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225</v>
      </c>
      <c r="P263" s="139" t="s">
        <v>1416</v>
      </c>
      <c r="Q263" s="140" t="s">
        <v>1417</v>
      </c>
      <c r="R263" s="141" t="s">
        <v>1418</v>
      </c>
    </row>
    <row r="264" spans="1:21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v>250</v>
      </c>
    </row>
    <row r="265" spans="1:21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21" x14ac:dyDescent="0.5">
      <c r="J266" s="2"/>
      <c r="L266" s="2"/>
      <c r="P266" s="121"/>
      <c r="Q266" s="121"/>
      <c r="R266" s="121"/>
    </row>
    <row r="267" spans="1:21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21" x14ac:dyDescent="0.5">
      <c r="J268" s="2"/>
      <c r="L268" s="2"/>
      <c r="P268" s="122"/>
      <c r="Q268" s="122"/>
      <c r="R268" s="122"/>
    </row>
    <row r="269" spans="1:21" x14ac:dyDescent="0.5">
      <c r="J269" s="2"/>
      <c r="L269" s="2"/>
      <c r="P269" s="123"/>
      <c r="Q269" s="123"/>
      <c r="R269" s="123"/>
    </row>
    <row r="270" spans="1:21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250</v>
      </c>
    </row>
    <row r="271" spans="1:21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75</v>
      </c>
    </row>
    <row r="272" spans="1:21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5.25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169.75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R336"/>
  <sheetViews>
    <sheetView zoomScale="80" zoomScaleNormal="80" workbookViewId="0">
      <pane xSplit="10" ySplit="4" topLeftCell="L248" activePane="bottomRight" state="frozen"/>
      <selection activeCell="G257" sqref="G257"/>
      <selection pane="topRight" activeCell="G257" sqref="G257"/>
      <selection pane="bottomLeft" activeCell="G257" sqref="G257"/>
      <selection pane="bottomRight" activeCell="M9" sqref="M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26</v>
      </c>
      <c r="F5" s="70"/>
      <c r="G5" s="46">
        <f t="shared" ref="G5:G26" si="0">E5+F5</f>
        <v>26</v>
      </c>
      <c r="H5" s="77">
        <v>0</v>
      </c>
      <c r="I5" s="75">
        <v>0</v>
      </c>
      <c r="J5" s="46">
        <f t="shared" ref="J5:J26" si="1">+G5-H5-K5-I5</f>
        <v>26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84</v>
      </c>
      <c r="F6" s="70"/>
      <c r="G6" s="46">
        <f t="shared" si="0"/>
        <v>84</v>
      </c>
      <c r="H6" s="77">
        <v>0</v>
      </c>
      <c r="I6" s="75">
        <v>0</v>
      </c>
      <c r="J6" s="46">
        <f t="shared" si="1"/>
        <v>84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40</v>
      </c>
      <c r="P22" s="133">
        <f t="shared" si="2"/>
        <v>160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17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200</v>
      </c>
      <c r="P31" s="133">
        <f t="shared" si="2"/>
        <v>200</v>
      </c>
      <c r="Q31" s="13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3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3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+'29'!J37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+'29'!J46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+'29'!J47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+'29'!J48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+'29'!J49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+'29'!J50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+'29'!J53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+'29'!J55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+'29'!J56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+'29'!J57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+'29'!J62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3</v>
      </c>
      <c r="K62" s="71">
        <v>1</v>
      </c>
      <c r="L62" s="15">
        <v>0</v>
      </c>
      <c r="M62" s="64">
        <f t="shared" si="3"/>
        <v>0</v>
      </c>
      <c r="N62" s="17" t="s">
        <v>1453</v>
      </c>
      <c r="O62" s="18"/>
      <c r="P62" s="23">
        <f t="shared" si="2"/>
        <v>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+'29'!J64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+'29'!J66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+'29'!J74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+'29'!J81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+'29'!J82</f>
        <v>3</v>
      </c>
      <c r="F82" s="70"/>
      <c r="G82" s="46">
        <f>E82+F82</f>
        <v>3</v>
      </c>
      <c r="H82" s="77">
        <v>0</v>
      </c>
      <c r="I82" s="75">
        <v>0</v>
      </c>
      <c r="J82" s="46">
        <f>+G82-H82-K82-I82</f>
        <v>3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+'29'!J110</f>
        <v>9</v>
      </c>
      <c r="F110" s="70"/>
      <c r="G110" s="46">
        <f t="shared" si="20"/>
        <v>9</v>
      </c>
      <c r="H110" s="77">
        <v>0</v>
      </c>
      <c r="I110" s="75">
        <v>0</v>
      </c>
      <c r="J110" s="46">
        <f t="shared" si="21"/>
        <v>9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+'29'!J111</f>
        <v>15</v>
      </c>
      <c r="F111" s="70"/>
      <c r="G111" s="46">
        <f t="shared" si="20"/>
        <v>15</v>
      </c>
      <c r="H111" s="77">
        <v>0</v>
      </c>
      <c r="I111" s="75">
        <v>0</v>
      </c>
      <c r="J111" s="46">
        <f t="shared" si="21"/>
        <v>14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33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+'29'!J112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+'29'!J113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+'29'!J115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+'29'!J116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+'29'!J117</f>
        <v>5</v>
      </c>
      <c r="F117" s="70"/>
      <c r="G117" s="46">
        <f t="shared" si="20"/>
        <v>5</v>
      </c>
      <c r="H117" s="77">
        <v>0</v>
      </c>
      <c r="I117" s="75">
        <v>0</v>
      </c>
      <c r="J117" s="46">
        <f t="shared" si="21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+'29'!J125</f>
        <v>4</v>
      </c>
      <c r="F125" s="70"/>
      <c r="G125" s="46">
        <f t="shared" si="20"/>
        <v>4</v>
      </c>
      <c r="H125" s="77">
        <v>0</v>
      </c>
      <c r="I125" s="75">
        <v>0</v>
      </c>
      <c r="J125" s="46">
        <f t="shared" si="21"/>
        <v>4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+'29'!J131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+'29'!J132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+'29'!J133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+'29'!J175</f>
        <v>19</v>
      </c>
      <c r="F175" s="70"/>
      <c r="G175" s="46">
        <f t="shared" si="27"/>
        <v>19</v>
      </c>
      <c r="H175" s="77">
        <v>0</v>
      </c>
      <c r="I175" s="75">
        <v>0</v>
      </c>
      <c r="J175" s="46">
        <f t="shared" si="28"/>
        <v>19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+'29'!J178</f>
        <v>2</v>
      </c>
      <c r="F178" s="70"/>
      <c r="G178" s="46">
        <f t="shared" si="27"/>
        <v>2</v>
      </c>
      <c r="H178" s="77">
        <v>0</v>
      </c>
      <c r="I178" s="75">
        <v>0</v>
      </c>
      <c r="J178" s="46">
        <f t="shared" si="28"/>
        <v>2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+'29'!J180</f>
        <v>13</v>
      </c>
      <c r="F180" s="70"/>
      <c r="G180" s="46">
        <f t="shared" si="27"/>
        <v>13</v>
      </c>
      <c r="H180" s="77">
        <v>0</v>
      </c>
      <c r="I180" s="75">
        <v>0</v>
      </c>
      <c r="J180" s="46">
        <f t="shared" si="28"/>
        <v>13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+'29'!J185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+'29'!J188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110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+'29'!J190</f>
        <v>8</v>
      </c>
      <c r="F190" s="70"/>
      <c r="G190" s="46">
        <f t="shared" si="27"/>
        <v>8</v>
      </c>
      <c r="H190" s="77">
        <v>0</v>
      </c>
      <c r="I190" s="75">
        <v>0</v>
      </c>
      <c r="J190" s="46">
        <f t="shared" si="28"/>
        <v>8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+'29'!J193</f>
        <v>6</v>
      </c>
      <c r="F193" s="70"/>
      <c r="G193" s="46">
        <f t="shared" si="27"/>
        <v>6</v>
      </c>
      <c r="H193" s="77">
        <v>0</v>
      </c>
      <c r="I193" s="75">
        <v>0</v>
      </c>
      <c r="J193" s="46">
        <f t="shared" si="28"/>
        <v>6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+'29'!J194</f>
        <v>12</v>
      </c>
      <c r="F194" s="70"/>
      <c r="G194" s="46">
        <f t="shared" si="27"/>
        <v>12</v>
      </c>
      <c r="H194" s="77">
        <v>0</v>
      </c>
      <c r="I194" s="75">
        <v>0</v>
      </c>
      <c r="J194" s="46">
        <f t="shared" si="28"/>
        <v>12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+'29'!J195</f>
        <v>9</v>
      </c>
      <c r="F195" s="70"/>
      <c r="G195" s="46">
        <f t="shared" si="27"/>
        <v>9</v>
      </c>
      <c r="H195" s="77">
        <v>0</v>
      </c>
      <c r="I195" s="75">
        <v>0</v>
      </c>
      <c r="J195" s="46">
        <f t="shared" si="28"/>
        <v>9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+'29'!J196</f>
        <v>4</v>
      </c>
      <c r="F196" s="70"/>
      <c r="G196" s="46">
        <f t="shared" si="27"/>
        <v>4</v>
      </c>
      <c r="H196" s="77">
        <v>0</v>
      </c>
      <c r="I196" s="75">
        <v>0</v>
      </c>
      <c r="J196" s="46">
        <f t="shared" si="28"/>
        <v>4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2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+'29'!J198</f>
        <v>18</v>
      </c>
      <c r="F198" s="70"/>
      <c r="G198" s="46">
        <f t="shared" si="27"/>
        <v>18</v>
      </c>
      <c r="H198" s="77">
        <v>0</v>
      </c>
      <c r="I198" s="75">
        <v>0</v>
      </c>
      <c r="J198" s="46">
        <f t="shared" si="28"/>
        <v>17</v>
      </c>
      <c r="K198" s="71">
        <v>1</v>
      </c>
      <c r="L198" s="20">
        <v>150</v>
      </c>
      <c r="M198" s="64">
        <f t="shared" si="31"/>
        <v>150</v>
      </c>
      <c r="N198" s="17" t="s">
        <v>16</v>
      </c>
      <c r="O198" s="18"/>
      <c r="P198" s="133">
        <f t="shared" si="35"/>
        <v>150</v>
      </c>
      <c r="Q198" s="89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+'29'!J203</f>
        <v>4</v>
      </c>
      <c r="F203" s="70"/>
      <c r="G203" s="46">
        <f t="shared" si="27"/>
        <v>4</v>
      </c>
      <c r="H203" s="77">
        <v>0</v>
      </c>
      <c r="I203" s="75">
        <v>0</v>
      </c>
      <c r="J203" s="46">
        <f t="shared" si="28"/>
        <v>4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+'29'!J204</f>
        <v>3</v>
      </c>
      <c r="F204" s="70"/>
      <c r="G204" s="46">
        <f t="shared" si="27"/>
        <v>3</v>
      </c>
      <c r="H204" s="77">
        <v>0</v>
      </c>
      <c r="I204" s="75">
        <v>0</v>
      </c>
      <c r="J204" s="46">
        <f t="shared" si="28"/>
        <v>3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+'29'!J205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+'29'!J208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+'29'!J209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1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+'29'!J216</f>
        <v>50</v>
      </c>
      <c r="F216" s="70"/>
      <c r="G216" s="46">
        <f t="shared" si="27"/>
        <v>50</v>
      </c>
      <c r="H216" s="77">
        <v>0</v>
      </c>
      <c r="I216" s="75">
        <v>0</v>
      </c>
      <c r="J216" s="46">
        <f t="shared" si="28"/>
        <v>50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+'29'!J217</f>
        <v>146</v>
      </c>
      <c r="F217" s="70"/>
      <c r="G217" s="46">
        <f t="shared" si="27"/>
        <v>146</v>
      </c>
      <c r="H217" s="77">
        <v>0</v>
      </c>
      <c r="I217" s="75">
        <v>0</v>
      </c>
      <c r="J217" s="46">
        <f t="shared" si="28"/>
        <v>144</v>
      </c>
      <c r="K217" s="71">
        <v>2</v>
      </c>
      <c r="L217" s="20">
        <v>10</v>
      </c>
      <c r="M217" s="64">
        <f t="shared" si="31"/>
        <v>20</v>
      </c>
      <c r="N217" s="17" t="s">
        <v>16</v>
      </c>
      <c r="O217" s="18"/>
      <c r="P217" s="133">
        <f t="shared" si="35"/>
        <v>20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+'29'!J218</f>
        <v>2</v>
      </c>
      <c r="F218" s="70">
        <v>20</v>
      </c>
      <c r="G218" s="46">
        <f t="shared" si="27"/>
        <v>22</v>
      </c>
      <c r="H218" s="77">
        <v>0</v>
      </c>
      <c r="I218" s="75">
        <v>0</v>
      </c>
      <c r="J218" s="46">
        <f t="shared" si="28"/>
        <v>21</v>
      </c>
      <c r="K218" s="71">
        <v>1</v>
      </c>
      <c r="L218" s="20">
        <v>20</v>
      </c>
      <c r="M218" s="64">
        <f t="shared" si="31"/>
        <v>20</v>
      </c>
      <c r="N218" s="17" t="s">
        <v>16</v>
      </c>
      <c r="O218" s="18"/>
      <c r="P218" s="133">
        <f t="shared" si="35"/>
        <v>20</v>
      </c>
      <c r="Q218" s="89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+'29'!J224</f>
        <v>115</v>
      </c>
      <c r="F224" s="70"/>
      <c r="G224" s="46">
        <f t="shared" si="27"/>
        <v>115</v>
      </c>
      <c r="H224" s="77">
        <v>0</v>
      </c>
      <c r="I224" s="75">
        <v>0</v>
      </c>
      <c r="J224" s="46">
        <f t="shared" si="28"/>
        <v>115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+'29'!J231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+'29'!J237</f>
        <v>2</v>
      </c>
      <c r="F237" s="70"/>
      <c r="G237" s="46">
        <f t="shared" si="37"/>
        <v>2</v>
      </c>
      <c r="H237" s="77">
        <v>0</v>
      </c>
      <c r="I237" s="75">
        <v>0</v>
      </c>
      <c r="J237" s="46">
        <f t="shared" si="38"/>
        <v>2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+'29'!J238</f>
        <v>2</v>
      </c>
      <c r="F238" s="70"/>
      <c r="G238" s="46">
        <f t="shared" si="37"/>
        <v>2</v>
      </c>
      <c r="H238" s="77">
        <v>0</v>
      </c>
      <c r="I238" s="75">
        <v>0</v>
      </c>
      <c r="J238" s="46">
        <f t="shared" si="38"/>
        <v>2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+'29'!J239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+'29'!J241</f>
        <v>1</v>
      </c>
      <c r="F241" s="70"/>
      <c r="G241" s="46">
        <f t="shared" si="37"/>
        <v>1</v>
      </c>
      <c r="H241" s="77">
        <v>0</v>
      </c>
      <c r="I241" s="75">
        <v>0</v>
      </c>
      <c r="J241" s="46">
        <f t="shared" si="38"/>
        <v>0</v>
      </c>
      <c r="K241" s="71">
        <v>1</v>
      </c>
      <c r="L241" s="20">
        <v>35</v>
      </c>
      <c r="M241" s="64">
        <f t="shared" si="39"/>
        <v>35</v>
      </c>
      <c r="N241" s="17" t="s">
        <v>1448</v>
      </c>
      <c r="O241" s="18">
        <v>35</v>
      </c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>
        <f>+'29'!J243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>
        <f>+'29'!J244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>
        <f>+'29'!J245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>
        <f>+'29'!J246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>
        <f>+'29'!J247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+'29'!J248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1459</v>
      </c>
      <c r="D249" s="10" t="s">
        <v>432</v>
      </c>
      <c r="E249" s="63">
        <f>+'29'!J249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1460</v>
      </c>
      <c r="D250" s="10" t="s">
        <v>432</v>
      </c>
      <c r="E250" s="63">
        <f>+'29'!J250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1461</v>
      </c>
      <c r="D251" s="10" t="s">
        <v>432</v>
      </c>
      <c r="E251" s="63">
        <f>+'29'!J251</f>
        <v>2</v>
      </c>
      <c r="F251" s="70"/>
      <c r="G251" s="46">
        <f t="shared" si="37"/>
        <v>2</v>
      </c>
      <c r="H251" s="77">
        <v>0</v>
      </c>
      <c r="I251" s="75">
        <v>0</v>
      </c>
      <c r="J251" s="46">
        <f t="shared" si="38"/>
        <v>2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si="37"/>
        <v>0</v>
      </c>
      <c r="H252" s="77"/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x14ac:dyDescent="0.5">
      <c r="A253" s="10">
        <v>249</v>
      </c>
      <c r="B253" s="10"/>
      <c r="C253" s="19"/>
      <c r="D253" s="10"/>
      <c r="E253" s="63">
        <f>+'29'!J253</f>
        <v>0</v>
      </c>
      <c r="F253" s="70"/>
      <c r="G253" s="46">
        <f t="shared" ref="G253" si="43">E253+F253</f>
        <v>0</v>
      </c>
      <c r="H253" s="77">
        <v>0</v>
      </c>
      <c r="I253" s="75">
        <v>0</v>
      </c>
      <c r="J253" s="46">
        <f t="shared" ref="J253" si="44">+G253-H253-K253-I253</f>
        <v>0</v>
      </c>
      <c r="K253" s="71"/>
      <c r="L253" s="143"/>
      <c r="M253" s="64">
        <f t="shared" ref="M253" si="45">+L253*K253</f>
        <v>0</v>
      </c>
      <c r="N253" s="17" t="s">
        <v>16</v>
      </c>
      <c r="O253" s="18"/>
      <c r="P253" s="23"/>
      <c r="Q253" s="89"/>
      <c r="R253" s="43">
        <f t="shared" ref="R253" si="46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R254" s="74">
        <f>SUM(R5:R253)</f>
        <v>387.53000000000003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1335</v>
      </c>
      <c r="Q256" s="87"/>
    </row>
    <row r="257" spans="1:18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18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400</v>
      </c>
      <c r="O258" s="2">
        <v>250</v>
      </c>
      <c r="P258" s="2">
        <v>150</v>
      </c>
      <c r="Q258" s="87"/>
    </row>
    <row r="259" spans="1:18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18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18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275</v>
      </c>
      <c r="P261" s="137"/>
      <c r="Q261" s="137"/>
      <c r="R261" s="137"/>
    </row>
    <row r="262" spans="1:18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660</v>
      </c>
      <c r="P262" s="137"/>
      <c r="Q262" s="137"/>
      <c r="R262" s="137"/>
    </row>
    <row r="263" spans="1:18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660</v>
      </c>
      <c r="P263" s="139" t="s">
        <v>1416</v>
      </c>
      <c r="Q263" s="140" t="s">
        <v>1417</v>
      </c>
      <c r="R263" s="141" t="s">
        <v>1418</v>
      </c>
    </row>
    <row r="264" spans="1:18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0</v>
      </c>
      <c r="P264" s="121"/>
      <c r="Q264" s="121"/>
      <c r="R264" s="121">
        <f>250+120</f>
        <v>370</v>
      </c>
    </row>
    <row r="265" spans="1:18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0</v>
      </c>
      <c r="P265" s="121"/>
      <c r="Q265" s="121"/>
      <c r="R265" s="121"/>
    </row>
    <row r="266" spans="1:18" x14ac:dyDescent="0.5">
      <c r="J266" s="2"/>
      <c r="L266" s="2"/>
      <c r="P266" s="121"/>
      <c r="Q266" s="121"/>
      <c r="R266" s="121"/>
    </row>
    <row r="267" spans="1:1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18" x14ac:dyDescent="0.5">
      <c r="J268" s="2"/>
      <c r="L268" s="2"/>
      <c r="P268" s="122"/>
      <c r="Q268" s="122"/>
      <c r="R268" s="122"/>
    </row>
    <row r="269" spans="1:18" x14ac:dyDescent="0.5">
      <c r="J269" s="2"/>
      <c r="L269" s="2"/>
      <c r="P269" s="123"/>
      <c r="Q269" s="123"/>
      <c r="R269" s="123"/>
    </row>
    <row r="270" spans="1:1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370</v>
      </c>
    </row>
    <row r="271" spans="1:1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111</v>
      </c>
    </row>
    <row r="272" spans="1:1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7.77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251.23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R336"/>
  <sheetViews>
    <sheetView zoomScale="80" zoomScaleNormal="80" workbookViewId="0">
      <pane xSplit="10" ySplit="4" topLeftCell="K260" activePane="bottomRight" state="frozen"/>
      <selection activeCell="G257" sqref="G257"/>
      <selection pane="topRight" activeCell="G257" sqref="G257"/>
      <selection pane="bottomLeft" activeCell="G257" sqref="G257"/>
      <selection pane="bottomRight" activeCell="G257" sqref="G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1440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/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/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/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/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/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/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/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/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/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/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/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/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/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/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/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/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/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/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/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/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/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/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/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/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1068</v>
      </c>
      <c r="C30" s="19" t="s">
        <v>294</v>
      </c>
      <c r="D30" s="10" t="s">
        <v>432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/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/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/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/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/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/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/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1456</v>
      </c>
      <c r="D37" s="10" t="s">
        <v>432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1447</v>
      </c>
      <c r="O37" s="18"/>
      <c r="P37" s="23"/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/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/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/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/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/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/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/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/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/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/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/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/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/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/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/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/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/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/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/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/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/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/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/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/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/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/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/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/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/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/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/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/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/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/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/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/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/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/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/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/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/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/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/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/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/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9">+L83*K83</f>
        <v>0</v>
      </c>
      <c r="N83" s="17" t="s">
        <v>16</v>
      </c>
      <c r="O83" s="18"/>
      <c r="P83" s="23"/>
      <c r="Q83" s="89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9"/>
        <v>0</v>
      </c>
      <c r="N84" s="17" t="s">
        <v>16</v>
      </c>
      <c r="O84" s="18"/>
      <c r="P84" s="23"/>
      <c r="Q84" s="89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9"/>
        <v>0</v>
      </c>
      <c r="N85" s="17" t="s">
        <v>16</v>
      </c>
      <c r="O85" s="18"/>
      <c r="P85" s="23"/>
      <c r="Q85" s="89"/>
      <c r="R85" s="43">
        <f t="shared" si="10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9"/>
        <v>0</v>
      </c>
      <c r="N86" s="17" t="s">
        <v>16</v>
      </c>
      <c r="O86" s="18"/>
      <c r="P86" s="23"/>
      <c r="Q86" s="117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/>
      <c r="F87" s="70"/>
      <c r="G87" s="46">
        <f t="shared" ref="G87" si="11">E87+F87</f>
        <v>0</v>
      </c>
      <c r="H87" s="77">
        <v>0</v>
      </c>
      <c r="I87" s="75">
        <v>0</v>
      </c>
      <c r="J87" s="46">
        <f t="shared" ref="J87" si="12">+G87-H87-K87-I87</f>
        <v>0</v>
      </c>
      <c r="K87" s="71"/>
      <c r="L87" s="20">
        <v>45</v>
      </c>
      <c r="M87" s="64">
        <f t="shared" ref="M87" si="13">+L87*K87</f>
        <v>0</v>
      </c>
      <c r="N87" s="17" t="s">
        <v>16</v>
      </c>
      <c r="O87" s="18"/>
      <c r="P87" s="23"/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/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ref="J88" si="16">+G88-H88-K88-I88</f>
        <v>0</v>
      </c>
      <c r="K88" s="71"/>
      <c r="L88" s="20">
        <v>49</v>
      </c>
      <c r="M88" s="64">
        <f t="shared" ref="M88" si="17">+L88*K88</f>
        <v>0</v>
      </c>
      <c r="N88" s="17" t="s">
        <v>16</v>
      </c>
      <c r="O88" s="18"/>
      <c r="P88" s="23"/>
      <c r="Q88" s="89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9"/>
        <v>0</v>
      </c>
      <c r="N89" s="17" t="s">
        <v>16</v>
      </c>
      <c r="O89" s="18"/>
      <c r="P89" s="23"/>
      <c r="Q89" s="117"/>
      <c r="R89" s="43">
        <f t="shared" si="10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9"/>
        <v>0</v>
      </c>
      <c r="N90" s="17" t="s">
        <v>16</v>
      </c>
      <c r="O90" s="18"/>
      <c r="P90" s="23"/>
      <c r="Q90" s="117"/>
      <c r="R90" s="43">
        <f t="shared" si="10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9"/>
        <v>0</v>
      </c>
      <c r="N91" s="17" t="s">
        <v>16</v>
      </c>
      <c r="O91" s="18"/>
      <c r="P91" s="23"/>
      <c r="Q91" s="89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/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/>
      <c r="Q93" s="89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/>
      <c r="F94" s="70"/>
      <c r="G94" s="46">
        <f t="shared" ref="G94:G161" si="19">E94+F94</f>
        <v>0</v>
      </c>
      <c r="H94" s="77">
        <v>0</v>
      </c>
      <c r="I94" s="75">
        <v>0</v>
      </c>
      <c r="J94" s="46">
        <f t="shared" ref="J94:J161" si="20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/>
      <c r="F95" s="70"/>
      <c r="G95" s="46">
        <f t="shared" si="19"/>
        <v>0</v>
      </c>
      <c r="H95" s="77">
        <v>0</v>
      </c>
      <c r="I95" s="75">
        <v>0</v>
      </c>
      <c r="J95" s="46">
        <f t="shared" si="20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/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/>
      <c r="F96" s="70"/>
      <c r="G96" s="46">
        <f t="shared" si="19"/>
        <v>0</v>
      </c>
      <c r="H96" s="77">
        <v>0</v>
      </c>
      <c r="I96" s="75">
        <v>0</v>
      </c>
      <c r="J96" s="46">
        <f t="shared" si="20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/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/>
      <c r="F97" s="70"/>
      <c r="G97" s="46">
        <f t="shared" si="19"/>
        <v>0</v>
      </c>
      <c r="H97" s="77">
        <v>0</v>
      </c>
      <c r="I97" s="75">
        <v>0</v>
      </c>
      <c r="J97" s="46">
        <f t="shared" si="20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/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/>
      <c r="F98" s="70"/>
      <c r="G98" s="46">
        <f t="shared" si="19"/>
        <v>0</v>
      </c>
      <c r="H98" s="77">
        <v>0</v>
      </c>
      <c r="I98" s="75">
        <v>0</v>
      </c>
      <c r="J98" s="46">
        <f t="shared" si="20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/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/>
      <c r="F99" s="70"/>
      <c r="G99" s="46">
        <f t="shared" si="19"/>
        <v>0</v>
      </c>
      <c r="H99" s="77">
        <v>0</v>
      </c>
      <c r="I99" s="75">
        <v>0</v>
      </c>
      <c r="J99" s="46">
        <f t="shared" si="20"/>
        <v>0</v>
      </c>
      <c r="K99" s="71"/>
      <c r="L99" s="20">
        <v>35</v>
      </c>
      <c r="M99" s="64">
        <f t="shared" ref="M99:M105" si="21">+L99*K99</f>
        <v>0</v>
      </c>
      <c r="N99" s="17" t="s">
        <v>16</v>
      </c>
      <c r="O99" s="18"/>
      <c r="P99" s="23"/>
      <c r="Q99" s="117">
        <v>20.350000000000001</v>
      </c>
      <c r="R99" s="43">
        <f t="shared" ref="R99:R105" si="22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/>
      <c r="F100" s="70"/>
      <c r="G100" s="46">
        <f t="shared" si="19"/>
        <v>0</v>
      </c>
      <c r="H100" s="77">
        <v>0</v>
      </c>
      <c r="I100" s="75">
        <v>0</v>
      </c>
      <c r="J100" s="46">
        <f t="shared" si="20"/>
        <v>0</v>
      </c>
      <c r="K100" s="71"/>
      <c r="L100" s="20">
        <v>35</v>
      </c>
      <c r="M100" s="64">
        <f t="shared" si="21"/>
        <v>0</v>
      </c>
      <c r="N100" s="17" t="s">
        <v>16</v>
      </c>
      <c r="O100" s="18"/>
      <c r="P100" s="23"/>
      <c r="Q100" s="117"/>
      <c r="R100" s="43">
        <f t="shared" si="22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/>
      <c r="F101" s="70"/>
      <c r="G101" s="46">
        <f t="shared" si="19"/>
        <v>0</v>
      </c>
      <c r="H101" s="77">
        <v>0</v>
      </c>
      <c r="I101" s="75">
        <v>0</v>
      </c>
      <c r="J101" s="46">
        <f t="shared" si="20"/>
        <v>0</v>
      </c>
      <c r="K101" s="71"/>
      <c r="L101" s="20">
        <v>35</v>
      </c>
      <c r="M101" s="64">
        <f t="shared" si="21"/>
        <v>0</v>
      </c>
      <c r="N101" s="17" t="s">
        <v>16</v>
      </c>
      <c r="O101" s="18"/>
      <c r="P101" s="23"/>
      <c r="Q101" s="117"/>
      <c r="R101" s="43">
        <f t="shared" si="22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/>
      <c r="F102" s="70"/>
      <c r="G102" s="46">
        <f t="shared" ref="G102" si="23">E102+F102</f>
        <v>0</v>
      </c>
      <c r="H102" s="77">
        <v>0</v>
      </c>
      <c r="I102" s="75">
        <v>0</v>
      </c>
      <c r="J102" s="46">
        <f t="shared" ref="J102" si="24">+G102-H102-K102-I102</f>
        <v>0</v>
      </c>
      <c r="K102" s="71"/>
      <c r="L102" s="20">
        <v>49</v>
      </c>
      <c r="M102" s="64">
        <f t="shared" si="21"/>
        <v>0</v>
      </c>
      <c r="N102" s="17" t="s">
        <v>16</v>
      </c>
      <c r="O102" s="18"/>
      <c r="P102" s="23"/>
      <c r="Q102" s="117"/>
      <c r="R102" s="43">
        <f t="shared" si="22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1"/>
        <v>0</v>
      </c>
      <c r="N103" s="17" t="s">
        <v>16</v>
      </c>
      <c r="O103" s="18"/>
      <c r="P103" s="23"/>
      <c r="Q103" s="89"/>
      <c r="R103" s="43">
        <f t="shared" si="22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1"/>
        <v>0</v>
      </c>
      <c r="N104" s="17" t="s">
        <v>16</v>
      </c>
      <c r="O104" s="18"/>
      <c r="P104" s="23"/>
      <c r="Q104" s="89"/>
      <c r="R104" s="43">
        <f t="shared" si="22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1"/>
        <v>0</v>
      </c>
      <c r="N105" s="17" t="s">
        <v>16</v>
      </c>
      <c r="O105" s="18"/>
      <c r="P105" s="23"/>
      <c r="Q105" s="89"/>
      <c r="R105" s="43">
        <f t="shared" si="22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/>
      <c r="F106" s="70"/>
      <c r="G106" s="46">
        <f t="shared" si="19"/>
        <v>0</v>
      </c>
      <c r="H106" s="77">
        <v>0</v>
      </c>
      <c r="I106" s="75">
        <v>0</v>
      </c>
      <c r="J106" s="46">
        <f t="shared" si="20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/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/>
      <c r="F107" s="70"/>
      <c r="G107" s="46">
        <f t="shared" si="19"/>
        <v>0</v>
      </c>
      <c r="H107" s="77">
        <v>0</v>
      </c>
      <c r="I107" s="75">
        <v>0</v>
      </c>
      <c r="J107" s="46">
        <f t="shared" si="20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/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/>
      <c r="F108" s="70"/>
      <c r="G108" s="46">
        <f t="shared" si="19"/>
        <v>0</v>
      </c>
      <c r="H108" s="77">
        <v>0</v>
      </c>
      <c r="I108" s="75">
        <v>0</v>
      </c>
      <c r="J108" s="46">
        <f t="shared" si="20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/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/>
      <c r="F109" s="70"/>
      <c r="G109" s="46">
        <f t="shared" si="19"/>
        <v>0</v>
      </c>
      <c r="H109" s="77">
        <v>0</v>
      </c>
      <c r="I109" s="75">
        <v>0</v>
      </c>
      <c r="J109" s="46">
        <f t="shared" si="20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/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/>
      <c r="F110" s="70"/>
      <c r="G110" s="46">
        <f t="shared" si="19"/>
        <v>0</v>
      </c>
      <c r="H110" s="77">
        <v>0</v>
      </c>
      <c r="I110" s="75">
        <v>0</v>
      </c>
      <c r="J110" s="46">
        <f t="shared" si="20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/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/>
      <c r="F111" s="70"/>
      <c r="G111" s="46">
        <f t="shared" si="19"/>
        <v>0</v>
      </c>
      <c r="H111" s="77">
        <v>0</v>
      </c>
      <c r="I111" s="75">
        <v>0</v>
      </c>
      <c r="J111" s="46">
        <f t="shared" si="20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/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/>
      <c r="F112" s="70"/>
      <c r="G112" s="46">
        <f t="shared" si="19"/>
        <v>0</v>
      </c>
      <c r="H112" s="77">
        <v>0</v>
      </c>
      <c r="I112" s="75">
        <v>0</v>
      </c>
      <c r="J112" s="46">
        <f t="shared" si="20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/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/>
      <c r="F113" s="70"/>
      <c r="G113" s="46">
        <f t="shared" si="19"/>
        <v>0</v>
      </c>
      <c r="H113" s="77">
        <v>0</v>
      </c>
      <c r="I113" s="75">
        <v>0</v>
      </c>
      <c r="J113" s="46">
        <f t="shared" si="20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/>
      <c r="Q113" s="131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/>
      <c r="F114" s="70"/>
      <c r="G114" s="46">
        <f t="shared" si="19"/>
        <v>0</v>
      </c>
      <c r="H114" s="77">
        <v>0</v>
      </c>
      <c r="I114" s="75">
        <v>0</v>
      </c>
      <c r="J114" s="46">
        <f t="shared" si="20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/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/>
      <c r="F115" s="70"/>
      <c r="G115" s="46">
        <f t="shared" si="19"/>
        <v>0</v>
      </c>
      <c r="H115" s="77">
        <v>0</v>
      </c>
      <c r="I115" s="75">
        <v>0</v>
      </c>
      <c r="J115" s="46">
        <f t="shared" si="20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/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/>
      <c r="F116" s="70"/>
      <c r="G116" s="46">
        <f t="shared" si="19"/>
        <v>0</v>
      </c>
      <c r="H116" s="77">
        <v>0</v>
      </c>
      <c r="I116" s="75">
        <v>0</v>
      </c>
      <c r="J116" s="46">
        <f t="shared" si="20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/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/>
      <c r="F117" s="70"/>
      <c r="G117" s="46">
        <f t="shared" si="19"/>
        <v>0</v>
      </c>
      <c r="H117" s="77">
        <v>0</v>
      </c>
      <c r="I117" s="75">
        <v>0</v>
      </c>
      <c r="J117" s="46">
        <f t="shared" si="20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/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/>
      <c r="F118" s="70"/>
      <c r="G118" s="46">
        <f t="shared" si="19"/>
        <v>0</v>
      </c>
      <c r="H118" s="77">
        <v>0</v>
      </c>
      <c r="I118" s="75">
        <v>0</v>
      </c>
      <c r="J118" s="46">
        <f t="shared" si="20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/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/>
      <c r="F119" s="70"/>
      <c r="G119" s="46">
        <f t="shared" si="19"/>
        <v>0</v>
      </c>
      <c r="H119" s="77">
        <v>0</v>
      </c>
      <c r="I119" s="75">
        <v>0</v>
      </c>
      <c r="J119" s="46">
        <f t="shared" si="20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/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/>
      <c r="F120" s="70"/>
      <c r="G120" s="46">
        <f t="shared" si="19"/>
        <v>0</v>
      </c>
      <c r="H120" s="77">
        <v>0</v>
      </c>
      <c r="I120" s="75">
        <v>0</v>
      </c>
      <c r="J120" s="46">
        <f t="shared" si="20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/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/>
      <c r="F121" s="70"/>
      <c r="G121" s="46">
        <f t="shared" si="19"/>
        <v>0</v>
      </c>
      <c r="H121" s="77">
        <v>0</v>
      </c>
      <c r="I121" s="75">
        <v>0</v>
      </c>
      <c r="J121" s="46">
        <f t="shared" si="20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/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/>
      <c r="F122" s="70"/>
      <c r="G122" s="46">
        <f t="shared" si="19"/>
        <v>0</v>
      </c>
      <c r="H122" s="77">
        <v>0</v>
      </c>
      <c r="I122" s="75">
        <v>0</v>
      </c>
      <c r="J122" s="46">
        <f t="shared" si="20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/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/>
      <c r="F123" s="70"/>
      <c r="G123" s="46">
        <f t="shared" si="19"/>
        <v>0</v>
      </c>
      <c r="H123" s="77">
        <v>0</v>
      </c>
      <c r="I123" s="75">
        <v>0</v>
      </c>
      <c r="J123" s="46">
        <f t="shared" si="20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/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/>
      <c r="F124" s="70"/>
      <c r="G124" s="46">
        <f t="shared" si="19"/>
        <v>0</v>
      </c>
      <c r="H124" s="77">
        <v>0</v>
      </c>
      <c r="I124" s="75">
        <v>0</v>
      </c>
      <c r="J124" s="46">
        <f t="shared" si="20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/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/>
      <c r="F125" s="70"/>
      <c r="G125" s="46">
        <f t="shared" si="19"/>
        <v>0</v>
      </c>
      <c r="H125" s="77">
        <v>0</v>
      </c>
      <c r="I125" s="75">
        <v>0</v>
      </c>
      <c r="J125" s="46">
        <f t="shared" si="20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/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/>
      <c r="F126" s="70"/>
      <c r="G126" s="46">
        <f t="shared" si="19"/>
        <v>0</v>
      </c>
      <c r="H126" s="77">
        <v>0</v>
      </c>
      <c r="I126" s="75">
        <v>0</v>
      </c>
      <c r="J126" s="46">
        <f t="shared" si="20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/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/>
      <c r="F127" s="70"/>
      <c r="G127" s="46">
        <f t="shared" si="19"/>
        <v>0</v>
      </c>
      <c r="H127" s="77">
        <v>0</v>
      </c>
      <c r="I127" s="75">
        <v>0</v>
      </c>
      <c r="J127" s="46">
        <f t="shared" si="20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/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/>
      <c r="F128" s="70"/>
      <c r="G128" s="46">
        <f t="shared" si="19"/>
        <v>0</v>
      </c>
      <c r="H128" s="77">
        <v>0</v>
      </c>
      <c r="I128" s="75">
        <v>0</v>
      </c>
      <c r="J128" s="46">
        <f t="shared" si="20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/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/>
      <c r="F129" s="70"/>
      <c r="G129" s="46">
        <f t="shared" si="19"/>
        <v>0</v>
      </c>
      <c r="H129" s="77">
        <v>0</v>
      </c>
      <c r="I129" s="75">
        <v>0</v>
      </c>
      <c r="J129" s="46">
        <f t="shared" si="20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/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/>
      <c r="F130" s="70"/>
      <c r="G130" s="46">
        <f t="shared" si="19"/>
        <v>0</v>
      </c>
      <c r="H130" s="77">
        <v>0</v>
      </c>
      <c r="I130" s="75">
        <v>0</v>
      </c>
      <c r="J130" s="46">
        <f t="shared" si="20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/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/>
      <c r="F131" s="70"/>
      <c r="G131" s="46">
        <f t="shared" si="19"/>
        <v>0</v>
      </c>
      <c r="H131" s="77">
        <v>0</v>
      </c>
      <c r="I131" s="75">
        <v>0</v>
      </c>
      <c r="J131" s="46">
        <f t="shared" si="20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/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/>
      <c r="F132" s="70"/>
      <c r="G132" s="46">
        <f t="shared" si="19"/>
        <v>0</v>
      </c>
      <c r="H132" s="77">
        <v>0</v>
      </c>
      <c r="I132" s="75">
        <v>0</v>
      </c>
      <c r="J132" s="46">
        <f t="shared" si="20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/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/>
      <c r="F133" s="70"/>
      <c r="G133" s="46">
        <f t="shared" si="19"/>
        <v>0</v>
      </c>
      <c r="H133" s="77">
        <v>0</v>
      </c>
      <c r="I133" s="75">
        <v>0</v>
      </c>
      <c r="J133" s="46">
        <f t="shared" si="20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/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/>
      <c r="F134" s="70"/>
      <c r="G134" s="46">
        <f t="shared" si="19"/>
        <v>0</v>
      </c>
      <c r="H134" s="77">
        <v>0</v>
      </c>
      <c r="I134" s="75">
        <v>0</v>
      </c>
      <c r="J134" s="46">
        <f t="shared" si="20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/>
      <c r="Q134" s="117"/>
      <c r="R134" s="43">
        <f t="shared" si="8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/>
      <c r="F135" s="70"/>
      <c r="G135" s="46">
        <f t="shared" si="19"/>
        <v>0</v>
      </c>
      <c r="H135" s="77">
        <v>0</v>
      </c>
      <c r="I135" s="75">
        <v>0</v>
      </c>
      <c r="J135" s="46">
        <f t="shared" si="20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/>
      <c r="Q135" s="117"/>
      <c r="R135" s="43">
        <f t="shared" si="8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/>
      <c r="F136" s="70"/>
      <c r="G136" s="46">
        <f t="shared" si="19"/>
        <v>0</v>
      </c>
      <c r="H136" s="77">
        <v>0</v>
      </c>
      <c r="I136" s="75">
        <v>0</v>
      </c>
      <c r="J136" s="46">
        <f t="shared" si="20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/>
      <c r="Q136" s="117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/>
      <c r="F137" s="70"/>
      <c r="G137" s="46">
        <f t="shared" si="19"/>
        <v>0</v>
      </c>
      <c r="H137" s="77">
        <v>0</v>
      </c>
      <c r="I137" s="75">
        <v>0</v>
      </c>
      <c r="J137" s="46">
        <f t="shared" si="20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/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/>
      <c r="F138" s="70"/>
      <c r="G138" s="46">
        <f t="shared" si="19"/>
        <v>0</v>
      </c>
      <c r="H138" s="77">
        <v>0</v>
      </c>
      <c r="I138" s="75">
        <v>0</v>
      </c>
      <c r="J138" s="46">
        <f t="shared" si="20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/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/>
      <c r="F139" s="70"/>
      <c r="G139" s="46">
        <f t="shared" si="19"/>
        <v>0</v>
      </c>
      <c r="H139" s="77">
        <v>0</v>
      </c>
      <c r="I139" s="75">
        <v>0</v>
      </c>
      <c r="J139" s="46">
        <f t="shared" si="20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/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/>
      <c r="F140" s="70"/>
      <c r="G140" s="46">
        <f t="shared" si="19"/>
        <v>0</v>
      </c>
      <c r="H140" s="77">
        <v>0</v>
      </c>
      <c r="I140" s="75">
        <v>0</v>
      </c>
      <c r="J140" s="46">
        <f t="shared" si="20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/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/>
      <c r="F141" s="70"/>
      <c r="G141" s="46">
        <f t="shared" si="19"/>
        <v>0</v>
      </c>
      <c r="H141" s="77">
        <v>0</v>
      </c>
      <c r="I141" s="75">
        <v>0</v>
      </c>
      <c r="J141" s="46">
        <f t="shared" si="20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/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/>
      <c r="F142" s="70"/>
      <c r="G142" s="46">
        <f t="shared" si="19"/>
        <v>0</v>
      </c>
      <c r="H142" s="77">
        <v>0</v>
      </c>
      <c r="I142" s="75">
        <v>0</v>
      </c>
      <c r="J142" s="46">
        <f t="shared" si="20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/>
      <c r="Q142" s="89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/>
      <c r="F143" s="70"/>
      <c r="G143" s="46">
        <f t="shared" si="19"/>
        <v>0</v>
      </c>
      <c r="H143" s="77">
        <v>0</v>
      </c>
      <c r="I143" s="75">
        <v>0</v>
      </c>
      <c r="J143" s="46">
        <f t="shared" si="20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/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/>
      <c r="F144" s="70"/>
      <c r="G144" s="46">
        <f t="shared" si="19"/>
        <v>0</v>
      </c>
      <c r="H144" s="77">
        <v>0</v>
      </c>
      <c r="I144" s="75">
        <v>0</v>
      </c>
      <c r="J144" s="46">
        <f t="shared" si="20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/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/>
      <c r="F145" s="70"/>
      <c r="G145" s="46">
        <f t="shared" si="19"/>
        <v>0</v>
      </c>
      <c r="H145" s="77">
        <v>0</v>
      </c>
      <c r="I145" s="75">
        <v>0</v>
      </c>
      <c r="J145" s="46">
        <f t="shared" si="20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/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/>
      <c r="F146" s="70"/>
      <c r="G146" s="46">
        <f t="shared" si="19"/>
        <v>0</v>
      </c>
      <c r="H146" s="77">
        <v>0</v>
      </c>
      <c r="I146" s="75">
        <v>0</v>
      </c>
      <c r="J146" s="46">
        <f t="shared" si="20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/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/>
      <c r="F147" s="70"/>
      <c r="G147" s="46">
        <f t="shared" si="19"/>
        <v>0</v>
      </c>
      <c r="H147" s="77">
        <v>0</v>
      </c>
      <c r="I147" s="75">
        <v>0</v>
      </c>
      <c r="J147" s="46">
        <f t="shared" si="20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/>
      <c r="Q147" s="89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/>
      <c r="F148" s="70"/>
      <c r="G148" s="46">
        <f t="shared" si="19"/>
        <v>0</v>
      </c>
      <c r="H148" s="77">
        <v>0</v>
      </c>
      <c r="I148" s="75">
        <v>0</v>
      </c>
      <c r="J148" s="46">
        <f t="shared" si="20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/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/>
      <c r="F149" s="70"/>
      <c r="G149" s="46">
        <f t="shared" si="19"/>
        <v>0</v>
      </c>
      <c r="H149" s="77">
        <v>0</v>
      </c>
      <c r="I149" s="75">
        <v>0</v>
      </c>
      <c r="J149" s="46">
        <f t="shared" si="20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/>
      <c r="Q149" s="89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/>
      <c r="F150" s="70"/>
      <c r="G150" s="46">
        <f t="shared" si="19"/>
        <v>0</v>
      </c>
      <c r="H150" s="77">
        <v>0</v>
      </c>
      <c r="I150" s="75">
        <v>0</v>
      </c>
      <c r="J150" s="46">
        <f t="shared" si="20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/>
      <c r="Q150" s="89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/>
      <c r="F151" s="70"/>
      <c r="G151" s="46">
        <f t="shared" si="19"/>
        <v>0</v>
      </c>
      <c r="H151" s="77">
        <v>0</v>
      </c>
      <c r="I151" s="75">
        <v>0</v>
      </c>
      <c r="J151" s="46">
        <f t="shared" si="20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/>
      <c r="Q151" s="89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/>
      <c r="F152" s="70"/>
      <c r="G152" s="46">
        <f t="shared" si="19"/>
        <v>0</v>
      </c>
      <c r="H152" s="77">
        <v>0</v>
      </c>
      <c r="I152" s="75">
        <v>0</v>
      </c>
      <c r="J152" s="46">
        <f t="shared" si="20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/>
      <c r="Q152" s="89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/>
      <c r="F153" s="70"/>
      <c r="G153" s="46">
        <f t="shared" si="19"/>
        <v>0</v>
      </c>
      <c r="H153" s="77">
        <v>0</v>
      </c>
      <c r="I153" s="75">
        <v>0</v>
      </c>
      <c r="J153" s="46">
        <f t="shared" si="20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/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/>
      <c r="F154" s="70"/>
      <c r="G154" s="46">
        <f t="shared" si="19"/>
        <v>0</v>
      </c>
      <c r="H154" s="77">
        <v>0</v>
      </c>
      <c r="I154" s="75">
        <v>0</v>
      </c>
      <c r="J154" s="46">
        <f t="shared" si="20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/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/>
      <c r="F155" s="70"/>
      <c r="G155" s="46">
        <f t="shared" si="19"/>
        <v>0</v>
      </c>
      <c r="H155" s="77">
        <v>0</v>
      </c>
      <c r="I155" s="75">
        <v>0</v>
      </c>
      <c r="J155" s="46">
        <f t="shared" si="20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/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1446</v>
      </c>
      <c r="D156" s="10" t="s">
        <v>432</v>
      </c>
      <c r="E156" s="63">
        <f>+'8'!J156</f>
        <v>0</v>
      </c>
      <c r="F156" s="70"/>
      <c r="G156" s="46">
        <f t="shared" si="19"/>
        <v>0</v>
      </c>
      <c r="H156" s="77">
        <v>0</v>
      </c>
      <c r="I156" s="75">
        <v>0</v>
      </c>
      <c r="J156" s="46">
        <f t="shared" si="20"/>
        <v>0</v>
      </c>
      <c r="K156" s="71"/>
      <c r="L156" s="20">
        <v>15</v>
      </c>
      <c r="M156" s="64">
        <f t="shared" si="7"/>
        <v>0</v>
      </c>
      <c r="N156" s="17" t="s">
        <v>1447</v>
      </c>
      <c r="O156" s="18"/>
      <c r="P156" s="23"/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/>
      <c r="F157" s="70"/>
      <c r="G157" s="46">
        <f t="shared" si="19"/>
        <v>0</v>
      </c>
      <c r="H157" s="77">
        <v>0</v>
      </c>
      <c r="I157" s="75">
        <v>0</v>
      </c>
      <c r="J157" s="46">
        <f t="shared" si="20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/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/>
      <c r="F158" s="70"/>
      <c r="G158" s="46">
        <f t="shared" si="19"/>
        <v>0</v>
      </c>
      <c r="H158" s="77">
        <v>0</v>
      </c>
      <c r="I158" s="75">
        <v>0</v>
      </c>
      <c r="J158" s="46">
        <f t="shared" si="20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/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/>
      <c r="F159" s="70"/>
      <c r="G159" s="46">
        <f t="shared" si="19"/>
        <v>0</v>
      </c>
      <c r="H159" s="77">
        <v>0</v>
      </c>
      <c r="I159" s="75">
        <v>0</v>
      </c>
      <c r="J159" s="46">
        <f t="shared" si="20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/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/>
      <c r="F160" s="70"/>
      <c r="G160" s="46">
        <f t="shared" si="19"/>
        <v>0</v>
      </c>
      <c r="H160" s="77">
        <v>0</v>
      </c>
      <c r="I160" s="75">
        <v>0</v>
      </c>
      <c r="J160" s="46">
        <f t="shared" si="20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/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/>
      <c r="F161" s="70"/>
      <c r="G161" s="46">
        <f t="shared" si="19"/>
        <v>0</v>
      </c>
      <c r="H161" s="77">
        <v>0</v>
      </c>
      <c r="I161" s="75">
        <v>0</v>
      </c>
      <c r="J161" s="46">
        <f t="shared" si="20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/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/>
      <c r="F162" s="70"/>
      <c r="G162" s="46">
        <f t="shared" ref="G162:G230" si="25">E162+F162</f>
        <v>0</v>
      </c>
      <c r="H162" s="77">
        <v>0</v>
      </c>
      <c r="I162" s="75">
        <v>0</v>
      </c>
      <c r="J162" s="46">
        <f t="shared" ref="J162:J230" si="26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/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/>
      <c r="F163" s="70"/>
      <c r="G163" s="46">
        <f t="shared" si="25"/>
        <v>0</v>
      </c>
      <c r="H163" s="77">
        <v>0</v>
      </c>
      <c r="I163" s="75">
        <v>0</v>
      </c>
      <c r="J163" s="46">
        <f t="shared" si="26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/>
      <c r="Q163" s="131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/>
      <c r="F164" s="70"/>
      <c r="G164" s="46">
        <f t="shared" si="25"/>
        <v>0</v>
      </c>
      <c r="H164" s="77">
        <v>0</v>
      </c>
      <c r="I164" s="75">
        <v>0</v>
      </c>
      <c r="J164" s="46">
        <f t="shared" si="26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/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/>
      <c r="F165" s="70"/>
      <c r="G165" s="46">
        <f t="shared" si="25"/>
        <v>0</v>
      </c>
      <c r="H165" s="77">
        <v>0</v>
      </c>
      <c r="I165" s="75">
        <v>0</v>
      </c>
      <c r="J165" s="46">
        <f t="shared" si="26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/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/>
      <c r="F166" s="70"/>
      <c r="G166" s="46">
        <f t="shared" si="25"/>
        <v>0</v>
      </c>
      <c r="H166" s="77">
        <v>0</v>
      </c>
      <c r="I166" s="75">
        <v>0</v>
      </c>
      <c r="J166" s="46">
        <f t="shared" si="26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/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/>
      <c r="F167" s="70"/>
      <c r="G167" s="46">
        <f t="shared" si="25"/>
        <v>0</v>
      </c>
      <c r="H167" s="77">
        <v>0</v>
      </c>
      <c r="I167" s="75">
        <v>0</v>
      </c>
      <c r="J167" s="46">
        <f t="shared" si="2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/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/>
      <c r="F168" s="70"/>
      <c r="G168" s="46">
        <f t="shared" si="25"/>
        <v>0</v>
      </c>
      <c r="H168" s="77">
        <v>0</v>
      </c>
      <c r="I168" s="75">
        <v>0</v>
      </c>
      <c r="J168" s="46">
        <f t="shared" si="2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/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/>
      <c r="F169" s="70"/>
      <c r="G169" s="46">
        <f t="shared" si="25"/>
        <v>0</v>
      </c>
      <c r="H169" s="77">
        <v>0</v>
      </c>
      <c r="I169" s="75">
        <v>0</v>
      </c>
      <c r="J169" s="46">
        <f t="shared" si="26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/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/>
      <c r="F170" s="70"/>
      <c r="G170" s="46">
        <f t="shared" si="25"/>
        <v>0</v>
      </c>
      <c r="H170" s="77">
        <v>0</v>
      </c>
      <c r="I170" s="75">
        <v>0</v>
      </c>
      <c r="J170" s="46">
        <f t="shared" si="26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/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/>
      <c r="F171" s="70"/>
      <c r="G171" s="46">
        <f t="shared" si="25"/>
        <v>0</v>
      </c>
      <c r="H171" s="77">
        <v>0</v>
      </c>
      <c r="I171" s="75">
        <v>0</v>
      </c>
      <c r="J171" s="46">
        <f t="shared" si="26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/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/>
      <c r="F172" s="70"/>
      <c r="G172" s="46">
        <f t="shared" si="25"/>
        <v>0</v>
      </c>
      <c r="H172" s="77">
        <v>0</v>
      </c>
      <c r="I172" s="75">
        <v>0</v>
      </c>
      <c r="J172" s="46">
        <f t="shared" si="26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/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/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/>
      <c r="F174" s="70"/>
      <c r="G174" s="46">
        <f t="shared" ref="G174" si="27">E174+F174</f>
        <v>0</v>
      </c>
      <c r="H174" s="77">
        <v>0</v>
      </c>
      <c r="I174" s="75">
        <v>0</v>
      </c>
      <c r="J174" s="46">
        <f t="shared" ref="J174" si="2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/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/>
      <c r="F175" s="70"/>
      <c r="G175" s="46">
        <f t="shared" si="25"/>
        <v>0</v>
      </c>
      <c r="H175" s="77">
        <v>0</v>
      </c>
      <c r="I175" s="75">
        <v>0</v>
      </c>
      <c r="J175" s="46">
        <f t="shared" si="26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/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/>
      <c r="F176" s="70"/>
      <c r="G176" s="46">
        <f t="shared" si="25"/>
        <v>0</v>
      </c>
      <c r="H176" s="77">
        <v>0</v>
      </c>
      <c r="I176" s="75">
        <v>0</v>
      </c>
      <c r="J176" s="46">
        <f t="shared" si="2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/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/>
      <c r="F177" s="70"/>
      <c r="G177" s="46">
        <f t="shared" si="25"/>
        <v>0</v>
      </c>
      <c r="H177" s="77">
        <v>0</v>
      </c>
      <c r="I177" s="75">
        <v>0</v>
      </c>
      <c r="J177" s="46">
        <f t="shared" si="26"/>
        <v>0</v>
      </c>
      <c r="K177" s="71"/>
      <c r="L177" s="20">
        <v>55</v>
      </c>
      <c r="M177" s="64">
        <f t="shared" ref="M177:M252" si="29">+L177*K177</f>
        <v>0</v>
      </c>
      <c r="N177" s="17" t="s">
        <v>16</v>
      </c>
      <c r="O177" s="18"/>
      <c r="P177" s="23"/>
      <c r="Q177" s="89"/>
      <c r="R177" s="43">
        <f t="shared" ref="R177:R252" si="30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/>
      <c r="F178" s="70"/>
      <c r="G178" s="46">
        <f t="shared" si="25"/>
        <v>0</v>
      </c>
      <c r="H178" s="77">
        <v>0</v>
      </c>
      <c r="I178" s="75">
        <v>0</v>
      </c>
      <c r="J178" s="46">
        <f t="shared" si="26"/>
        <v>0</v>
      </c>
      <c r="K178" s="71"/>
      <c r="L178" s="20">
        <v>55</v>
      </c>
      <c r="M178" s="64">
        <f t="shared" si="29"/>
        <v>0</v>
      </c>
      <c r="N178" s="17" t="s">
        <v>16</v>
      </c>
      <c r="O178" s="18"/>
      <c r="P178" s="23"/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/>
      <c r="F179" s="70"/>
      <c r="G179" s="46">
        <f t="shared" si="25"/>
        <v>0</v>
      </c>
      <c r="H179" s="77">
        <v>0</v>
      </c>
      <c r="I179" s="75">
        <v>0</v>
      </c>
      <c r="J179" s="46">
        <f t="shared" si="26"/>
        <v>0</v>
      </c>
      <c r="K179" s="71"/>
      <c r="L179" s="20">
        <v>10</v>
      </c>
      <c r="M179" s="64">
        <f t="shared" si="29"/>
        <v>0</v>
      </c>
      <c r="N179" s="17" t="s">
        <v>16</v>
      </c>
      <c r="O179" s="18"/>
      <c r="P179" s="23"/>
      <c r="Q179" s="89">
        <v>6.82</v>
      </c>
      <c r="R179" s="43">
        <f t="shared" si="30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/>
      <c r="F180" s="70"/>
      <c r="G180" s="46">
        <f t="shared" si="25"/>
        <v>0</v>
      </c>
      <c r="H180" s="77">
        <v>0</v>
      </c>
      <c r="I180" s="75">
        <v>0</v>
      </c>
      <c r="J180" s="46">
        <f t="shared" si="26"/>
        <v>0</v>
      </c>
      <c r="K180" s="71"/>
      <c r="L180" s="20">
        <v>35</v>
      </c>
      <c r="M180" s="64">
        <f t="shared" si="29"/>
        <v>0</v>
      </c>
      <c r="N180" s="17" t="s">
        <v>16</v>
      </c>
      <c r="O180" s="18"/>
      <c r="P180" s="23"/>
      <c r="Q180" s="89"/>
      <c r="R180" s="43">
        <f t="shared" si="30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/>
      <c r="F181" s="70"/>
      <c r="G181" s="46">
        <f t="shared" si="25"/>
        <v>0</v>
      </c>
      <c r="H181" s="77">
        <v>0</v>
      </c>
      <c r="I181" s="75">
        <v>0</v>
      </c>
      <c r="J181" s="46">
        <f t="shared" si="2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/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/>
      <c r="F182" s="70"/>
      <c r="G182" s="46">
        <f t="shared" si="25"/>
        <v>0</v>
      </c>
      <c r="H182" s="77">
        <v>0</v>
      </c>
      <c r="I182" s="75">
        <v>0</v>
      </c>
      <c r="J182" s="46">
        <f t="shared" si="26"/>
        <v>0</v>
      </c>
      <c r="K182" s="71"/>
      <c r="L182" s="20">
        <v>40</v>
      </c>
      <c r="M182" s="64">
        <f t="shared" si="29"/>
        <v>0</v>
      </c>
      <c r="N182" s="17" t="s">
        <v>16</v>
      </c>
      <c r="O182" s="18"/>
      <c r="P182" s="23"/>
      <c r="Q182" s="89">
        <v>20</v>
      </c>
      <c r="R182" s="43">
        <f t="shared" si="30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/>
      <c r="F183" s="70"/>
      <c r="G183" s="46">
        <f t="shared" si="25"/>
        <v>0</v>
      </c>
      <c r="H183" s="77">
        <v>0</v>
      </c>
      <c r="I183" s="75">
        <v>0</v>
      </c>
      <c r="J183" s="46">
        <f t="shared" si="2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/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/>
      <c r="F184" s="70"/>
      <c r="G184" s="46">
        <f t="shared" si="25"/>
        <v>0</v>
      </c>
      <c r="H184" s="77">
        <v>0</v>
      </c>
      <c r="I184" s="75">
        <v>0</v>
      </c>
      <c r="J184" s="46">
        <f t="shared" si="26"/>
        <v>0</v>
      </c>
      <c r="K184" s="71"/>
      <c r="L184" s="20">
        <v>50</v>
      </c>
      <c r="M184" s="64">
        <f t="shared" si="29"/>
        <v>0</v>
      </c>
      <c r="N184" s="17" t="s">
        <v>16</v>
      </c>
      <c r="O184" s="18"/>
      <c r="P184" s="23"/>
      <c r="Q184" s="89">
        <v>24.99</v>
      </c>
      <c r="R184" s="43">
        <f t="shared" si="30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/>
      <c r="F185" s="70"/>
      <c r="G185" s="46">
        <f t="shared" si="25"/>
        <v>0</v>
      </c>
      <c r="H185" s="77">
        <v>0</v>
      </c>
      <c r="I185" s="75">
        <v>0</v>
      </c>
      <c r="J185" s="46">
        <f t="shared" si="26"/>
        <v>0</v>
      </c>
      <c r="K185" s="71"/>
      <c r="L185" s="20">
        <v>80</v>
      </c>
      <c r="M185" s="64">
        <f t="shared" si="29"/>
        <v>0</v>
      </c>
      <c r="N185" s="17" t="s">
        <v>16</v>
      </c>
      <c r="O185" s="18"/>
      <c r="P185" s="23"/>
      <c r="Q185" s="89">
        <v>63</v>
      </c>
      <c r="R185" s="43">
        <f t="shared" si="30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/>
      <c r="F186" s="70"/>
      <c r="G186" s="46">
        <f t="shared" si="25"/>
        <v>0</v>
      </c>
      <c r="H186" s="77">
        <v>0</v>
      </c>
      <c r="I186" s="75">
        <v>0</v>
      </c>
      <c r="J186" s="46">
        <f t="shared" si="26"/>
        <v>0</v>
      </c>
      <c r="K186" s="71"/>
      <c r="L186" s="20">
        <v>15</v>
      </c>
      <c r="M186" s="64">
        <f t="shared" si="29"/>
        <v>0</v>
      </c>
      <c r="N186" s="17" t="s">
        <v>16</v>
      </c>
      <c r="O186" s="18"/>
      <c r="P186" s="23"/>
      <c r="Q186" s="89">
        <v>3.5</v>
      </c>
      <c r="R186" s="43">
        <f t="shared" ref="R186" si="31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/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/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/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/>
      <c r="F190" s="70"/>
      <c r="G190" s="46">
        <f t="shared" si="25"/>
        <v>0</v>
      </c>
      <c r="H190" s="77">
        <v>0</v>
      </c>
      <c r="I190" s="75">
        <v>0</v>
      </c>
      <c r="J190" s="46">
        <f t="shared" si="26"/>
        <v>0</v>
      </c>
      <c r="K190" s="71"/>
      <c r="L190" s="20">
        <v>80</v>
      </c>
      <c r="M190" s="64">
        <f t="shared" si="29"/>
        <v>0</v>
      </c>
      <c r="N190" s="17" t="s">
        <v>16</v>
      </c>
      <c r="O190" s="18"/>
      <c r="P190" s="23"/>
      <c r="Q190" s="89"/>
      <c r="R190" s="43">
        <f t="shared" ref="R190" si="32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/>
      <c r="F191" s="70"/>
      <c r="G191" s="46">
        <f t="shared" si="25"/>
        <v>0</v>
      </c>
      <c r="H191" s="77">
        <v>0</v>
      </c>
      <c r="I191" s="75">
        <v>0</v>
      </c>
      <c r="J191" s="46">
        <f t="shared" si="26"/>
        <v>0</v>
      </c>
      <c r="K191" s="71"/>
      <c r="L191" s="20">
        <v>35</v>
      </c>
      <c r="M191" s="64">
        <f t="shared" si="29"/>
        <v>0</v>
      </c>
      <c r="N191" s="17" t="s">
        <v>16</v>
      </c>
      <c r="O191" s="18"/>
      <c r="P191" s="23"/>
      <c r="Q191" s="89">
        <v>40.28</v>
      </c>
      <c r="R191" s="43">
        <f t="shared" si="30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/>
      <c r="F192" s="70"/>
      <c r="G192" s="46">
        <f t="shared" si="25"/>
        <v>0</v>
      </c>
      <c r="H192" s="77">
        <v>0</v>
      </c>
      <c r="I192" s="75">
        <v>0</v>
      </c>
      <c r="J192" s="46">
        <f t="shared" si="26"/>
        <v>0</v>
      </c>
      <c r="K192" s="71"/>
      <c r="L192" s="20">
        <v>35</v>
      </c>
      <c r="M192" s="64">
        <f t="shared" si="29"/>
        <v>0</v>
      </c>
      <c r="N192" s="17" t="s">
        <v>16</v>
      </c>
      <c r="O192" s="18"/>
      <c r="P192" s="23"/>
      <c r="Q192" s="89"/>
      <c r="R192" s="43">
        <f t="shared" si="30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/>
      <c r="F193" s="70"/>
      <c r="G193" s="46">
        <f t="shared" si="25"/>
        <v>0</v>
      </c>
      <c r="H193" s="77">
        <v>0</v>
      </c>
      <c r="I193" s="75">
        <v>0</v>
      </c>
      <c r="J193" s="46">
        <f t="shared" si="26"/>
        <v>0</v>
      </c>
      <c r="K193" s="71"/>
      <c r="L193" s="20">
        <v>60</v>
      </c>
      <c r="M193" s="64">
        <f t="shared" si="29"/>
        <v>0</v>
      </c>
      <c r="N193" s="17" t="s">
        <v>16</v>
      </c>
      <c r="O193" s="18"/>
      <c r="P193" s="23"/>
      <c r="Q193" s="89">
        <v>38</v>
      </c>
      <c r="R193" s="43">
        <f t="shared" si="30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/>
      <c r="F194" s="70"/>
      <c r="G194" s="46">
        <f t="shared" si="25"/>
        <v>0</v>
      </c>
      <c r="H194" s="77">
        <v>0</v>
      </c>
      <c r="I194" s="75">
        <v>0</v>
      </c>
      <c r="J194" s="46">
        <f t="shared" si="26"/>
        <v>0</v>
      </c>
      <c r="K194" s="71"/>
      <c r="L194" s="20">
        <v>120</v>
      </c>
      <c r="M194" s="64">
        <f t="shared" si="29"/>
        <v>0</v>
      </c>
      <c r="N194" s="17" t="s">
        <v>16</v>
      </c>
      <c r="O194" s="18"/>
      <c r="P194" s="23"/>
      <c r="Q194" s="89">
        <v>73</v>
      </c>
      <c r="R194" s="43">
        <f t="shared" si="30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/>
      <c r="F195" s="70"/>
      <c r="G195" s="46">
        <f t="shared" si="25"/>
        <v>0</v>
      </c>
      <c r="H195" s="77">
        <v>0</v>
      </c>
      <c r="I195" s="75">
        <v>0</v>
      </c>
      <c r="J195" s="46">
        <f t="shared" si="26"/>
        <v>0</v>
      </c>
      <c r="K195" s="71"/>
      <c r="L195" s="20">
        <v>60</v>
      </c>
      <c r="M195" s="64">
        <f t="shared" si="29"/>
        <v>0</v>
      </c>
      <c r="N195" s="17" t="s">
        <v>16</v>
      </c>
      <c r="O195" s="18"/>
      <c r="P195" s="23"/>
      <c r="Q195" s="89">
        <v>38</v>
      </c>
      <c r="R195" s="43">
        <f t="shared" si="30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/>
      <c r="F196" s="70"/>
      <c r="G196" s="46">
        <f t="shared" si="25"/>
        <v>0</v>
      </c>
      <c r="H196" s="77">
        <v>0</v>
      </c>
      <c r="I196" s="75">
        <v>0</v>
      </c>
      <c r="J196" s="46">
        <f t="shared" si="26"/>
        <v>0</v>
      </c>
      <c r="K196" s="71"/>
      <c r="L196" s="20">
        <v>120</v>
      </c>
      <c r="M196" s="64">
        <f t="shared" si="29"/>
        <v>0</v>
      </c>
      <c r="N196" s="17" t="s">
        <v>16</v>
      </c>
      <c r="O196" s="18"/>
      <c r="P196" s="23"/>
      <c r="Q196" s="89">
        <v>73</v>
      </c>
      <c r="R196" s="43">
        <f t="shared" si="30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/>
      <c r="F197" s="70"/>
      <c r="G197" s="46">
        <f t="shared" si="25"/>
        <v>0</v>
      </c>
      <c r="H197" s="77">
        <v>0</v>
      </c>
      <c r="I197" s="75">
        <v>0</v>
      </c>
      <c r="J197" s="46">
        <f t="shared" si="26"/>
        <v>0</v>
      </c>
      <c r="K197" s="71"/>
      <c r="L197" s="20">
        <v>50</v>
      </c>
      <c r="M197" s="64">
        <f t="shared" si="29"/>
        <v>0</v>
      </c>
      <c r="N197" s="17" t="s">
        <v>16</v>
      </c>
      <c r="O197" s="18"/>
      <c r="P197" s="23"/>
      <c r="Q197" s="89">
        <v>23.74</v>
      </c>
      <c r="R197" s="43">
        <f t="shared" si="30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/>
      <c r="F198" s="70"/>
      <c r="G198" s="46">
        <f t="shared" si="25"/>
        <v>0</v>
      </c>
      <c r="H198" s="77">
        <v>0</v>
      </c>
      <c r="I198" s="75">
        <v>0</v>
      </c>
      <c r="J198" s="46">
        <f t="shared" si="26"/>
        <v>0</v>
      </c>
      <c r="K198" s="71"/>
      <c r="L198" s="20">
        <v>150</v>
      </c>
      <c r="M198" s="64">
        <f t="shared" si="29"/>
        <v>0</v>
      </c>
      <c r="N198" s="17" t="s">
        <v>16</v>
      </c>
      <c r="O198" s="18"/>
      <c r="P198" s="23"/>
      <c r="Q198" s="89">
        <v>64.38</v>
      </c>
      <c r="R198" s="43">
        <f t="shared" si="30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/>
      <c r="F199" s="70"/>
      <c r="G199" s="46">
        <f t="shared" si="25"/>
        <v>0</v>
      </c>
      <c r="H199" s="77">
        <v>0</v>
      </c>
      <c r="I199" s="75">
        <v>0</v>
      </c>
      <c r="J199" s="46">
        <f t="shared" si="26"/>
        <v>0</v>
      </c>
      <c r="K199" s="71"/>
      <c r="L199" s="20">
        <v>135</v>
      </c>
      <c r="M199" s="64">
        <f t="shared" si="29"/>
        <v>0</v>
      </c>
      <c r="N199" s="17" t="s">
        <v>16</v>
      </c>
      <c r="O199" s="18"/>
      <c r="P199" s="23"/>
      <c r="Q199" s="89">
        <v>105</v>
      </c>
      <c r="R199" s="43">
        <f t="shared" si="30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/>
      <c r="F200" s="70"/>
      <c r="G200" s="46">
        <f t="shared" si="25"/>
        <v>0</v>
      </c>
      <c r="H200" s="77">
        <v>0</v>
      </c>
      <c r="I200" s="75">
        <v>0</v>
      </c>
      <c r="J200" s="46">
        <f t="shared" si="26"/>
        <v>0</v>
      </c>
      <c r="K200" s="71"/>
      <c r="L200" s="20">
        <v>100</v>
      </c>
      <c r="M200" s="64">
        <f t="shared" si="29"/>
        <v>0</v>
      </c>
      <c r="N200" s="17" t="s">
        <v>16</v>
      </c>
      <c r="O200" s="18"/>
      <c r="P200" s="23"/>
      <c r="Q200" s="89">
        <v>73</v>
      </c>
      <c r="R200" s="43">
        <f t="shared" si="30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/>
      <c r="F201" s="70"/>
      <c r="G201" s="46">
        <f t="shared" si="25"/>
        <v>0</v>
      </c>
      <c r="H201" s="77">
        <v>0</v>
      </c>
      <c r="I201" s="75">
        <v>0</v>
      </c>
      <c r="J201" s="46">
        <f t="shared" si="26"/>
        <v>0</v>
      </c>
      <c r="K201" s="71"/>
      <c r="L201" s="20">
        <v>90</v>
      </c>
      <c r="M201" s="64">
        <f t="shared" si="29"/>
        <v>0</v>
      </c>
      <c r="N201" s="17" t="s">
        <v>16</v>
      </c>
      <c r="O201" s="18"/>
      <c r="P201" s="23"/>
      <c r="Q201" s="89">
        <v>60</v>
      </c>
      <c r="R201" s="43">
        <f t="shared" si="30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/>
      <c r="F202" s="70"/>
      <c r="G202" s="46">
        <f t="shared" si="25"/>
        <v>0</v>
      </c>
      <c r="H202" s="77">
        <v>0</v>
      </c>
      <c r="I202" s="75">
        <v>0</v>
      </c>
      <c r="J202" s="46">
        <f t="shared" si="26"/>
        <v>0</v>
      </c>
      <c r="K202" s="71"/>
      <c r="L202" s="20">
        <v>90</v>
      </c>
      <c r="M202" s="64">
        <f t="shared" si="29"/>
        <v>0</v>
      </c>
      <c r="N202" s="17" t="s">
        <v>16</v>
      </c>
      <c r="O202" s="18"/>
      <c r="P202" s="23"/>
      <c r="Q202" s="89">
        <v>60</v>
      </c>
      <c r="R202" s="43">
        <f t="shared" si="30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/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90</v>
      </c>
      <c r="M203" s="64">
        <f t="shared" si="29"/>
        <v>0</v>
      </c>
      <c r="N203" s="17" t="s">
        <v>16</v>
      </c>
      <c r="O203" s="18"/>
      <c r="P203" s="23"/>
      <c r="Q203" s="89">
        <v>60</v>
      </c>
      <c r="R203" s="43">
        <f t="shared" si="30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/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90</v>
      </c>
      <c r="M204" s="64">
        <f t="shared" si="29"/>
        <v>0</v>
      </c>
      <c r="N204" s="17" t="s">
        <v>16</v>
      </c>
      <c r="O204" s="18"/>
      <c r="P204" s="23"/>
      <c r="Q204" s="89">
        <v>60</v>
      </c>
      <c r="R204" s="43">
        <f t="shared" si="30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/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55</v>
      </c>
      <c r="M205" s="64">
        <f t="shared" si="29"/>
        <v>0</v>
      </c>
      <c r="N205" s="17" t="s">
        <v>16</v>
      </c>
      <c r="O205" s="18"/>
      <c r="P205" s="23"/>
      <c r="Q205" s="89">
        <v>40</v>
      </c>
      <c r="R205" s="43">
        <f t="shared" si="30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/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9"/>
        <v>0</v>
      </c>
      <c r="N206" s="17" t="s">
        <v>16</v>
      </c>
      <c r="O206" s="18"/>
      <c r="P206" s="23"/>
      <c r="Q206" s="89">
        <v>60</v>
      </c>
      <c r="R206" s="43">
        <f t="shared" si="3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/>
      <c r="Q207" s="89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/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9"/>
        <v>0</v>
      </c>
      <c r="N208" s="17" t="s">
        <v>16</v>
      </c>
      <c r="O208" s="18"/>
      <c r="P208" s="23"/>
      <c r="Q208" s="89">
        <v>33</v>
      </c>
      <c r="R208" s="43">
        <f t="shared" si="30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/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120</v>
      </c>
      <c r="M209" s="64">
        <f t="shared" si="29"/>
        <v>0</v>
      </c>
      <c r="N209" s="17" t="s">
        <v>16</v>
      </c>
      <c r="O209" s="18"/>
      <c r="P209" s="23"/>
      <c r="Q209" s="89">
        <v>83</v>
      </c>
      <c r="R209" s="43">
        <f t="shared" si="30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/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/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/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9"/>
        <v>0</v>
      </c>
      <c r="N211" s="17" t="s">
        <v>16</v>
      </c>
      <c r="O211" s="18"/>
      <c r="P211" s="23"/>
      <c r="Q211" s="89">
        <v>15</v>
      </c>
      <c r="R211" s="43">
        <f t="shared" si="30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/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9"/>
        <v>0</v>
      </c>
      <c r="N212" s="17" t="s">
        <v>16</v>
      </c>
      <c r="O212" s="18"/>
      <c r="P212" s="23"/>
      <c r="Q212" s="89">
        <v>15</v>
      </c>
      <c r="R212" s="43">
        <f t="shared" si="30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/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9"/>
        <v>0</v>
      </c>
      <c r="N213" s="17" t="s">
        <v>16</v>
      </c>
      <c r="O213" s="18"/>
      <c r="P213" s="23"/>
      <c r="Q213" s="89">
        <v>15</v>
      </c>
      <c r="R213" s="43">
        <f t="shared" si="30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/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/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/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/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/>
      <c r="F216" s="70"/>
      <c r="G216" s="46">
        <f t="shared" si="25"/>
        <v>0</v>
      </c>
      <c r="H216" s="77">
        <v>0</v>
      </c>
      <c r="I216" s="75">
        <v>0</v>
      </c>
      <c r="J216" s="46">
        <f t="shared" si="26"/>
        <v>0</v>
      </c>
      <c r="K216" s="71"/>
      <c r="L216" s="20">
        <v>10</v>
      </c>
      <c r="M216" s="64">
        <f t="shared" si="29"/>
        <v>0</v>
      </c>
      <c r="N216" s="17" t="s">
        <v>16</v>
      </c>
      <c r="O216" s="18"/>
      <c r="P216" s="23"/>
      <c r="Q216" s="89">
        <v>9</v>
      </c>
      <c r="R216" s="43">
        <f t="shared" si="30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/>
      <c r="F217" s="70"/>
      <c r="G217" s="46">
        <f t="shared" si="25"/>
        <v>0</v>
      </c>
      <c r="H217" s="77">
        <v>0</v>
      </c>
      <c r="I217" s="75">
        <v>0</v>
      </c>
      <c r="J217" s="46">
        <f t="shared" si="26"/>
        <v>0</v>
      </c>
      <c r="K217" s="71"/>
      <c r="L217" s="20">
        <v>10</v>
      </c>
      <c r="M217" s="64">
        <f t="shared" si="29"/>
        <v>0</v>
      </c>
      <c r="N217" s="17" t="s">
        <v>16</v>
      </c>
      <c r="O217" s="18"/>
      <c r="P217" s="23"/>
      <c r="Q217" s="89"/>
      <c r="R217" s="43">
        <f t="shared" si="30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/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9"/>
        <v>0</v>
      </c>
      <c r="N218" s="17" t="s">
        <v>16</v>
      </c>
      <c r="O218" s="18"/>
      <c r="P218" s="23"/>
      <c r="Q218" s="89">
        <v>16.670000000000002</v>
      </c>
      <c r="R218" s="43">
        <f t="shared" si="30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/>
      <c r="F219" s="70"/>
      <c r="G219" s="46">
        <f t="shared" si="25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9"/>
        <v>0</v>
      </c>
      <c r="N219" s="17" t="s">
        <v>16</v>
      </c>
      <c r="O219" s="18"/>
      <c r="P219" s="23"/>
      <c r="Q219" s="89"/>
      <c r="R219" s="43">
        <f t="shared" si="30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/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9"/>
        <v>0</v>
      </c>
      <c r="N220" s="17" t="s">
        <v>16</v>
      </c>
      <c r="O220" s="18"/>
      <c r="P220" s="23"/>
      <c r="Q220" s="89">
        <v>85</v>
      </c>
      <c r="R220" s="43">
        <f t="shared" si="30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/>
      <c r="F221" s="70"/>
      <c r="G221" s="46">
        <f t="shared" si="25"/>
        <v>0</v>
      </c>
      <c r="H221" s="77">
        <v>0</v>
      </c>
      <c r="I221" s="75">
        <v>0</v>
      </c>
      <c r="J221" s="46">
        <f t="shared" si="26"/>
        <v>0</v>
      </c>
      <c r="K221" s="71"/>
      <c r="L221" s="20">
        <v>200</v>
      </c>
      <c r="M221" s="64">
        <f t="shared" si="29"/>
        <v>0</v>
      </c>
      <c r="N221" s="17" t="s">
        <v>16</v>
      </c>
      <c r="O221" s="18"/>
      <c r="P221" s="23"/>
      <c r="Q221" s="89">
        <v>100</v>
      </c>
      <c r="R221" s="43">
        <f t="shared" si="30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/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9"/>
        <v>0</v>
      </c>
      <c r="N222" s="17" t="s">
        <v>16</v>
      </c>
      <c r="O222" s="18"/>
      <c r="P222" s="23"/>
      <c r="Q222" s="89">
        <v>250</v>
      </c>
      <c r="R222" s="43">
        <f t="shared" si="30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/>
      <c r="F223" s="70"/>
      <c r="G223" s="46">
        <f t="shared" si="25"/>
        <v>0</v>
      </c>
      <c r="H223" s="77">
        <v>0</v>
      </c>
      <c r="I223" s="75">
        <v>0</v>
      </c>
      <c r="J223" s="46">
        <f t="shared" si="26"/>
        <v>0</v>
      </c>
      <c r="K223" s="71"/>
      <c r="L223" s="20">
        <v>50</v>
      </c>
      <c r="M223" s="64">
        <f t="shared" si="29"/>
        <v>0</v>
      </c>
      <c r="N223" s="17" t="s">
        <v>16</v>
      </c>
      <c r="O223" s="18"/>
      <c r="P223" s="23"/>
      <c r="Q223" s="89"/>
      <c r="R223" s="43">
        <f t="shared" si="30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/>
      <c r="F224" s="70"/>
      <c r="G224" s="46">
        <f t="shared" si="25"/>
        <v>0</v>
      </c>
      <c r="H224" s="77">
        <v>0</v>
      </c>
      <c r="I224" s="75">
        <v>0</v>
      </c>
      <c r="J224" s="46">
        <f t="shared" si="26"/>
        <v>0</v>
      </c>
      <c r="K224" s="71"/>
      <c r="L224" s="20">
        <v>0</v>
      </c>
      <c r="M224" s="64">
        <f t="shared" si="29"/>
        <v>0</v>
      </c>
      <c r="N224" s="17" t="s">
        <v>16</v>
      </c>
      <c r="O224" s="18"/>
      <c r="P224" s="23"/>
      <c r="Q224" s="89"/>
      <c r="R224" s="43">
        <f t="shared" si="30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/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9"/>
        <v>0</v>
      </c>
      <c r="N225" s="17" t="s">
        <v>16</v>
      </c>
      <c r="O225" s="18"/>
      <c r="P225" s="23"/>
      <c r="Q225" s="89">
        <v>28.59</v>
      </c>
      <c r="R225" s="43">
        <f t="shared" si="30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/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9"/>
        <v>0</v>
      </c>
      <c r="N226" s="17" t="s">
        <v>16</v>
      </c>
      <c r="O226" s="18"/>
      <c r="P226" s="23"/>
      <c r="Q226" s="89">
        <v>23.7</v>
      </c>
      <c r="R226" s="43">
        <f t="shared" si="30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/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9"/>
        <v>0</v>
      </c>
      <c r="N227" s="17" t="s">
        <v>16</v>
      </c>
      <c r="O227" s="18"/>
      <c r="P227" s="23"/>
      <c r="Q227" s="89">
        <v>20.36</v>
      </c>
      <c r="R227" s="43">
        <f t="shared" si="30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/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/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/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>
        <v>35</v>
      </c>
      <c r="M229" s="64">
        <f t="shared" si="29"/>
        <v>0</v>
      </c>
      <c r="N229" s="17" t="s">
        <v>16</v>
      </c>
      <c r="O229" s="18"/>
      <c r="P229" s="23"/>
      <c r="Q229" s="89"/>
      <c r="R229" s="43">
        <f t="shared" si="30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/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35</v>
      </c>
      <c r="M230" s="64">
        <f t="shared" si="29"/>
        <v>0</v>
      </c>
      <c r="N230" s="17" t="s">
        <v>16</v>
      </c>
      <c r="O230" s="18"/>
      <c r="P230" s="23"/>
      <c r="Q230" s="89"/>
      <c r="R230" s="43">
        <f t="shared" si="30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/>
      <c r="F231" s="70"/>
      <c r="G231" s="46">
        <f t="shared" ref="G231:G241" si="34">E231+F231</f>
        <v>0</v>
      </c>
      <c r="H231" s="77">
        <v>0</v>
      </c>
      <c r="I231" s="75">
        <v>0</v>
      </c>
      <c r="J231" s="46">
        <f t="shared" ref="J231:J241" si="35">+G231-H231-K231-I231</f>
        <v>0</v>
      </c>
      <c r="K231" s="71"/>
      <c r="L231" s="20">
        <v>35</v>
      </c>
      <c r="M231" s="64">
        <f t="shared" si="29"/>
        <v>0</v>
      </c>
      <c r="N231" s="17" t="s">
        <v>16</v>
      </c>
      <c r="O231" s="18"/>
      <c r="P231" s="23"/>
      <c r="Q231" s="89"/>
      <c r="R231" s="43">
        <f t="shared" si="30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/>
      <c r="F232" s="70"/>
      <c r="G232" s="46">
        <f t="shared" si="34"/>
        <v>0</v>
      </c>
      <c r="H232" s="77">
        <v>0</v>
      </c>
      <c r="I232" s="75">
        <v>0</v>
      </c>
      <c r="J232" s="46">
        <f t="shared" si="35"/>
        <v>0</v>
      </c>
      <c r="K232" s="71"/>
      <c r="L232" s="20">
        <v>39</v>
      </c>
      <c r="M232" s="64">
        <f t="shared" si="29"/>
        <v>0</v>
      </c>
      <c r="N232" s="17" t="s">
        <v>16</v>
      </c>
      <c r="O232" s="18"/>
      <c r="P232" s="23"/>
      <c r="Q232" s="89"/>
      <c r="R232" s="43">
        <f t="shared" si="30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/>
      <c r="F233" s="70"/>
      <c r="G233" s="46">
        <f t="shared" si="34"/>
        <v>0</v>
      </c>
      <c r="H233" s="77">
        <v>0</v>
      </c>
      <c r="I233" s="75">
        <v>0</v>
      </c>
      <c r="J233" s="46">
        <f t="shared" si="35"/>
        <v>0</v>
      </c>
      <c r="K233" s="71"/>
      <c r="L233" s="20">
        <v>55</v>
      </c>
      <c r="M233" s="64">
        <f t="shared" si="29"/>
        <v>0</v>
      </c>
      <c r="N233" s="17" t="s">
        <v>16</v>
      </c>
      <c r="O233" s="18"/>
      <c r="P233" s="23"/>
      <c r="Q233" s="89"/>
      <c r="R233" s="43">
        <f t="shared" si="30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/>
      <c r="F234" s="70"/>
      <c r="G234" s="46">
        <f t="shared" si="34"/>
        <v>0</v>
      </c>
      <c r="H234" s="77">
        <v>0</v>
      </c>
      <c r="I234" s="75">
        <v>0</v>
      </c>
      <c r="J234" s="46">
        <f t="shared" si="35"/>
        <v>0</v>
      </c>
      <c r="K234" s="71"/>
      <c r="L234" s="20">
        <v>40</v>
      </c>
      <c r="M234" s="64">
        <f t="shared" si="29"/>
        <v>0</v>
      </c>
      <c r="N234" s="17" t="s">
        <v>16</v>
      </c>
      <c r="O234" s="18"/>
      <c r="P234" s="23"/>
      <c r="Q234" s="89"/>
      <c r="R234" s="43">
        <f t="shared" si="30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/>
      <c r="F235" s="70"/>
      <c r="G235" s="46">
        <f t="shared" si="34"/>
        <v>0</v>
      </c>
      <c r="H235" s="77">
        <v>0</v>
      </c>
      <c r="I235" s="75">
        <v>0</v>
      </c>
      <c r="J235" s="46">
        <f t="shared" si="35"/>
        <v>0</v>
      </c>
      <c r="K235" s="71"/>
      <c r="L235" s="20">
        <v>49</v>
      </c>
      <c r="M235" s="64">
        <f t="shared" ref="M235:M247" si="36">+L235*K235</f>
        <v>0</v>
      </c>
      <c r="N235" s="17" t="s">
        <v>16</v>
      </c>
      <c r="O235" s="18"/>
      <c r="P235" s="23"/>
      <c r="Q235" s="89"/>
      <c r="R235" s="43">
        <f t="shared" ref="R235:R247" si="37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/>
      <c r="F236" s="70"/>
      <c r="G236" s="46">
        <f t="shared" si="34"/>
        <v>0</v>
      </c>
      <c r="H236" s="77">
        <v>0</v>
      </c>
      <c r="I236" s="75">
        <v>0</v>
      </c>
      <c r="J236" s="46">
        <f t="shared" si="35"/>
        <v>0</v>
      </c>
      <c r="K236" s="71"/>
      <c r="L236" s="20">
        <v>39</v>
      </c>
      <c r="M236" s="64">
        <f t="shared" si="36"/>
        <v>0</v>
      </c>
      <c r="N236" s="17" t="s">
        <v>16</v>
      </c>
      <c r="O236" s="18"/>
      <c r="P236" s="23"/>
      <c r="Q236" s="89"/>
      <c r="R236" s="43">
        <f t="shared" si="37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/>
      <c r="F237" s="70"/>
      <c r="G237" s="46">
        <f t="shared" si="34"/>
        <v>0</v>
      </c>
      <c r="H237" s="77">
        <v>0</v>
      </c>
      <c r="I237" s="75">
        <v>0</v>
      </c>
      <c r="J237" s="46">
        <f t="shared" si="35"/>
        <v>0</v>
      </c>
      <c r="K237" s="71"/>
      <c r="L237" s="20">
        <v>50</v>
      </c>
      <c r="M237" s="64">
        <f t="shared" si="36"/>
        <v>0</v>
      </c>
      <c r="N237" s="17" t="s">
        <v>16</v>
      </c>
      <c r="O237" s="18"/>
      <c r="P237" s="23"/>
      <c r="Q237" s="89"/>
      <c r="R237" s="43">
        <f t="shared" si="37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/>
      <c r="F238" s="70"/>
      <c r="G238" s="46">
        <f t="shared" si="34"/>
        <v>0</v>
      </c>
      <c r="H238" s="77">
        <v>0</v>
      </c>
      <c r="I238" s="75">
        <v>0</v>
      </c>
      <c r="J238" s="46">
        <f t="shared" si="35"/>
        <v>0</v>
      </c>
      <c r="K238" s="71"/>
      <c r="L238" s="20">
        <v>50</v>
      </c>
      <c r="M238" s="64">
        <f t="shared" si="36"/>
        <v>0</v>
      </c>
      <c r="N238" s="17" t="s">
        <v>16</v>
      </c>
      <c r="O238" s="18"/>
      <c r="P238" s="23"/>
      <c r="Q238" s="89"/>
      <c r="R238" s="43">
        <f t="shared" si="37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/>
      <c r="F239" s="70"/>
      <c r="G239" s="46">
        <f t="shared" si="34"/>
        <v>0</v>
      </c>
      <c r="H239" s="77">
        <v>0</v>
      </c>
      <c r="I239" s="75">
        <v>0</v>
      </c>
      <c r="J239" s="46">
        <f t="shared" si="35"/>
        <v>0</v>
      </c>
      <c r="K239" s="71"/>
      <c r="L239" s="20">
        <v>35</v>
      </c>
      <c r="M239" s="64">
        <f t="shared" si="36"/>
        <v>0</v>
      </c>
      <c r="N239" s="17" t="s">
        <v>16</v>
      </c>
      <c r="O239" s="18"/>
      <c r="P239" s="23"/>
      <c r="Q239" s="89"/>
      <c r="R239" s="43">
        <f t="shared" si="37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/>
      <c r="F240" s="70"/>
      <c r="G240" s="46">
        <f t="shared" si="34"/>
        <v>0</v>
      </c>
      <c r="H240" s="77">
        <v>0</v>
      </c>
      <c r="I240" s="75">
        <v>0</v>
      </c>
      <c r="J240" s="46">
        <f t="shared" si="35"/>
        <v>0</v>
      </c>
      <c r="K240" s="71"/>
      <c r="L240" s="20">
        <v>80</v>
      </c>
      <c r="M240" s="64">
        <f t="shared" si="36"/>
        <v>0</v>
      </c>
      <c r="N240" s="17" t="s">
        <v>16</v>
      </c>
      <c r="O240" s="18"/>
      <c r="P240" s="23"/>
      <c r="Q240" s="89"/>
      <c r="R240" s="43">
        <f t="shared" si="37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/>
      <c r="F241" s="70"/>
      <c r="G241" s="46">
        <f t="shared" si="34"/>
        <v>0</v>
      </c>
      <c r="H241" s="77">
        <v>0</v>
      </c>
      <c r="I241" s="75">
        <v>0</v>
      </c>
      <c r="J241" s="46">
        <f t="shared" si="35"/>
        <v>0</v>
      </c>
      <c r="K241" s="71"/>
      <c r="L241" s="20">
        <v>35</v>
      </c>
      <c r="M241" s="64">
        <f t="shared" si="36"/>
        <v>0</v>
      </c>
      <c r="N241" s="17" t="s">
        <v>16</v>
      </c>
      <c r="O241" s="18"/>
      <c r="P241" s="23"/>
      <c r="Q241" s="89"/>
      <c r="R241" s="43">
        <f t="shared" si="37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/>
      <c r="F242" s="70"/>
      <c r="G242" s="46"/>
      <c r="H242" s="77"/>
      <c r="I242" s="75"/>
      <c r="J242" s="46"/>
      <c r="K242" s="71"/>
      <c r="L242" s="20">
        <v>35</v>
      </c>
      <c r="M242" s="64">
        <f t="shared" si="36"/>
        <v>0</v>
      </c>
      <c r="N242" s="17" t="s">
        <v>16</v>
      </c>
      <c r="O242" s="18"/>
      <c r="P242" s="23"/>
      <c r="Q242" s="89"/>
      <c r="R242" s="43">
        <f t="shared" si="37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1441</v>
      </c>
      <c r="D243" s="10" t="s">
        <v>432</v>
      </c>
      <c r="E243" s="63"/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38">+L243*K243</f>
        <v>0</v>
      </c>
      <c r="N243" s="17" t="s">
        <v>16</v>
      </c>
      <c r="O243" s="18"/>
      <c r="P243" s="23"/>
      <c r="Q243" s="89"/>
      <c r="R243" s="43">
        <f t="shared" ref="R243:R246" si="39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1442</v>
      </c>
      <c r="D244" s="10" t="s">
        <v>432</v>
      </c>
      <c r="E244" s="63"/>
      <c r="F244" s="70"/>
      <c r="G244" s="46"/>
      <c r="H244" s="77"/>
      <c r="I244" s="75"/>
      <c r="J244" s="46"/>
      <c r="K244" s="71"/>
      <c r="L244" s="20">
        <v>22</v>
      </c>
      <c r="M244" s="64">
        <f t="shared" si="38"/>
        <v>0</v>
      </c>
      <c r="N244" s="17" t="s">
        <v>16</v>
      </c>
      <c r="O244" s="18"/>
      <c r="P244" s="23"/>
      <c r="Q244" s="89"/>
      <c r="R244" s="43">
        <f t="shared" si="39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1443</v>
      </c>
      <c r="D245" s="10" t="s">
        <v>432</v>
      </c>
      <c r="E245" s="63"/>
      <c r="F245" s="70"/>
      <c r="G245" s="46"/>
      <c r="H245" s="77"/>
      <c r="I245" s="75"/>
      <c r="J245" s="46"/>
      <c r="K245" s="71"/>
      <c r="L245" s="20">
        <v>35</v>
      </c>
      <c r="M245" s="64">
        <f t="shared" si="38"/>
        <v>0</v>
      </c>
      <c r="N245" s="17" t="s">
        <v>16</v>
      </c>
      <c r="O245" s="18"/>
      <c r="P245" s="23"/>
      <c r="Q245" s="89"/>
      <c r="R245" s="43">
        <f t="shared" si="39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1444</v>
      </c>
      <c r="D246" s="10" t="s">
        <v>432</v>
      </c>
      <c r="E246" s="63"/>
      <c r="F246" s="70"/>
      <c r="G246" s="46"/>
      <c r="H246" s="77"/>
      <c r="I246" s="75"/>
      <c r="J246" s="46"/>
      <c r="K246" s="71"/>
      <c r="L246" s="20">
        <v>25</v>
      </c>
      <c r="M246" s="64">
        <f t="shared" si="38"/>
        <v>0</v>
      </c>
      <c r="N246" s="17" t="s">
        <v>16</v>
      </c>
      <c r="O246" s="18"/>
      <c r="P246" s="23"/>
      <c r="Q246" s="89"/>
      <c r="R246" s="43">
        <f t="shared" si="39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1445</v>
      </c>
      <c r="D247" s="10" t="s">
        <v>432</v>
      </c>
      <c r="E247" s="63"/>
      <c r="F247" s="70"/>
      <c r="G247" s="46"/>
      <c r="H247" s="77"/>
      <c r="I247" s="75"/>
      <c r="J247" s="46"/>
      <c r="K247" s="71"/>
      <c r="L247" s="20">
        <v>15</v>
      </c>
      <c r="M247" s="64">
        <f t="shared" si="36"/>
        <v>0</v>
      </c>
      <c r="N247" s="17" t="s">
        <v>16</v>
      </c>
      <c r="O247" s="18"/>
      <c r="P247" s="23"/>
      <c r="Q247" s="89"/>
      <c r="R247" s="43">
        <f t="shared" si="37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1455</v>
      </c>
      <c r="D248" s="10" t="s">
        <v>432</v>
      </c>
      <c r="E248" s="63">
        <f>+'6'!J248</f>
        <v>0</v>
      </c>
      <c r="F248" s="70"/>
      <c r="G248" s="46">
        <f t="shared" ref="G248" si="40">E248+F248</f>
        <v>0</v>
      </c>
      <c r="H248" s="77">
        <v>0</v>
      </c>
      <c r="I248" s="75">
        <v>0</v>
      </c>
      <c r="J248" s="46">
        <f t="shared" ref="J248" si="41">+G248-H248-K248-I248</f>
        <v>0</v>
      </c>
      <c r="K248" s="71"/>
      <c r="L248" s="20">
        <v>20</v>
      </c>
      <c r="M248" s="64">
        <f t="shared" si="29"/>
        <v>0</v>
      </c>
      <c r="N248" s="17" t="s">
        <v>16</v>
      </c>
      <c r="O248" s="18"/>
      <c r="P248" s="23"/>
      <c r="Q248" s="89"/>
      <c r="R248" s="43">
        <f t="shared" si="30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1459</v>
      </c>
      <c r="D249" s="10" t="s">
        <v>432</v>
      </c>
      <c r="E249" s="63"/>
      <c r="F249" s="70"/>
      <c r="G249" s="46"/>
      <c r="H249" s="77"/>
      <c r="I249" s="75"/>
      <c r="J249" s="46"/>
      <c r="K249" s="71"/>
      <c r="L249" s="20">
        <v>35</v>
      </c>
      <c r="M249" s="64">
        <f t="shared" si="29"/>
        <v>0</v>
      </c>
      <c r="N249" s="17" t="s">
        <v>16</v>
      </c>
      <c r="O249" s="18"/>
      <c r="P249" s="23"/>
      <c r="Q249" s="89"/>
      <c r="R249" s="43">
        <f t="shared" si="30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1460</v>
      </c>
      <c r="D250" s="10" t="s">
        <v>432</v>
      </c>
      <c r="E250" s="63"/>
      <c r="F250" s="70"/>
      <c r="G250" s="46"/>
      <c r="H250" s="77"/>
      <c r="I250" s="75"/>
      <c r="J250" s="46"/>
      <c r="K250" s="71"/>
      <c r="L250" s="20">
        <v>35</v>
      </c>
      <c r="M250" s="64">
        <f t="shared" si="29"/>
        <v>0</v>
      </c>
      <c r="N250" s="17" t="s">
        <v>16</v>
      </c>
      <c r="O250" s="18"/>
      <c r="P250" s="23"/>
      <c r="Q250" s="89"/>
      <c r="R250" s="43">
        <f t="shared" si="30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1461</v>
      </c>
      <c r="D251" s="10" t="s">
        <v>432</v>
      </c>
      <c r="E251" s="63"/>
      <c r="F251" s="70"/>
      <c r="G251" s="46"/>
      <c r="H251" s="77"/>
      <c r="I251" s="75"/>
      <c r="J251" s="46"/>
      <c r="K251" s="71"/>
      <c r="L251" s="20">
        <v>29</v>
      </c>
      <c r="M251" s="64">
        <f t="shared" si="29"/>
        <v>0</v>
      </c>
      <c r="N251" s="17" t="s">
        <v>16</v>
      </c>
      <c r="O251" s="18"/>
      <c r="P251" s="23"/>
      <c r="Q251" s="89"/>
      <c r="R251" s="43">
        <f t="shared" si="30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/>
      <c r="H252" s="77"/>
      <c r="I252" s="75"/>
      <c r="J252" s="46"/>
      <c r="K252" s="71"/>
      <c r="L252" s="20"/>
      <c r="M252" s="64">
        <f t="shared" si="29"/>
        <v>0</v>
      </c>
      <c r="N252" s="17" t="s">
        <v>16</v>
      </c>
      <c r="O252" s="18"/>
      <c r="P252" s="23"/>
      <c r="Q252" s="89"/>
      <c r="R252" s="43">
        <f t="shared" si="30"/>
        <v>0</v>
      </c>
    </row>
    <row r="253" spans="1:18" x14ac:dyDescent="0.5">
      <c r="A253" s="10">
        <v>249</v>
      </c>
      <c r="B253" s="10"/>
      <c r="C253" s="19"/>
      <c r="D253" s="10"/>
      <c r="E253" s="63">
        <f>+'30'!J253</f>
        <v>0</v>
      </c>
      <c r="F253" s="70"/>
      <c r="G253" s="46">
        <f t="shared" ref="G253" si="42">E253+F253</f>
        <v>0</v>
      </c>
      <c r="H253" s="77">
        <v>0</v>
      </c>
      <c r="I253" s="75">
        <v>0</v>
      </c>
      <c r="J253" s="46">
        <f t="shared" ref="J253" si="43">+G253-H253-K253-I253</f>
        <v>0</v>
      </c>
      <c r="K253" s="71"/>
      <c r="L253" s="143"/>
      <c r="M253" s="64">
        <f t="shared" ref="M253" si="44">+L253*K253</f>
        <v>0</v>
      </c>
      <c r="N253" s="17" t="s">
        <v>16</v>
      </c>
      <c r="O253" s="18"/>
      <c r="P253" s="23"/>
      <c r="Q253" s="89"/>
      <c r="R253" s="43">
        <f t="shared" ref="R253" si="45">+K253*Q253</f>
        <v>0</v>
      </c>
    </row>
    <row r="254" spans="1:18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142"/>
      <c r="N254" s="27"/>
      <c r="O254" s="18">
        <v>0</v>
      </c>
      <c r="P254" s="73" t="s">
        <v>213</v>
      </c>
      <c r="R254" s="74">
        <f>SUM(R5:R253)</f>
        <v>0</v>
      </c>
    </row>
    <row r="255" spans="1:18" x14ac:dyDescent="0.5">
      <c r="A255" s="1"/>
      <c r="E255" s="1"/>
      <c r="F255" s="1"/>
      <c r="G255" s="24"/>
      <c r="H255" s="25"/>
      <c r="I255" s="25"/>
      <c r="J255" s="24"/>
      <c r="K255" s="199" t="s">
        <v>212</v>
      </c>
      <c r="L255" s="200"/>
      <c r="M255" s="30">
        <f>+O254</f>
        <v>0</v>
      </c>
      <c r="N255" s="27"/>
      <c r="Q255" s="87"/>
    </row>
    <row r="256" spans="1:18" ht="25.5" x14ac:dyDescent="0.55000000000000004">
      <c r="A256" s="1"/>
      <c r="E256" s="1"/>
      <c r="F256" s="1"/>
      <c r="G256" s="31"/>
      <c r="J256" s="31"/>
      <c r="K256" s="32"/>
      <c r="L256" s="136" t="s">
        <v>202</v>
      </c>
      <c r="M256" s="136"/>
      <c r="N256" s="33">
        <f>SUM(M5:M255)</f>
        <v>0</v>
      </c>
      <c r="Q256" s="87"/>
    </row>
    <row r="257" spans="1:18" ht="25.5" x14ac:dyDescent="0.55000000000000004">
      <c r="A257" s="1"/>
      <c r="E257" s="1"/>
      <c r="F257" s="1"/>
      <c r="G257" s="31"/>
      <c r="J257" s="31"/>
      <c r="L257" s="134" t="s">
        <v>203</v>
      </c>
      <c r="M257" s="135"/>
      <c r="N257" s="36"/>
      <c r="Q257" s="87"/>
    </row>
    <row r="258" spans="1:18" ht="25.5" x14ac:dyDescent="0.55000000000000004">
      <c r="A258" s="1"/>
      <c r="E258" s="1"/>
      <c r="F258" s="1"/>
      <c r="G258" s="31"/>
      <c r="J258" s="31"/>
      <c r="L258" s="134" t="s">
        <v>204</v>
      </c>
      <c r="M258" s="135"/>
      <c r="N258" s="36">
        <f>SUM(O258:AF258)</f>
        <v>0</v>
      </c>
      <c r="Q258" s="87"/>
    </row>
    <row r="259" spans="1:18" ht="25.5" x14ac:dyDescent="0.55000000000000004">
      <c r="A259" s="1"/>
      <c r="E259" s="1"/>
      <c r="F259" s="1"/>
      <c r="G259" s="31"/>
      <c r="J259" s="31"/>
      <c r="L259" s="134" t="s">
        <v>205</v>
      </c>
      <c r="M259" s="135"/>
      <c r="N259" s="36">
        <v>0</v>
      </c>
      <c r="Q259" s="87"/>
    </row>
    <row r="260" spans="1:18" ht="25.5" x14ac:dyDescent="0.55000000000000004">
      <c r="A260" s="1"/>
      <c r="E260" s="1"/>
      <c r="F260" s="1"/>
      <c r="G260" s="31"/>
      <c r="J260" s="31"/>
      <c r="L260" s="134" t="s">
        <v>206</v>
      </c>
      <c r="M260" s="135"/>
      <c r="N260" s="36"/>
      <c r="P260" s="137"/>
      <c r="Q260" s="137"/>
      <c r="R260" s="137"/>
    </row>
    <row r="261" spans="1:18" ht="25.5" x14ac:dyDescent="0.55000000000000004">
      <c r="A261" s="1"/>
      <c r="E261" s="1"/>
      <c r="F261" s="1"/>
      <c r="G261" s="31"/>
      <c r="J261" s="31"/>
      <c r="L261" s="134" t="s">
        <v>207</v>
      </c>
      <c r="M261" s="135"/>
      <c r="N261" s="37">
        <f>SUM(O5:O254)</f>
        <v>0</v>
      </c>
      <c r="P261" s="137"/>
      <c r="Q261" s="137"/>
      <c r="R261" s="137"/>
    </row>
    <row r="262" spans="1:18" ht="25.5" x14ac:dyDescent="0.55000000000000004">
      <c r="A262" s="1"/>
      <c r="E262" s="1"/>
      <c r="F262" s="1"/>
      <c r="G262" s="31"/>
      <c r="J262" s="31"/>
      <c r="L262" s="134" t="s">
        <v>208</v>
      </c>
      <c r="M262" s="135"/>
      <c r="N262" s="33">
        <f>N256-N257-N258-N260-N261</f>
        <v>0</v>
      </c>
      <c r="P262" s="137"/>
      <c r="Q262" s="137"/>
      <c r="R262" s="137"/>
    </row>
    <row r="263" spans="1:18" ht="25.5" x14ac:dyDescent="0.55000000000000004">
      <c r="A263" s="1"/>
      <c r="E263" s="1"/>
      <c r="F263" s="1"/>
      <c r="G263" s="31"/>
      <c r="J263" s="31"/>
      <c r="L263" s="134" t="s">
        <v>209</v>
      </c>
      <c r="M263" s="135"/>
      <c r="N263" s="37">
        <v>200</v>
      </c>
      <c r="P263" s="139" t="s">
        <v>1416</v>
      </c>
      <c r="Q263" s="140" t="s">
        <v>1417</v>
      </c>
      <c r="R263" s="141" t="s">
        <v>1418</v>
      </c>
    </row>
    <row r="264" spans="1:18" ht="25.5" x14ac:dyDescent="0.55000000000000004">
      <c r="A264" s="1"/>
      <c r="E264" s="1"/>
      <c r="F264" s="1"/>
      <c r="G264" s="31"/>
      <c r="J264" s="31"/>
      <c r="L264" s="134" t="s">
        <v>210</v>
      </c>
      <c r="M264" s="135"/>
      <c r="N264" s="33">
        <f>+N263-N262</f>
        <v>200</v>
      </c>
      <c r="P264" s="121"/>
      <c r="Q264" s="121"/>
      <c r="R264" s="121"/>
    </row>
    <row r="265" spans="1:18" ht="25.5" x14ac:dyDescent="0.55000000000000004">
      <c r="E265" s="1"/>
      <c r="F265" s="1"/>
      <c r="J265" s="2"/>
      <c r="L265" s="134" t="s">
        <v>211</v>
      </c>
      <c r="M265" s="135"/>
      <c r="N265" s="33">
        <f>+N263-N262</f>
        <v>200</v>
      </c>
      <c r="P265" s="121"/>
      <c r="Q265" s="121"/>
      <c r="R265" s="121"/>
    </row>
    <row r="266" spans="1:18" x14ac:dyDescent="0.5">
      <c r="J266" s="2"/>
      <c r="L266" s="2"/>
      <c r="P266" s="121"/>
      <c r="Q266" s="121"/>
      <c r="R266" s="121"/>
    </row>
    <row r="267" spans="1:18" ht="25.5" x14ac:dyDescent="0.55000000000000004">
      <c r="J267" s="2"/>
      <c r="L267" s="72" t="s">
        <v>271</v>
      </c>
      <c r="M267" s="2" t="s">
        <v>306</v>
      </c>
      <c r="P267" s="122"/>
      <c r="Q267" s="122"/>
      <c r="R267" s="122"/>
    </row>
    <row r="268" spans="1:18" x14ac:dyDescent="0.5">
      <c r="J268" s="2"/>
      <c r="L268" s="2"/>
      <c r="P268" s="122"/>
      <c r="Q268" s="122"/>
      <c r="R268" s="122"/>
    </row>
    <row r="269" spans="1:18" x14ac:dyDescent="0.5">
      <c r="J269" s="2"/>
      <c r="L269" s="2"/>
      <c r="P269" s="123"/>
      <c r="Q269" s="123"/>
      <c r="R269" s="123"/>
    </row>
    <row r="270" spans="1:18" x14ac:dyDescent="0.5">
      <c r="J270" s="2"/>
      <c r="L270" s="2"/>
      <c r="P270" s="124">
        <f>SUM(P264:P269)</f>
        <v>0</v>
      </c>
      <c r="Q270" s="124">
        <f>SUM(Q264:Q269)</f>
        <v>0</v>
      </c>
      <c r="R270" s="124">
        <f>SUM(R264:R269)</f>
        <v>0</v>
      </c>
    </row>
    <row r="271" spans="1:18" x14ac:dyDescent="0.5">
      <c r="J271" s="2"/>
      <c r="L271" s="2"/>
      <c r="P271" s="125" t="s">
        <v>1419</v>
      </c>
      <c r="Q271" s="126">
        <f>Q270*30/100</f>
        <v>0</v>
      </c>
      <c r="R271" s="126">
        <f>R270*30/100</f>
        <v>0</v>
      </c>
    </row>
    <row r="272" spans="1:18" x14ac:dyDescent="0.5">
      <c r="J272" s="2"/>
      <c r="L272" s="2"/>
      <c r="P272" s="125" t="s">
        <v>1420</v>
      </c>
      <c r="Q272" s="126">
        <f>Q271*7/100</f>
        <v>0</v>
      </c>
      <c r="R272" s="126">
        <f>R271*7/100</f>
        <v>0</v>
      </c>
    </row>
    <row r="273" spans="10:18" x14ac:dyDescent="0.5">
      <c r="J273" s="2"/>
      <c r="L273" s="2"/>
      <c r="P273" s="127" t="s">
        <v>5</v>
      </c>
      <c r="Q273" s="128">
        <f>Q270-Q271-Q272</f>
        <v>0</v>
      </c>
      <c r="R273" s="128">
        <f>R270-R271-R272</f>
        <v>0</v>
      </c>
    </row>
    <row r="274" spans="10:18" x14ac:dyDescent="0.5">
      <c r="J274" s="2"/>
      <c r="L274" s="2"/>
    </row>
    <row r="275" spans="10:18" x14ac:dyDescent="0.5">
      <c r="J275" s="2"/>
      <c r="L275" s="2"/>
    </row>
    <row r="276" spans="10:18" x14ac:dyDescent="0.5">
      <c r="J276" s="2"/>
      <c r="L276" s="2"/>
      <c r="Q276" s="87"/>
    </row>
    <row r="277" spans="10:18" x14ac:dyDescent="0.5">
      <c r="J277" s="2"/>
      <c r="L277" s="2"/>
      <c r="Q277" s="87"/>
    </row>
    <row r="278" spans="10:18" x14ac:dyDescent="0.5">
      <c r="J278" s="2"/>
      <c r="L278" s="2"/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</sheetData>
  <autoFilter ref="A1:S261" xr:uid="{A8659A1D-7742-48A0-A8EC-0F2280F9B025}"/>
  <mergeCells count="2">
    <mergeCell ref="A2:O2"/>
    <mergeCell ref="K255:L255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8" t="s">
        <v>242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O2" s="219" t="s">
        <v>0</v>
      </c>
      <c r="P2" s="219"/>
      <c r="Q2" s="219"/>
      <c r="R2" s="219"/>
      <c r="S2" s="219"/>
      <c r="T2" s="219"/>
      <c r="U2" s="219"/>
      <c r="V2" s="219"/>
      <c r="W2" s="219"/>
      <c r="X2" s="219"/>
      <c r="Y2" s="219"/>
    </row>
    <row r="3" spans="1:26" s="5" customFormat="1" ht="26.25" x14ac:dyDescent="0.55000000000000004">
      <c r="A3" s="217" t="s">
        <v>1</v>
      </c>
      <c r="B3" s="217" t="s">
        <v>2</v>
      </c>
      <c r="C3" s="214" t="s">
        <v>3</v>
      </c>
      <c r="D3" s="214" t="s">
        <v>4</v>
      </c>
      <c r="E3" s="214" t="s">
        <v>5</v>
      </c>
      <c r="F3" s="4" t="s">
        <v>6</v>
      </c>
      <c r="G3" s="220" t="s">
        <v>7</v>
      </c>
      <c r="H3" s="222" t="s">
        <v>8</v>
      </c>
      <c r="I3" s="223"/>
      <c r="J3" s="224"/>
      <c r="K3" s="225" t="s">
        <v>9</v>
      </c>
      <c r="L3" s="205" t="s">
        <v>10</v>
      </c>
      <c r="O3" s="217" t="s">
        <v>1</v>
      </c>
      <c r="P3" s="217" t="s">
        <v>2</v>
      </c>
      <c r="Q3" s="214" t="s">
        <v>3</v>
      </c>
      <c r="R3" s="214" t="s">
        <v>4</v>
      </c>
      <c r="S3" s="214" t="s">
        <v>5</v>
      </c>
      <c r="T3" s="4" t="s">
        <v>6</v>
      </c>
      <c r="U3" s="220" t="s">
        <v>7</v>
      </c>
      <c r="V3" s="222" t="s">
        <v>8</v>
      </c>
      <c r="W3" s="223"/>
      <c r="X3" s="224"/>
      <c r="Y3" s="225" t="s">
        <v>9</v>
      </c>
      <c r="Z3" s="205" t="s">
        <v>10</v>
      </c>
    </row>
    <row r="4" spans="1:26" s="5" customFormat="1" ht="27" thickBot="1" x14ac:dyDescent="0.6">
      <c r="A4" s="217"/>
      <c r="B4" s="217"/>
      <c r="C4" s="215"/>
      <c r="D4" s="215"/>
      <c r="E4" s="215"/>
      <c r="F4" s="6" t="s">
        <v>11</v>
      </c>
      <c r="G4" s="221"/>
      <c r="H4" s="7" t="s">
        <v>12</v>
      </c>
      <c r="I4" s="8" t="s">
        <v>13</v>
      </c>
      <c r="J4" s="9" t="s">
        <v>14</v>
      </c>
      <c r="K4" s="226"/>
      <c r="L4" s="205"/>
      <c r="O4" s="217"/>
      <c r="P4" s="217"/>
      <c r="Q4" s="215"/>
      <c r="R4" s="215"/>
      <c r="S4" s="215"/>
      <c r="T4" s="6" t="s">
        <v>11</v>
      </c>
      <c r="U4" s="221"/>
      <c r="V4" s="7" t="s">
        <v>12</v>
      </c>
      <c r="W4" s="8" t="s">
        <v>13</v>
      </c>
      <c r="X4" s="9" t="s">
        <v>14</v>
      </c>
      <c r="Y4" s="226"/>
      <c r="Z4" s="20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1" t="s">
        <v>119</v>
      </c>
      <c r="Q107" s="212"/>
      <c r="R107" s="212"/>
      <c r="S107" s="212"/>
      <c r="T107" s="212"/>
      <c r="U107" s="212"/>
      <c r="V107" s="212"/>
      <c r="W107" s="21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6" t="s">
        <v>213</v>
      </c>
      <c r="N205" s="21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9" t="s">
        <v>212</v>
      </c>
      <c r="I206" s="20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0" t="s">
        <v>202</v>
      </c>
      <c r="J207" s="21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8" t="s">
        <v>203</v>
      </c>
      <c r="J208" s="20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8" t="s">
        <v>205</v>
      </c>
      <c r="J210" s="209"/>
      <c r="K210" s="36">
        <v>0</v>
      </c>
    </row>
    <row r="211" spans="1:11" ht="25.5" x14ac:dyDescent="0.55000000000000004">
      <c r="A211" s="1"/>
      <c r="C211" s="31"/>
      <c r="E211" s="31"/>
      <c r="G211" s="31"/>
      <c r="I211" s="208" t="s">
        <v>206</v>
      </c>
      <c r="J211" s="209"/>
      <c r="K211" s="36">
        <v>0</v>
      </c>
    </row>
    <row r="212" spans="1:11" ht="25.5" x14ac:dyDescent="0.55000000000000004">
      <c r="A212" s="1"/>
      <c r="C212" s="31"/>
      <c r="E212" s="31"/>
      <c r="G212" s="31"/>
      <c r="I212" s="208" t="s">
        <v>207</v>
      </c>
      <c r="J212" s="20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8" t="s">
        <v>208</v>
      </c>
      <c r="J213" s="20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8" t="s">
        <v>209</v>
      </c>
      <c r="J214" s="209"/>
      <c r="K214" s="37">
        <v>0</v>
      </c>
    </row>
    <row r="215" spans="1:11" ht="25.5" x14ac:dyDescent="0.55000000000000004">
      <c r="A215" s="1"/>
      <c r="C215" s="31"/>
      <c r="E215" s="31"/>
      <c r="G215" s="31"/>
      <c r="I215" s="208" t="s">
        <v>210</v>
      </c>
      <c r="J215" s="209"/>
      <c r="K215" s="33">
        <f>+K214-K213</f>
        <v>0</v>
      </c>
    </row>
    <row r="216" spans="1:11" ht="25.5" x14ac:dyDescent="0.55000000000000004">
      <c r="G216" s="2"/>
      <c r="I216" s="208" t="s">
        <v>211</v>
      </c>
      <c r="J216" s="20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2025-10-06T01:11:26Z</cp:lastPrinted>
  <dcterms:created xsi:type="dcterms:W3CDTF">2023-12-01T06:41:03Z</dcterms:created>
  <dcterms:modified xsi:type="dcterms:W3CDTF">2025-10-07T07:40:17Z</dcterms:modified>
</cp:coreProperties>
</file>