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FA65DFA2-6C0B-4B1E-9040-D33024D45390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'30'!$A$1:$S$266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4" i="8" l="1"/>
  <c r="K253" i="8" s="1"/>
  <c r="H244" i="8"/>
  <c r="H245" i="8"/>
  <c r="F253" i="8"/>
  <c r="H253" i="8"/>
  <c r="W1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5" i="8"/>
  <c r="K246" i="8"/>
  <c r="K247" i="8"/>
  <c r="K248" i="8"/>
  <c r="K249" i="8"/>
  <c r="K250" i="8"/>
  <c r="K251" i="8"/>
  <c r="K25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6" i="8"/>
  <c r="H247" i="8"/>
  <c r="H248" i="8"/>
  <c r="H249" i="8"/>
  <c r="H250" i="8"/>
  <c r="H251" i="8"/>
  <c r="H252" i="8"/>
  <c r="F6" i="8"/>
  <c r="F7" i="8"/>
  <c r="G7" i="8" s="1"/>
  <c r="F8" i="8"/>
  <c r="G8" i="8" s="1"/>
  <c r="F9" i="8"/>
  <c r="F10" i="8"/>
  <c r="F11" i="8"/>
  <c r="F12" i="8"/>
  <c r="G12" i="8" s="1"/>
  <c r="F13" i="8"/>
  <c r="G13" i="8" s="1"/>
  <c r="F14" i="8"/>
  <c r="F15" i="8"/>
  <c r="F16" i="8"/>
  <c r="G16" i="8" s="1"/>
  <c r="F17" i="8"/>
  <c r="F18" i="8"/>
  <c r="F19" i="8"/>
  <c r="F20" i="8"/>
  <c r="F21" i="8"/>
  <c r="G21" i="8" s="1"/>
  <c r="F22" i="8"/>
  <c r="F23" i="8"/>
  <c r="F24" i="8"/>
  <c r="F25" i="8"/>
  <c r="F26" i="8"/>
  <c r="F27" i="8"/>
  <c r="F28" i="8"/>
  <c r="F29" i="8"/>
  <c r="G29" i="8" s="1"/>
  <c r="F30" i="8"/>
  <c r="F31" i="8"/>
  <c r="F32" i="8"/>
  <c r="F33" i="8"/>
  <c r="F34" i="8"/>
  <c r="G34" i="8" s="1"/>
  <c r="F35" i="8"/>
  <c r="F36" i="8"/>
  <c r="F37" i="8"/>
  <c r="G37" i="8" s="1"/>
  <c r="F38" i="8"/>
  <c r="F39" i="8"/>
  <c r="F40" i="8"/>
  <c r="F41" i="8"/>
  <c r="F42" i="8"/>
  <c r="F43" i="8"/>
  <c r="G43" i="8" s="1"/>
  <c r="F44" i="8"/>
  <c r="F45" i="8"/>
  <c r="G45" i="8" s="1"/>
  <c r="F46" i="8"/>
  <c r="F47" i="8"/>
  <c r="F48" i="8"/>
  <c r="F49" i="8"/>
  <c r="F50" i="8"/>
  <c r="F51" i="8"/>
  <c r="F52" i="8"/>
  <c r="G52" i="8" s="1"/>
  <c r="F53" i="8"/>
  <c r="G53" i="8" s="1"/>
  <c r="F54" i="8"/>
  <c r="F55" i="8"/>
  <c r="F56" i="8"/>
  <c r="F57" i="8"/>
  <c r="F58" i="8"/>
  <c r="F59" i="8"/>
  <c r="F60" i="8"/>
  <c r="F61" i="8"/>
  <c r="G61" i="8" s="1"/>
  <c r="F62" i="8"/>
  <c r="F63" i="8"/>
  <c r="F64" i="8"/>
  <c r="F65" i="8"/>
  <c r="G65" i="8" s="1"/>
  <c r="F66" i="8"/>
  <c r="F67" i="8"/>
  <c r="F68" i="8"/>
  <c r="G68" i="8" s="1"/>
  <c r="F69" i="8"/>
  <c r="G69" i="8" s="1"/>
  <c r="F70" i="8"/>
  <c r="F71" i="8"/>
  <c r="F72" i="8"/>
  <c r="G72" i="8" s="1"/>
  <c r="F73" i="8"/>
  <c r="G73" i="8" s="1"/>
  <c r="F74" i="8"/>
  <c r="F75" i="8"/>
  <c r="F76" i="8"/>
  <c r="F77" i="8"/>
  <c r="G77" i="8" s="1"/>
  <c r="F78" i="8"/>
  <c r="F79" i="8"/>
  <c r="G79" i="8" s="1"/>
  <c r="F80" i="8"/>
  <c r="G80" i="8" s="1"/>
  <c r="F81" i="8"/>
  <c r="G81" i="8" s="1"/>
  <c r="F82" i="8"/>
  <c r="F83" i="8"/>
  <c r="F84" i="8"/>
  <c r="F85" i="8"/>
  <c r="G85" i="8" s="1"/>
  <c r="F86" i="8"/>
  <c r="F87" i="8"/>
  <c r="F88" i="8"/>
  <c r="F89" i="8"/>
  <c r="G89" i="8" s="1"/>
  <c r="F90" i="8"/>
  <c r="F91" i="8"/>
  <c r="F92" i="8"/>
  <c r="F93" i="8"/>
  <c r="G93" i="8" s="1"/>
  <c r="F94" i="8"/>
  <c r="G94" i="8" s="1"/>
  <c r="F95" i="8"/>
  <c r="F96" i="8"/>
  <c r="F97" i="8"/>
  <c r="G97" i="8" s="1"/>
  <c r="F98" i="8"/>
  <c r="F99" i="8"/>
  <c r="F100" i="8"/>
  <c r="F101" i="8"/>
  <c r="G101" i="8" s="1"/>
  <c r="F102" i="8"/>
  <c r="F103" i="8"/>
  <c r="F104" i="8"/>
  <c r="F105" i="8"/>
  <c r="G105" i="8" s="1"/>
  <c r="F106" i="8"/>
  <c r="F107" i="8"/>
  <c r="F108" i="8"/>
  <c r="F109" i="8"/>
  <c r="G109" i="8" s="1"/>
  <c r="F110" i="8"/>
  <c r="F111" i="8"/>
  <c r="F112" i="8"/>
  <c r="F113" i="8"/>
  <c r="G113" i="8" s="1"/>
  <c r="F114" i="8"/>
  <c r="F115" i="8"/>
  <c r="F116" i="8"/>
  <c r="F117" i="8"/>
  <c r="G117" i="8" s="1"/>
  <c r="F118" i="8"/>
  <c r="F119" i="8"/>
  <c r="F120" i="8"/>
  <c r="F121" i="8"/>
  <c r="G121" i="8" s="1"/>
  <c r="F122" i="8"/>
  <c r="F123" i="8"/>
  <c r="F124" i="8"/>
  <c r="F125" i="8"/>
  <c r="G125" i="8" s="1"/>
  <c r="F126" i="8"/>
  <c r="G126" i="8" s="1"/>
  <c r="F127" i="8"/>
  <c r="F128" i="8"/>
  <c r="F129" i="8"/>
  <c r="G129" i="8" s="1"/>
  <c r="F130" i="8"/>
  <c r="F131" i="8"/>
  <c r="F132" i="8"/>
  <c r="G132" i="8" s="1"/>
  <c r="F133" i="8"/>
  <c r="G133" i="8" s="1"/>
  <c r="F134" i="8"/>
  <c r="F135" i="8"/>
  <c r="F136" i="8"/>
  <c r="F137" i="8"/>
  <c r="G137" i="8" s="1"/>
  <c r="F138" i="8"/>
  <c r="F139" i="8"/>
  <c r="F140" i="8"/>
  <c r="F141" i="8"/>
  <c r="G141" i="8" s="1"/>
  <c r="F142" i="8"/>
  <c r="F143" i="8"/>
  <c r="F144" i="8"/>
  <c r="F145" i="8"/>
  <c r="G145" i="8" s="1"/>
  <c r="F146" i="8"/>
  <c r="F147" i="8"/>
  <c r="F148" i="8"/>
  <c r="F149" i="8"/>
  <c r="G149" i="8" s="1"/>
  <c r="F150" i="8"/>
  <c r="F151" i="8"/>
  <c r="F152" i="8"/>
  <c r="F153" i="8"/>
  <c r="G153" i="8" s="1"/>
  <c r="F154" i="8"/>
  <c r="F155" i="8"/>
  <c r="F156" i="8"/>
  <c r="F157" i="8"/>
  <c r="G157" i="8" s="1"/>
  <c r="F158" i="8"/>
  <c r="G158" i="8" s="1"/>
  <c r="F159" i="8"/>
  <c r="F160" i="8"/>
  <c r="F161" i="8"/>
  <c r="G161" i="8" s="1"/>
  <c r="F162" i="8"/>
  <c r="F163" i="8"/>
  <c r="F164" i="8"/>
  <c r="G164" i="8" s="1"/>
  <c r="F165" i="8"/>
  <c r="G165" i="8" s="1"/>
  <c r="F166" i="8"/>
  <c r="F167" i="8"/>
  <c r="F168" i="8"/>
  <c r="F169" i="8"/>
  <c r="G169" i="8" s="1"/>
  <c r="F170" i="8"/>
  <c r="F171" i="8"/>
  <c r="F172" i="8"/>
  <c r="F173" i="8"/>
  <c r="G173" i="8" s="1"/>
  <c r="F174" i="8"/>
  <c r="F175" i="8"/>
  <c r="G175" i="8" s="1"/>
  <c r="F176" i="8"/>
  <c r="F177" i="8"/>
  <c r="G177" i="8" s="1"/>
  <c r="F178" i="8"/>
  <c r="F179" i="8"/>
  <c r="F180" i="8"/>
  <c r="F181" i="8"/>
  <c r="G181" i="8" s="1"/>
  <c r="F182" i="8"/>
  <c r="F183" i="8"/>
  <c r="F184" i="8"/>
  <c r="F185" i="8"/>
  <c r="G185" i="8" s="1"/>
  <c r="F186" i="8"/>
  <c r="F187" i="8"/>
  <c r="F188" i="8"/>
  <c r="F189" i="8"/>
  <c r="G189" i="8" s="1"/>
  <c r="F190" i="8"/>
  <c r="F191" i="8"/>
  <c r="F192" i="8"/>
  <c r="F193" i="8"/>
  <c r="G193" i="8" s="1"/>
  <c r="F194" i="8"/>
  <c r="F195" i="8"/>
  <c r="F196" i="8"/>
  <c r="G196" i="8" s="1"/>
  <c r="F197" i="8"/>
  <c r="G197" i="8" s="1"/>
  <c r="F198" i="8"/>
  <c r="F199" i="8"/>
  <c r="F200" i="8"/>
  <c r="F201" i="8"/>
  <c r="G201" i="8" s="1"/>
  <c r="F202" i="8"/>
  <c r="F203" i="8"/>
  <c r="F204" i="8"/>
  <c r="F205" i="8"/>
  <c r="G205" i="8" s="1"/>
  <c r="F206" i="8"/>
  <c r="F207" i="8"/>
  <c r="F208" i="8"/>
  <c r="F209" i="8"/>
  <c r="G209" i="8" s="1"/>
  <c r="F210" i="8"/>
  <c r="F211" i="8"/>
  <c r="F212" i="8"/>
  <c r="F213" i="8"/>
  <c r="G213" i="8" s="1"/>
  <c r="F214" i="8"/>
  <c r="F215" i="8"/>
  <c r="F216" i="8"/>
  <c r="F217" i="8"/>
  <c r="G217" i="8" s="1"/>
  <c r="F218" i="8"/>
  <c r="F219" i="8"/>
  <c r="F220" i="8"/>
  <c r="G220" i="8" s="1"/>
  <c r="F221" i="8"/>
  <c r="G221" i="8" s="1"/>
  <c r="F222" i="8"/>
  <c r="F223" i="8"/>
  <c r="F224" i="8"/>
  <c r="F225" i="8"/>
  <c r="G225" i="8" s="1"/>
  <c r="F226" i="8"/>
  <c r="F227" i="8"/>
  <c r="F228" i="8"/>
  <c r="G228" i="8" s="1"/>
  <c r="F229" i="8"/>
  <c r="G229" i="8" s="1"/>
  <c r="F230" i="8"/>
  <c r="F231" i="8"/>
  <c r="F232" i="8"/>
  <c r="F233" i="8"/>
  <c r="G233" i="8" s="1"/>
  <c r="F234" i="8"/>
  <c r="F235" i="8"/>
  <c r="F236" i="8"/>
  <c r="G236" i="8" s="1"/>
  <c r="F237" i="8"/>
  <c r="G237" i="8" s="1"/>
  <c r="F238" i="8"/>
  <c r="F239" i="8"/>
  <c r="F240" i="8"/>
  <c r="F241" i="8"/>
  <c r="G241" i="8" s="1"/>
  <c r="F242" i="8"/>
  <c r="F243" i="8"/>
  <c r="G244" i="8"/>
  <c r="G253" i="8" s="1"/>
  <c r="F245" i="8"/>
  <c r="G245" i="8" s="1"/>
  <c r="F246" i="8"/>
  <c r="F247" i="8"/>
  <c r="F248" i="8"/>
  <c r="F249" i="8"/>
  <c r="G249" i="8" s="1"/>
  <c r="F250" i="8"/>
  <c r="F251" i="8"/>
  <c r="F252" i="8"/>
  <c r="G252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J198" i="8" l="1"/>
  <c r="J190" i="8"/>
  <c r="J182" i="8"/>
  <c r="J174" i="8"/>
  <c r="J166" i="8"/>
  <c r="J150" i="8"/>
  <c r="J142" i="8"/>
  <c r="J134" i="8"/>
  <c r="J118" i="8"/>
  <c r="J110" i="8"/>
  <c r="J102" i="8"/>
  <c r="J86" i="8"/>
  <c r="J78" i="8"/>
  <c r="J70" i="8"/>
  <c r="J62" i="8"/>
  <c r="J54" i="8"/>
  <c r="J46" i="8"/>
  <c r="J38" i="8"/>
  <c r="J30" i="8"/>
  <c r="J22" i="8"/>
  <c r="J14" i="8"/>
  <c r="J204" i="8"/>
  <c r="J188" i="8"/>
  <c r="J180" i="8"/>
  <c r="J172" i="8"/>
  <c r="J156" i="8"/>
  <c r="J148" i="8"/>
  <c r="J140" i="8"/>
  <c r="J124" i="8"/>
  <c r="J116" i="8"/>
  <c r="J108" i="8"/>
  <c r="J100" i="8"/>
  <c r="J92" i="8"/>
  <c r="J84" i="8"/>
  <c r="J76" i="8"/>
  <c r="J60" i="8"/>
  <c r="J44" i="8"/>
  <c r="J36" i="8"/>
  <c r="J28" i="8"/>
  <c r="J20" i="8"/>
  <c r="J27" i="8"/>
  <c r="J19" i="8"/>
  <c r="J11" i="8"/>
  <c r="J6" i="8"/>
  <c r="J230" i="8"/>
  <c r="J222" i="8"/>
  <c r="J238" i="8"/>
  <c r="J206" i="8"/>
  <c r="J246" i="8"/>
  <c r="J214" i="8"/>
  <c r="J126" i="8"/>
  <c r="J90" i="8"/>
  <c r="J34" i="8"/>
  <c r="J26" i="8"/>
  <c r="J10" i="8"/>
  <c r="G90" i="8"/>
  <c r="J7" i="8"/>
  <c r="J243" i="8"/>
  <c r="G243" i="8"/>
  <c r="J195" i="8"/>
  <c r="G195" i="8"/>
  <c r="J250" i="8"/>
  <c r="G250" i="8"/>
  <c r="J251" i="8"/>
  <c r="G251" i="8"/>
  <c r="G211" i="8"/>
  <c r="J211" i="8"/>
  <c r="J219" i="8"/>
  <c r="G219" i="8"/>
  <c r="J227" i="8"/>
  <c r="G227" i="8"/>
  <c r="J235" i="8"/>
  <c r="G235" i="8"/>
  <c r="J203" i="8"/>
  <c r="G203" i="8"/>
  <c r="J187" i="8"/>
  <c r="G187" i="8"/>
  <c r="J179" i="8"/>
  <c r="G179" i="8"/>
  <c r="J171" i="8"/>
  <c r="G171" i="8"/>
  <c r="J163" i="8"/>
  <c r="G163" i="8"/>
  <c r="J155" i="8"/>
  <c r="G155" i="8"/>
  <c r="J147" i="8"/>
  <c r="G147" i="8"/>
  <c r="J139" i="8"/>
  <c r="G139" i="8"/>
  <c r="J242" i="8"/>
  <c r="G242" i="8"/>
  <c r="J234" i="8"/>
  <c r="G234" i="8"/>
  <c r="J226" i="8"/>
  <c r="G226" i="8"/>
  <c r="J218" i="8"/>
  <c r="G218" i="8"/>
  <c r="J210" i="8"/>
  <c r="G210" i="8"/>
  <c r="J202" i="8"/>
  <c r="G202" i="8"/>
  <c r="J194" i="8"/>
  <c r="G194" i="8"/>
  <c r="J186" i="8"/>
  <c r="G186" i="8"/>
  <c r="J178" i="8"/>
  <c r="G178" i="8"/>
  <c r="J170" i="8"/>
  <c r="G170" i="8"/>
  <c r="J162" i="8"/>
  <c r="G162" i="8"/>
  <c r="J154" i="8"/>
  <c r="G154" i="8"/>
  <c r="J146" i="8"/>
  <c r="G146" i="8"/>
  <c r="J138" i="8"/>
  <c r="G138" i="8"/>
  <c r="J130" i="8"/>
  <c r="G130" i="8"/>
  <c r="J122" i="8"/>
  <c r="G122" i="8"/>
  <c r="J114" i="8"/>
  <c r="G114" i="8"/>
  <c r="J106" i="8"/>
  <c r="G106" i="8"/>
  <c r="J98" i="8"/>
  <c r="G98" i="8"/>
  <c r="J82" i="8"/>
  <c r="G82" i="8"/>
  <c r="J248" i="8"/>
  <c r="G248" i="8"/>
  <c r="J240" i="8"/>
  <c r="G240" i="8"/>
  <c r="J232" i="8"/>
  <c r="G232" i="8"/>
  <c r="J224" i="8"/>
  <c r="G224" i="8"/>
  <c r="J216" i="8"/>
  <c r="G216" i="8"/>
  <c r="J208" i="8"/>
  <c r="G208" i="8"/>
  <c r="J200" i="8"/>
  <c r="G200" i="8"/>
  <c r="J192" i="8"/>
  <c r="G192" i="8"/>
  <c r="J184" i="8"/>
  <c r="G184" i="8"/>
  <c r="J176" i="8"/>
  <c r="G176" i="8"/>
  <c r="G168" i="8"/>
  <c r="J168" i="8"/>
  <c r="J160" i="8"/>
  <c r="G160" i="8"/>
  <c r="J152" i="8"/>
  <c r="G152" i="8"/>
  <c r="J57" i="8"/>
  <c r="G57" i="8"/>
  <c r="J49" i="8"/>
  <c r="G49" i="8"/>
  <c r="J41" i="8"/>
  <c r="G41" i="8"/>
  <c r="J33" i="8"/>
  <c r="G33" i="8"/>
  <c r="J25" i="8"/>
  <c r="G25" i="8"/>
  <c r="J144" i="8"/>
  <c r="G144" i="8"/>
  <c r="J136" i="8"/>
  <c r="G136" i="8"/>
  <c r="J128" i="8"/>
  <c r="G128" i="8"/>
  <c r="J120" i="8"/>
  <c r="G120" i="8"/>
  <c r="J112" i="8"/>
  <c r="G112" i="8"/>
  <c r="J104" i="8"/>
  <c r="G104" i="8"/>
  <c r="J96" i="8"/>
  <c r="G96" i="8"/>
  <c r="J131" i="8"/>
  <c r="G131" i="8"/>
  <c r="J123" i="8"/>
  <c r="G123" i="8"/>
  <c r="J115" i="8"/>
  <c r="G115" i="8"/>
  <c r="J107" i="8"/>
  <c r="G107" i="8"/>
  <c r="J17" i="8"/>
  <c r="G17" i="8"/>
  <c r="J9" i="8"/>
  <c r="G9" i="8"/>
  <c r="J212" i="8"/>
  <c r="G212" i="8"/>
  <c r="J99" i="8"/>
  <c r="G99" i="8"/>
  <c r="J91" i="8"/>
  <c r="G91" i="8"/>
  <c r="G83" i="8"/>
  <c r="J83" i="8"/>
  <c r="J75" i="8"/>
  <c r="G75" i="8"/>
  <c r="J67" i="8"/>
  <c r="G67" i="8"/>
  <c r="J59" i="8"/>
  <c r="G59" i="8"/>
  <c r="J51" i="8"/>
  <c r="G51" i="8"/>
  <c r="J74" i="8"/>
  <c r="G74" i="8"/>
  <c r="J66" i="8"/>
  <c r="G66" i="8"/>
  <c r="J58" i="8"/>
  <c r="G58" i="8"/>
  <c r="J50" i="8"/>
  <c r="G50" i="8"/>
  <c r="J42" i="8"/>
  <c r="G42" i="8"/>
  <c r="J18" i="8"/>
  <c r="G18" i="8"/>
  <c r="J88" i="8"/>
  <c r="G88" i="8"/>
  <c r="J80" i="8"/>
  <c r="J72" i="8"/>
  <c r="J64" i="8"/>
  <c r="G64" i="8"/>
  <c r="J56" i="8"/>
  <c r="G56" i="8"/>
  <c r="J48" i="8"/>
  <c r="G48" i="8"/>
  <c r="J40" i="8"/>
  <c r="G40" i="8"/>
  <c r="J32" i="8"/>
  <c r="G26" i="8"/>
  <c r="J24" i="8"/>
  <c r="J16" i="8"/>
  <c r="J8" i="8"/>
  <c r="J247" i="8"/>
  <c r="G247" i="8"/>
  <c r="J239" i="8"/>
  <c r="G239" i="8"/>
  <c r="J231" i="8"/>
  <c r="G231" i="8"/>
  <c r="G223" i="8"/>
  <c r="J223" i="8"/>
  <c r="J215" i="8"/>
  <c r="G215" i="8"/>
  <c r="G207" i="8"/>
  <c r="J207" i="8"/>
  <c r="J199" i="8"/>
  <c r="J143" i="8"/>
  <c r="J111" i="8"/>
  <c r="J31" i="8"/>
  <c r="G24" i="8"/>
  <c r="J43" i="8"/>
  <c r="J35" i="8"/>
  <c r="G35" i="8"/>
  <c r="G10" i="8"/>
  <c r="G32" i="8"/>
  <c r="G27" i="8"/>
  <c r="G19" i="8"/>
  <c r="G11" i="8"/>
  <c r="J94" i="8"/>
  <c r="J52" i="8"/>
  <c r="J175" i="8"/>
  <c r="J132" i="8"/>
  <c r="J12" i="8"/>
  <c r="J164" i="8"/>
  <c r="J79" i="8"/>
  <c r="J191" i="8"/>
  <c r="J183" i="8"/>
  <c r="J167" i="8"/>
  <c r="J159" i="8"/>
  <c r="J151" i="8"/>
  <c r="J135" i="8"/>
  <c r="J127" i="8"/>
  <c r="J119" i="8"/>
  <c r="J103" i="8"/>
  <c r="J95" i="8"/>
  <c r="J87" i="8"/>
  <c r="J71" i="8"/>
  <c r="J63" i="8"/>
  <c r="J55" i="8"/>
  <c r="J47" i="8"/>
  <c r="J39" i="8"/>
  <c r="J23" i="8"/>
  <c r="J15" i="8"/>
  <c r="G199" i="8"/>
  <c r="G191" i="8"/>
  <c r="G183" i="8"/>
  <c r="G167" i="8"/>
  <c r="G159" i="8"/>
  <c r="G151" i="8"/>
  <c r="G143" i="8"/>
  <c r="G135" i="8"/>
  <c r="G127" i="8"/>
  <c r="G119" i="8"/>
  <c r="G111" i="8"/>
  <c r="G103" i="8"/>
  <c r="G95" i="8"/>
  <c r="G87" i="8"/>
  <c r="G71" i="8"/>
  <c r="G63" i="8"/>
  <c r="G55" i="8"/>
  <c r="G47" i="8"/>
  <c r="G39" i="8"/>
  <c r="G31" i="8"/>
  <c r="G23" i="8"/>
  <c r="G15" i="8"/>
  <c r="J158" i="8"/>
  <c r="G246" i="8"/>
  <c r="G238" i="8"/>
  <c r="G230" i="8"/>
  <c r="G222" i="8"/>
  <c r="G214" i="8"/>
  <c r="G206" i="8"/>
  <c r="G198" i="8"/>
  <c r="G190" i="8"/>
  <c r="G182" i="8"/>
  <c r="G174" i="8"/>
  <c r="G166" i="8"/>
  <c r="G150" i="8"/>
  <c r="G142" i="8"/>
  <c r="G134" i="8"/>
  <c r="G118" i="8"/>
  <c r="G110" i="8"/>
  <c r="G102" i="8"/>
  <c r="G86" i="8"/>
  <c r="G78" i="8"/>
  <c r="G70" i="8"/>
  <c r="G62" i="8"/>
  <c r="G54" i="8"/>
  <c r="G46" i="8"/>
  <c r="G38" i="8"/>
  <c r="G30" i="8"/>
  <c r="G22" i="8"/>
  <c r="G14" i="8"/>
  <c r="G6" i="8"/>
  <c r="J196" i="8"/>
  <c r="J68" i="8"/>
  <c r="G204" i="8"/>
  <c r="G188" i="8"/>
  <c r="G180" i="8"/>
  <c r="G172" i="8"/>
  <c r="G156" i="8"/>
  <c r="G148" i="8"/>
  <c r="G140" i="8"/>
  <c r="G124" i="8"/>
  <c r="G116" i="8"/>
  <c r="G108" i="8"/>
  <c r="G100" i="8"/>
  <c r="G92" i="8"/>
  <c r="G84" i="8"/>
  <c r="G76" i="8"/>
  <c r="G60" i="8"/>
  <c r="G44" i="8"/>
  <c r="G36" i="8"/>
  <c r="G28" i="8"/>
  <c r="G20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J252" i="8"/>
  <c r="J244" i="8"/>
  <c r="J236" i="8"/>
  <c r="J228" i="8"/>
  <c r="J220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G237" i="95"/>
  <c r="J237" i="95" s="1"/>
  <c r="E237" i="96" s="1"/>
  <c r="G237" i="96" s="1"/>
  <c r="J237" i="96" s="1"/>
  <c r="E237" i="97" s="1"/>
  <c r="G237" i="97" s="1"/>
  <c r="J237" i="97" s="1"/>
  <c r="E237" i="98" s="1"/>
  <c r="G237" i="98" s="1"/>
  <c r="J237" i="98" s="1"/>
  <c r="E237" i="99" s="1"/>
  <c r="G237" i="99" s="1"/>
  <c r="J237" i="99" s="1"/>
  <c r="E237" i="100" s="1"/>
  <c r="G237" i="100" s="1"/>
  <c r="J237" i="100" s="1"/>
  <c r="E237" i="101" s="1"/>
  <c r="G237" i="101" s="1"/>
  <c r="J237" i="101" s="1"/>
  <c r="E237" i="102" s="1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37" i="106" s="1"/>
  <c r="G237" i="106" s="1"/>
  <c r="J237" i="106" s="1"/>
  <c r="G238" i="95"/>
  <c r="J238" i="95" s="1"/>
  <c r="E238" i="96" s="1"/>
  <c r="G238" i="96" s="1"/>
  <c r="J238" i="96" s="1"/>
  <c r="E238" i="97" s="1"/>
  <c r="G238" i="97" s="1"/>
  <c r="J238" i="97" s="1"/>
  <c r="E238" i="98" s="1"/>
  <c r="G238" i="98" s="1"/>
  <c r="J238" i="98" s="1"/>
  <c r="E238" i="99" s="1"/>
  <c r="G238" i="99" s="1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8" i="106" s="1"/>
  <c r="G238" i="106" s="1"/>
  <c r="J238" i="106" s="1"/>
  <c r="G239" i="95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G240" i="95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40" i="104" s="1"/>
  <c r="J240" i="104" s="1"/>
  <c r="E240" i="105" s="1"/>
  <c r="G240" i="105" s="1"/>
  <c r="J240" i="105" s="1"/>
  <c r="E240" i="106" s="1"/>
  <c r="G240" i="106" s="1"/>
  <c r="J240" i="106" s="1"/>
  <c r="G241" i="95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G242" i="95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G243" i="95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44" i="95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45" i="95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46" i="95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G247" i="95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8" i="95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G249" i="95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G250" i="95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G251" i="95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2" i="95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G232" i="95" s="1"/>
  <c r="J232" i="95" s="1"/>
  <c r="E232" i="96" s="1"/>
  <c r="G232" i="96" s="1"/>
  <c r="J232" i="96" s="1"/>
  <c r="E232" i="97" s="1"/>
  <c r="G232" i="97" s="1"/>
  <c r="J232" i="97" s="1"/>
  <c r="E232" i="98" s="1"/>
  <c r="G232" i="98" s="1"/>
  <c r="J232" i="98" s="1"/>
  <c r="E232" i="99" s="1"/>
  <c r="G232" i="99" s="1"/>
  <c r="J232" i="99" s="1"/>
  <c r="E232" i="100" s="1"/>
  <c r="G232" i="100" s="1"/>
  <c r="J232" i="100" s="1"/>
  <c r="E232" i="101" s="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E232" i="105" s="1"/>
  <c r="G232" i="105" s="1"/>
  <c r="J232" i="105" s="1"/>
  <c r="E232" i="106" s="1"/>
  <c r="G232" i="106" s="1"/>
  <c r="J232" i="106" s="1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5" i="95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G239" i="94" s="1"/>
  <c r="J239" i="94" s="1"/>
  <c r="E240" i="94"/>
  <c r="E241" i="94"/>
  <c r="E242" i="94"/>
  <c r="E243" i="94"/>
  <c r="E244" i="94"/>
  <c r="E245" i="94"/>
  <c r="E246" i="94"/>
  <c r="E247" i="94"/>
  <c r="G247" i="94" s="1"/>
  <c r="J247" i="94" s="1"/>
  <c r="E248" i="94"/>
  <c r="E249" i="94"/>
  <c r="E250" i="94"/>
  <c r="E251" i="94"/>
  <c r="E252" i="94"/>
  <c r="E253" i="94"/>
  <c r="E6" i="94"/>
  <c r="E7" i="94"/>
  <c r="E8" i="94"/>
  <c r="E9" i="94"/>
  <c r="E10" i="94"/>
  <c r="E11" i="94"/>
  <c r="E12" i="94"/>
  <c r="E13" i="94"/>
  <c r="E14" i="94"/>
  <c r="E15" i="94"/>
  <c r="E5" i="94"/>
  <c r="G238" i="94"/>
  <c r="G240" i="94"/>
  <c r="J240" i="94" s="1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8" i="94"/>
  <c r="J248" i="94" s="1"/>
  <c r="G249" i="94"/>
  <c r="J249" i="94" s="1"/>
  <c r="G250" i="94"/>
  <c r="J250" i="94" s="1"/>
  <c r="J238" i="94"/>
  <c r="G239" i="93"/>
  <c r="J239" i="93" s="1"/>
  <c r="G240" i="93"/>
  <c r="J240" i="93" s="1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G234" i="93" s="1"/>
  <c r="J234" i="93" s="1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G240" i="92"/>
  <c r="J240" i="92" s="1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1" i="92"/>
  <c r="J251" i="92" s="1"/>
  <c r="G252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G229" i="92" s="1"/>
  <c r="J229" i="92" s="1"/>
  <c r="E230" i="92"/>
  <c r="E231" i="92"/>
  <c r="E232" i="92"/>
  <c r="E233" i="92"/>
  <c r="E234" i="92"/>
  <c r="E235" i="92"/>
  <c r="E236" i="92"/>
  <c r="E237" i="92"/>
  <c r="G237" i="92" s="1"/>
  <c r="J237" i="92" s="1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G253" i="92" s="1"/>
  <c r="J253" i="92" s="1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P241" i="8"/>
  <c r="P244" i="8"/>
  <c r="P253" i="8" s="1"/>
  <c r="P245" i="8"/>
  <c r="P246" i="8"/>
  <c r="P247" i="8"/>
  <c r="P249" i="8"/>
  <c r="P251" i="8"/>
  <c r="P102" i="8"/>
  <c r="P174" i="8"/>
  <c r="P235" i="8"/>
  <c r="P236" i="8"/>
  <c r="P237" i="8"/>
  <c r="P238" i="8"/>
  <c r="P240" i="8"/>
  <c r="P252" i="8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G156" i="91" s="1"/>
  <c r="J156" i="91" s="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G230" i="91" s="1"/>
  <c r="J230" i="91" s="1"/>
  <c r="E231" i="91"/>
  <c r="G231" i="91" s="1"/>
  <c r="J231" i="91" s="1"/>
  <c r="E232" i="91"/>
  <c r="E233" i="91"/>
  <c r="E234" i="91"/>
  <c r="E235" i="91"/>
  <c r="E236" i="91"/>
  <c r="E237" i="91"/>
  <c r="E238" i="91"/>
  <c r="G238" i="91" s="1"/>
  <c r="J238" i="91" s="1"/>
  <c r="E239" i="91"/>
  <c r="G239" i="91" s="1"/>
  <c r="J239" i="91" s="1"/>
  <c r="E240" i="91"/>
  <c r="E241" i="91"/>
  <c r="G241" i="91" s="1"/>
  <c r="J241" i="91" s="1"/>
  <c r="E242" i="91"/>
  <c r="E243" i="91"/>
  <c r="E244" i="91"/>
  <c r="G244" i="91" s="1"/>
  <c r="J244" i="91" s="1"/>
  <c r="E245" i="91"/>
  <c r="E246" i="91"/>
  <c r="G246" i="91" s="1"/>
  <c r="J246" i="91" s="1"/>
  <c r="E247" i="91"/>
  <c r="G247" i="91" s="1"/>
  <c r="J247" i="91" s="1"/>
  <c r="E248" i="91"/>
  <c r="E249" i="91"/>
  <c r="G249" i="91" s="1"/>
  <c r="J249" i="91" s="1"/>
  <c r="E250" i="91"/>
  <c r="E251" i="91"/>
  <c r="E6" i="91"/>
  <c r="E7" i="91"/>
  <c r="E8" i="91"/>
  <c r="E9" i="91"/>
  <c r="E10" i="91"/>
  <c r="E11" i="91"/>
  <c r="E12" i="91"/>
  <c r="E13" i="91"/>
  <c r="E14" i="91"/>
  <c r="E5" i="91"/>
  <c r="J240" i="91"/>
  <c r="G240" i="91"/>
  <c r="G242" i="91"/>
  <c r="J242" i="91" s="1"/>
  <c r="G243" i="91"/>
  <c r="J243" i="91" s="1"/>
  <c r="G245" i="91"/>
  <c r="J245" i="91" s="1"/>
  <c r="G248" i="91"/>
  <c r="J248" i="91" s="1"/>
  <c r="G250" i="91"/>
  <c r="J250" i="91" s="1"/>
  <c r="G251" i="91"/>
  <c r="J251" i="91" s="1"/>
  <c r="E252" i="91"/>
  <c r="E253" i="91"/>
  <c r="J244" i="90"/>
  <c r="J245" i="90"/>
  <c r="G238" i="90"/>
  <c r="J238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44" i="90"/>
  <c r="G245" i="90"/>
  <c r="G246" i="90"/>
  <c r="J246" i="90" s="1"/>
  <c r="G247" i="90"/>
  <c r="J247" i="90" s="1"/>
  <c r="G248" i="90"/>
  <c r="J248" i="90" s="1"/>
  <c r="G249" i="90"/>
  <c r="J249" i="90" s="1"/>
  <c r="G250" i="90"/>
  <c r="J250" i="90" s="1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G233" i="90" s="1"/>
  <c r="J233" i="90" s="1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5" i="90"/>
  <c r="G239" i="89"/>
  <c r="J239" i="89" s="1"/>
  <c r="G240" i="89"/>
  <c r="J240" i="89" s="1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G233" i="89" s="1"/>
  <c r="J233" i="89" s="1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5" i="89"/>
  <c r="G238" i="88"/>
  <c r="G239" i="88"/>
  <c r="J239" i="88" s="1"/>
  <c r="G240" i="88"/>
  <c r="J240" i="88" s="1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G234" i="88" s="1"/>
  <c r="J234" i="88" s="1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5" i="88"/>
  <c r="P26" i="87"/>
  <c r="P27" i="87"/>
  <c r="P28" i="87"/>
  <c r="P29" i="87"/>
  <c r="G238" i="87"/>
  <c r="J238" i="87" s="1"/>
  <c r="G239" i="87"/>
  <c r="J239" i="87" s="1"/>
  <c r="G240" i="87"/>
  <c r="J240" i="87" s="1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G232" i="87" s="1"/>
  <c r="J232" i="87" s="1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6" i="87"/>
  <c r="E7" i="87"/>
  <c r="E8" i="87"/>
  <c r="E9" i="87"/>
  <c r="E10" i="87"/>
  <c r="E11" i="87"/>
  <c r="E12" i="87"/>
  <c r="E13" i="87"/>
  <c r="E14" i="87"/>
  <c r="E15" i="87"/>
  <c r="E16" i="87"/>
  <c r="E5" i="87"/>
  <c r="G239" i="86"/>
  <c r="J239" i="86" s="1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G230" i="86" s="1"/>
  <c r="J230" i="86" s="1"/>
  <c r="E231" i="86"/>
  <c r="E232" i="86"/>
  <c r="E233" i="86"/>
  <c r="E234" i="86"/>
  <c r="E235" i="86"/>
  <c r="E236" i="86"/>
  <c r="E237" i="86"/>
  <c r="E238" i="86"/>
  <c r="G238" i="86" s="1"/>
  <c r="J238" i="86" s="1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6" i="86"/>
  <c r="E7" i="86"/>
  <c r="E8" i="86"/>
  <c r="E9" i="86"/>
  <c r="E10" i="86"/>
  <c r="E11" i="86"/>
  <c r="E12" i="86"/>
  <c r="E13" i="86"/>
  <c r="E14" i="86"/>
  <c r="E5" i="86"/>
  <c r="G240" i="85"/>
  <c r="J240" i="85" s="1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G230" i="85" s="1"/>
  <c r="J230" i="85" s="1"/>
  <c r="E231" i="85"/>
  <c r="E232" i="85"/>
  <c r="E233" i="85"/>
  <c r="E234" i="85"/>
  <c r="E235" i="85"/>
  <c r="E236" i="85"/>
  <c r="E237" i="85"/>
  <c r="E238" i="85"/>
  <c r="G238" i="85" s="1"/>
  <c r="J238" i="85" s="1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6" i="85"/>
  <c r="E7" i="85"/>
  <c r="E8" i="85"/>
  <c r="E9" i="85"/>
  <c r="E10" i="85"/>
  <c r="E11" i="85"/>
  <c r="E12" i="85"/>
  <c r="E13" i="85"/>
  <c r="E14" i="85"/>
  <c r="E5" i="85"/>
  <c r="G240" i="84"/>
  <c r="J240" i="84" s="1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G253" i="84"/>
  <c r="J253" i="84" s="1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G232" i="84" s="1"/>
  <c r="J232" i="84" s="1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15" i="84"/>
  <c r="E16" i="84"/>
  <c r="E5" i="84"/>
  <c r="G239" i="83"/>
  <c r="J239" i="83" s="1"/>
  <c r="G240" i="83"/>
  <c r="J240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G232" i="83" s="1"/>
  <c r="J232" i="83" s="1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6" i="83"/>
  <c r="E7" i="83"/>
  <c r="E8" i="83"/>
  <c r="E9" i="83"/>
  <c r="E10" i="83"/>
  <c r="E11" i="83"/>
  <c r="E12" i="83"/>
  <c r="E13" i="83"/>
  <c r="E14" i="83"/>
  <c r="E15" i="83"/>
  <c r="E16" i="83"/>
  <c r="E5" i="83"/>
  <c r="G239" i="82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G229" i="82" s="1"/>
  <c r="J229" i="82" s="1"/>
  <c r="E230" i="82"/>
  <c r="E231" i="82"/>
  <c r="E232" i="82"/>
  <c r="E233" i="82"/>
  <c r="E234" i="82"/>
  <c r="E235" i="82"/>
  <c r="E236" i="82"/>
  <c r="E237" i="82"/>
  <c r="G237" i="82" s="1"/>
  <c r="J237" i="82" s="1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G253" i="82" s="1"/>
  <c r="J253" i="82" s="1"/>
  <c r="E6" i="82"/>
  <c r="E7" i="82"/>
  <c r="E8" i="82"/>
  <c r="E9" i="82"/>
  <c r="E10" i="82"/>
  <c r="E11" i="82"/>
  <c r="E12" i="82"/>
  <c r="E13" i="82"/>
  <c r="E5" i="82"/>
  <c r="G240" i="81"/>
  <c r="J240" i="81" s="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G231" i="81" s="1"/>
  <c r="J231" i="81" s="1"/>
  <c r="E232" i="81"/>
  <c r="E233" i="81"/>
  <c r="E234" i="81"/>
  <c r="E235" i="81"/>
  <c r="E236" i="81"/>
  <c r="E237" i="81"/>
  <c r="E238" i="81"/>
  <c r="E239" i="81"/>
  <c r="G239" i="81" s="1"/>
  <c r="J239" i="81" s="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6" i="81"/>
  <c r="E7" i="81"/>
  <c r="E8" i="81"/>
  <c r="E9" i="81"/>
  <c r="E10" i="81"/>
  <c r="E11" i="81"/>
  <c r="E12" i="81"/>
  <c r="E13" i="81"/>
  <c r="E14" i="81"/>
  <c r="E15" i="81"/>
  <c r="E5" i="81"/>
  <c r="G239" i="80"/>
  <c r="J239" i="80" s="1"/>
  <c r="G240" i="80"/>
  <c r="J240" i="80" s="1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5" i="80"/>
  <c r="G239" i="79"/>
  <c r="J239" i="79" s="1"/>
  <c r="G240" i="79"/>
  <c r="J240" i="79" s="1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G231" i="79" s="1"/>
  <c r="J231" i="79" s="1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15" i="79"/>
  <c r="E5" i="79"/>
  <c r="P244" i="77"/>
  <c r="P245" i="77"/>
  <c r="P246" i="77"/>
  <c r="P247" i="77"/>
  <c r="E241" i="77"/>
  <c r="E242" i="77"/>
  <c r="E243" i="77"/>
  <c r="E245" i="77"/>
  <c r="E246" i="77"/>
  <c r="E247" i="77"/>
  <c r="E248" i="77"/>
  <c r="G248" i="77" s="1"/>
  <c r="J248" i="77" s="1"/>
  <c r="E248" i="78" s="1"/>
  <c r="G248" i="78" s="1"/>
  <c r="J248" i="78" s="1"/>
  <c r="E249" i="77"/>
  <c r="J240" i="78"/>
  <c r="J250" i="78"/>
  <c r="G239" i="78"/>
  <c r="J239" i="78" s="1"/>
  <c r="G240" i="78"/>
  <c r="G243" i="78"/>
  <c r="J243" i="78" s="1"/>
  <c r="G244" i="78"/>
  <c r="J244" i="78" s="1"/>
  <c r="G250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G231" i="78" s="1"/>
  <c r="J231" i="78" s="1"/>
  <c r="E232" i="78"/>
  <c r="E233" i="78"/>
  <c r="E234" i="78"/>
  <c r="E235" i="78"/>
  <c r="E236" i="78"/>
  <c r="E237" i="78"/>
  <c r="E238" i="78"/>
  <c r="E239" i="78"/>
  <c r="E240" i="78"/>
  <c r="E243" i="78"/>
  <c r="E247" i="78"/>
  <c r="G247" i="78" s="1"/>
  <c r="J247" i="78" s="1"/>
  <c r="E250" i="78"/>
  <c r="E251" i="78"/>
  <c r="E252" i="78"/>
  <c r="E253" i="78"/>
  <c r="E6" i="78"/>
  <c r="E7" i="78"/>
  <c r="E8" i="78"/>
  <c r="E9" i="78"/>
  <c r="E10" i="78"/>
  <c r="E11" i="78"/>
  <c r="E12" i="78"/>
  <c r="E13" i="78"/>
  <c r="E14" i="78"/>
  <c r="E15" i="78"/>
  <c r="E5" i="78"/>
  <c r="G238" i="77"/>
  <c r="J238" i="77" s="1"/>
  <c r="G239" i="77"/>
  <c r="J239" i="77" s="1"/>
  <c r="G240" i="77"/>
  <c r="J240" i="77" s="1"/>
  <c r="G241" i="77"/>
  <c r="J241" i="77" s="1"/>
  <c r="E241" i="78" s="1"/>
  <c r="G241" i="78" s="1"/>
  <c r="J241" i="78" s="1"/>
  <c r="G243" i="77"/>
  <c r="J243" i="77" s="1"/>
  <c r="G244" i="77"/>
  <c r="J244" i="77" s="1"/>
  <c r="G245" i="77"/>
  <c r="J245" i="77" s="1"/>
  <c r="E245" i="78" s="1"/>
  <c r="G245" i="78" s="1"/>
  <c r="J245" i="78" s="1"/>
  <c r="G246" i="77"/>
  <c r="J246" i="77" s="1"/>
  <c r="E246" i="78" s="1"/>
  <c r="G246" i="78" s="1"/>
  <c r="J246" i="78" s="1"/>
  <c r="G247" i="77"/>
  <c r="J247" i="77" s="1"/>
  <c r="G249" i="77"/>
  <c r="J249" i="77" s="1"/>
  <c r="E249" i="78" s="1"/>
  <c r="G249" i="78" s="1"/>
  <c r="J249" i="78" s="1"/>
  <c r="G250" i="77"/>
  <c r="J250" i="77" s="1"/>
  <c r="G251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G230" i="77" s="1"/>
  <c r="J230" i="77" s="1"/>
  <c r="E231" i="77"/>
  <c r="G231" i="77" s="1"/>
  <c r="J231" i="77" s="1"/>
  <c r="E232" i="77"/>
  <c r="E233" i="77"/>
  <c r="E234" i="77"/>
  <c r="E235" i="77"/>
  <c r="E236" i="77"/>
  <c r="E237" i="77"/>
  <c r="E238" i="77"/>
  <c r="E239" i="77"/>
  <c r="E240" i="77"/>
  <c r="E250" i="77"/>
  <c r="E251" i="77"/>
  <c r="E252" i="77"/>
  <c r="E253" i="77"/>
  <c r="E6" i="77"/>
  <c r="E7" i="77"/>
  <c r="E8" i="77"/>
  <c r="E9" i="77"/>
  <c r="E10" i="77"/>
  <c r="E11" i="77"/>
  <c r="E12" i="77"/>
  <c r="E13" i="77"/>
  <c r="E14" i="77"/>
  <c r="E15" i="77"/>
  <c r="E5" i="77"/>
  <c r="J249" i="74"/>
  <c r="J250" i="74"/>
  <c r="J251" i="74"/>
  <c r="J252" i="74"/>
  <c r="G248" i="74"/>
  <c r="G249" i="74"/>
  <c r="G250" i="74"/>
  <c r="G251" i="74"/>
  <c r="G252" i="74"/>
  <c r="J237" i="74"/>
  <c r="J238" i="74"/>
  <c r="J240" i="74"/>
  <c r="J243" i="74"/>
  <c r="J244" i="74"/>
  <c r="J245" i="74"/>
  <c r="J246" i="74"/>
  <c r="J247" i="74"/>
  <c r="J248" i="74"/>
  <c r="G237" i="74"/>
  <c r="G238" i="74"/>
  <c r="G239" i="74"/>
  <c r="J239" i="74" s="1"/>
  <c r="G240" i="74"/>
  <c r="G241" i="74"/>
  <c r="J241" i="74" s="1"/>
  <c r="G242" i="74"/>
  <c r="J242" i="74" s="1"/>
  <c r="G243" i="74"/>
  <c r="G244" i="74"/>
  <c r="G245" i="74"/>
  <c r="G246" i="74"/>
  <c r="G247" i="74"/>
  <c r="P239" i="8"/>
  <c r="P243" i="8"/>
  <c r="M156" i="87"/>
  <c r="G156" i="87"/>
  <c r="J156" i="87" s="1"/>
  <c r="M156" i="88"/>
  <c r="G156" i="88"/>
  <c r="J156" i="88" s="1"/>
  <c r="M156" i="89"/>
  <c r="G156" i="89"/>
  <c r="J156" i="89" s="1"/>
  <c r="M156" i="90"/>
  <c r="G156" i="90"/>
  <c r="J156" i="90" s="1"/>
  <c r="M156" i="91"/>
  <c r="M156" i="92"/>
  <c r="G156" i="92"/>
  <c r="J156" i="92" s="1"/>
  <c r="M156" i="93"/>
  <c r="G156" i="93"/>
  <c r="J156" i="93" s="1"/>
  <c r="M156" i="94"/>
  <c r="G156" i="94"/>
  <c r="J156" i="94" s="1"/>
  <c r="M156" i="95"/>
  <c r="M156" i="8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J156" i="107"/>
  <c r="G156" i="107"/>
  <c r="M156" i="86"/>
  <c r="G156" i="86"/>
  <c r="J156" i="86" s="1"/>
  <c r="G238" i="79"/>
  <c r="J238" i="79" s="1"/>
  <c r="G237" i="79"/>
  <c r="J237" i="79" s="1"/>
  <c r="G236" i="79"/>
  <c r="J236" i="79" s="1"/>
  <c r="G235" i="79"/>
  <c r="J235" i="79" s="1"/>
  <c r="G234" i="79"/>
  <c r="J234" i="79" s="1"/>
  <c r="G233" i="79"/>
  <c r="J233" i="79" s="1"/>
  <c r="G232" i="79"/>
  <c r="J232" i="79" s="1"/>
  <c r="G230" i="79"/>
  <c r="J230" i="79" s="1"/>
  <c r="G229" i="79"/>
  <c r="J229" i="79" s="1"/>
  <c r="G238" i="80"/>
  <c r="J238" i="80" s="1"/>
  <c r="G237" i="80"/>
  <c r="J237" i="80" s="1"/>
  <c r="G236" i="80"/>
  <c r="J236" i="80" s="1"/>
  <c r="G235" i="80"/>
  <c r="J235" i="80" s="1"/>
  <c r="G234" i="80"/>
  <c r="J234" i="80" s="1"/>
  <c r="G233" i="80"/>
  <c r="J233" i="80" s="1"/>
  <c r="G232" i="80"/>
  <c r="J232" i="80" s="1"/>
  <c r="G231" i="80"/>
  <c r="J231" i="80" s="1"/>
  <c r="G230" i="80"/>
  <c r="J230" i="80" s="1"/>
  <c r="G229" i="80"/>
  <c r="J229" i="80" s="1"/>
  <c r="G238" i="81"/>
  <c r="J238" i="81" s="1"/>
  <c r="G237" i="81"/>
  <c r="J237" i="81" s="1"/>
  <c r="G236" i="81"/>
  <c r="J236" i="81" s="1"/>
  <c r="G235" i="81"/>
  <c r="J235" i="81" s="1"/>
  <c r="G234" i="81"/>
  <c r="J234" i="81" s="1"/>
  <c r="G233" i="81"/>
  <c r="J233" i="81" s="1"/>
  <c r="G232" i="81"/>
  <c r="J232" i="81" s="1"/>
  <c r="G230" i="81"/>
  <c r="J230" i="81" s="1"/>
  <c r="G229" i="81"/>
  <c r="J229" i="81" s="1"/>
  <c r="J239" i="82"/>
  <c r="G238" i="82"/>
  <c r="J238" i="82" s="1"/>
  <c r="G236" i="82"/>
  <c r="J236" i="82" s="1"/>
  <c r="G235" i="82"/>
  <c r="J235" i="82" s="1"/>
  <c r="G234" i="82"/>
  <c r="J234" i="82" s="1"/>
  <c r="G233" i="82"/>
  <c r="J233" i="82" s="1"/>
  <c r="G232" i="82"/>
  <c r="J232" i="82" s="1"/>
  <c r="G231" i="82"/>
  <c r="J231" i="82" s="1"/>
  <c r="G230" i="82"/>
  <c r="J230" i="82" s="1"/>
  <c r="G238" i="83"/>
  <c r="J238" i="83" s="1"/>
  <c r="G237" i="83"/>
  <c r="J237" i="83" s="1"/>
  <c r="G236" i="83"/>
  <c r="J236" i="83" s="1"/>
  <c r="G235" i="83"/>
  <c r="J235" i="83" s="1"/>
  <c r="G234" i="83"/>
  <c r="J234" i="83" s="1"/>
  <c r="G233" i="83"/>
  <c r="J233" i="83" s="1"/>
  <c r="G231" i="83"/>
  <c r="J231" i="83" s="1"/>
  <c r="G230" i="83"/>
  <c r="J230" i="83" s="1"/>
  <c r="G229" i="83"/>
  <c r="J229" i="83" s="1"/>
  <c r="G239" i="84"/>
  <c r="J239" i="84" s="1"/>
  <c r="G238" i="84"/>
  <c r="J238" i="84" s="1"/>
  <c r="G237" i="84"/>
  <c r="J237" i="84" s="1"/>
  <c r="G236" i="84"/>
  <c r="J236" i="84" s="1"/>
  <c r="G235" i="84"/>
  <c r="J235" i="84" s="1"/>
  <c r="G234" i="84"/>
  <c r="J234" i="84" s="1"/>
  <c r="G233" i="84"/>
  <c r="J233" i="84" s="1"/>
  <c r="G231" i="84"/>
  <c r="J231" i="84" s="1"/>
  <c r="G230" i="84"/>
  <c r="J230" i="84" s="1"/>
  <c r="G229" i="84"/>
  <c r="J229" i="84" s="1"/>
  <c r="G239" i="85"/>
  <c r="J239" i="85" s="1"/>
  <c r="G237" i="85"/>
  <c r="J237" i="85" s="1"/>
  <c r="G236" i="85"/>
  <c r="J236" i="85" s="1"/>
  <c r="G235" i="85"/>
  <c r="J235" i="85" s="1"/>
  <c r="G234" i="85"/>
  <c r="J234" i="85" s="1"/>
  <c r="G233" i="85"/>
  <c r="J233" i="85" s="1"/>
  <c r="G232" i="85"/>
  <c r="J232" i="85" s="1"/>
  <c r="G231" i="85"/>
  <c r="J231" i="85" s="1"/>
  <c r="G229" i="85"/>
  <c r="J229" i="85" s="1"/>
  <c r="G237" i="86"/>
  <c r="J237" i="86" s="1"/>
  <c r="G236" i="86"/>
  <c r="J236" i="86" s="1"/>
  <c r="G235" i="86"/>
  <c r="J235" i="86" s="1"/>
  <c r="G234" i="86"/>
  <c r="J234" i="86" s="1"/>
  <c r="G233" i="86"/>
  <c r="J233" i="86" s="1"/>
  <c r="G232" i="86"/>
  <c r="J232" i="86" s="1"/>
  <c r="G231" i="86"/>
  <c r="J231" i="86" s="1"/>
  <c r="G229" i="86"/>
  <c r="J229" i="86" s="1"/>
  <c r="G237" i="87"/>
  <c r="J237" i="87" s="1"/>
  <c r="G236" i="87"/>
  <c r="J236" i="87" s="1"/>
  <c r="G235" i="87"/>
  <c r="J235" i="87" s="1"/>
  <c r="G234" i="87"/>
  <c r="J234" i="87" s="1"/>
  <c r="G233" i="87"/>
  <c r="J233" i="87" s="1"/>
  <c r="G231" i="87"/>
  <c r="J231" i="87" s="1"/>
  <c r="G230" i="87"/>
  <c r="J230" i="87" s="1"/>
  <c r="G229" i="87"/>
  <c r="J229" i="87" s="1"/>
  <c r="J238" i="88"/>
  <c r="G237" i="88"/>
  <c r="J237" i="88" s="1"/>
  <c r="G236" i="88"/>
  <c r="J236" i="88" s="1"/>
  <c r="G235" i="88"/>
  <c r="J235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8" i="89"/>
  <c r="J238" i="89" s="1"/>
  <c r="G237" i="89"/>
  <c r="J237" i="89" s="1"/>
  <c r="G236" i="89"/>
  <c r="J236" i="89" s="1"/>
  <c r="G235" i="89"/>
  <c r="J235" i="89" s="1"/>
  <c r="G234" i="89"/>
  <c r="J234" i="89" s="1"/>
  <c r="G232" i="89"/>
  <c r="J232" i="89" s="1"/>
  <c r="G231" i="89"/>
  <c r="J231" i="89" s="1"/>
  <c r="G230" i="89"/>
  <c r="J230" i="89" s="1"/>
  <c r="G229" i="89"/>
  <c r="J229" i="89" s="1"/>
  <c r="G237" i="90"/>
  <c r="J237" i="90" s="1"/>
  <c r="G236" i="90"/>
  <c r="J236" i="90" s="1"/>
  <c r="G235" i="90"/>
  <c r="J235" i="90" s="1"/>
  <c r="J234" i="90"/>
  <c r="G234" i="90"/>
  <c r="G232" i="90"/>
  <c r="J232" i="90" s="1"/>
  <c r="G231" i="90"/>
  <c r="J231" i="90" s="1"/>
  <c r="G230" i="90"/>
  <c r="J230" i="90" s="1"/>
  <c r="G229" i="90"/>
  <c r="J229" i="90" s="1"/>
  <c r="G237" i="91"/>
  <c r="J237" i="91" s="1"/>
  <c r="G236" i="91"/>
  <c r="J236" i="91" s="1"/>
  <c r="G235" i="91"/>
  <c r="J235" i="91" s="1"/>
  <c r="G234" i="91"/>
  <c r="J234" i="91" s="1"/>
  <c r="G233" i="91"/>
  <c r="J233" i="91" s="1"/>
  <c r="G232" i="91"/>
  <c r="J232" i="91" s="1"/>
  <c r="G229" i="91"/>
  <c r="J229" i="91" s="1"/>
  <c r="G239" i="92"/>
  <c r="J239" i="92" s="1"/>
  <c r="G238" i="92"/>
  <c r="J238" i="92" s="1"/>
  <c r="G236" i="92"/>
  <c r="J236" i="92" s="1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38" i="93"/>
  <c r="J238" i="93" s="1"/>
  <c r="G237" i="93"/>
  <c r="J237" i="93" s="1"/>
  <c r="G236" i="93"/>
  <c r="J236" i="93" s="1"/>
  <c r="G235" i="93"/>
  <c r="J235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G237" i="94"/>
  <c r="J237" i="94" s="1"/>
  <c r="G236" i="94"/>
  <c r="J236" i="94" s="1"/>
  <c r="G235" i="94"/>
  <c r="J235" i="94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G236" i="95"/>
  <c r="J236" i="95" s="1"/>
  <c r="E236" i="96" s="1"/>
  <c r="G236" i="96" s="1"/>
  <c r="J236" i="96" s="1"/>
  <c r="E236" i="97" s="1"/>
  <c r="G236" i="97" s="1"/>
  <c r="J236" i="97" s="1"/>
  <c r="E236" i="98" s="1"/>
  <c r="G236" i="98" s="1"/>
  <c r="J236" i="98" s="1"/>
  <c r="E236" i="99" s="1"/>
  <c r="G236" i="99" s="1"/>
  <c r="J236" i="99" s="1"/>
  <c r="E236" i="100" s="1"/>
  <c r="G236" i="100" s="1"/>
  <c r="J236" i="100" s="1"/>
  <c r="E236" i="101" s="1"/>
  <c r="G236" i="101" s="1"/>
  <c r="J236" i="101" s="1"/>
  <c r="E236" i="102" s="1"/>
  <c r="G236" i="102" s="1"/>
  <c r="J236" i="102" s="1"/>
  <c r="E236" i="103" s="1"/>
  <c r="G236" i="103" s="1"/>
  <c r="J236" i="103" s="1"/>
  <c r="E236" i="104" s="1"/>
  <c r="G236" i="104" s="1"/>
  <c r="J236" i="104" s="1"/>
  <c r="E236" i="105" s="1"/>
  <c r="G236" i="105" s="1"/>
  <c r="J236" i="105" s="1"/>
  <c r="E236" i="106" s="1"/>
  <c r="G236" i="106" s="1"/>
  <c r="J236" i="106" s="1"/>
  <c r="G235" i="95"/>
  <c r="J235" i="95" s="1"/>
  <c r="E235" i="96" s="1"/>
  <c r="G235" i="96" s="1"/>
  <c r="J235" i="96" s="1"/>
  <c r="E235" i="97" s="1"/>
  <c r="G235" i="97" s="1"/>
  <c r="J235" i="97" s="1"/>
  <c r="E235" i="98" s="1"/>
  <c r="G235" i="98" s="1"/>
  <c r="J235" i="98" s="1"/>
  <c r="E235" i="99" s="1"/>
  <c r="G235" i="99" s="1"/>
  <c r="J235" i="99" s="1"/>
  <c r="E235" i="100" s="1"/>
  <c r="G235" i="100" s="1"/>
  <c r="J235" i="100" s="1"/>
  <c r="E235" i="101" s="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5" i="106" s="1"/>
  <c r="G235" i="106" s="1"/>
  <c r="J235" i="106" s="1"/>
  <c r="G234" i="95"/>
  <c r="J234" i="95" s="1"/>
  <c r="E234" i="96" s="1"/>
  <c r="G234" i="96" s="1"/>
  <c r="J234" i="96" s="1"/>
  <c r="E234" i="97" s="1"/>
  <c r="G234" i="97" s="1"/>
  <c r="J234" i="97" s="1"/>
  <c r="E234" i="98" s="1"/>
  <c r="G234" i="98" s="1"/>
  <c r="J234" i="98" s="1"/>
  <c r="E234" i="99" s="1"/>
  <c r="G234" i="99" s="1"/>
  <c r="J234" i="99" s="1"/>
  <c r="E234" i="100" s="1"/>
  <c r="G234" i="100" s="1"/>
  <c r="J234" i="100" s="1"/>
  <c r="E234" i="101" s="1"/>
  <c r="G234" i="101" s="1"/>
  <c r="J234" i="101" s="1"/>
  <c r="E234" i="102" s="1"/>
  <c r="G234" i="102" s="1"/>
  <c r="J234" i="102" s="1"/>
  <c r="E234" i="103" s="1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G234" i="106" s="1"/>
  <c r="J234" i="106" s="1"/>
  <c r="G233" i="95"/>
  <c r="J233" i="95" s="1"/>
  <c r="E233" i="96" s="1"/>
  <c r="G233" i="96" s="1"/>
  <c r="J233" i="96" s="1"/>
  <c r="E233" i="97" s="1"/>
  <c r="G233" i="97" s="1"/>
  <c r="J233" i="97" s="1"/>
  <c r="E233" i="98" s="1"/>
  <c r="G233" i="98" s="1"/>
  <c r="J233" i="98" s="1"/>
  <c r="E233" i="99" s="1"/>
  <c r="G233" i="99" s="1"/>
  <c r="J233" i="99" s="1"/>
  <c r="E233" i="100" s="1"/>
  <c r="G233" i="100" s="1"/>
  <c r="J233" i="100" s="1"/>
  <c r="E233" i="101" s="1"/>
  <c r="G233" i="101" s="1"/>
  <c r="J233" i="101" s="1"/>
  <c r="E233" i="102" s="1"/>
  <c r="G233" i="102" s="1"/>
  <c r="J233" i="102" s="1"/>
  <c r="E233" i="103" s="1"/>
  <c r="G233" i="103" s="1"/>
  <c r="J233" i="103" s="1"/>
  <c r="E233" i="104" s="1"/>
  <c r="G233" i="104" s="1"/>
  <c r="J233" i="104" s="1"/>
  <c r="E233" i="105" s="1"/>
  <c r="G233" i="105" s="1"/>
  <c r="J233" i="105" s="1"/>
  <c r="E233" i="106" s="1"/>
  <c r="G233" i="106" s="1"/>
  <c r="J233" i="106" s="1"/>
  <c r="G231" i="95"/>
  <c r="J231" i="95" s="1"/>
  <c r="E231" i="96" s="1"/>
  <c r="G231" i="96" s="1"/>
  <c r="J231" i="96" s="1"/>
  <c r="E231" i="97" s="1"/>
  <c r="G231" i="97" s="1"/>
  <c r="J231" i="97" s="1"/>
  <c r="E231" i="98" s="1"/>
  <c r="G231" i="98" s="1"/>
  <c r="J231" i="98" s="1"/>
  <c r="E231" i="99" s="1"/>
  <c r="G231" i="99" s="1"/>
  <c r="J231" i="99" s="1"/>
  <c r="E231" i="100" s="1"/>
  <c r="G231" i="100" s="1"/>
  <c r="J231" i="100" s="1"/>
  <c r="E231" i="101" s="1"/>
  <c r="G231" i="101" s="1"/>
  <c r="J231" i="101" s="1"/>
  <c r="E231" i="102" s="1"/>
  <c r="G231" i="102" s="1"/>
  <c r="J231" i="102" s="1"/>
  <c r="E231" i="103" s="1"/>
  <c r="G231" i="103" s="1"/>
  <c r="J231" i="103" s="1"/>
  <c r="E231" i="104" s="1"/>
  <c r="G231" i="104" s="1"/>
  <c r="J231" i="104" s="1"/>
  <c r="E231" i="105" s="1"/>
  <c r="G231" i="105" s="1"/>
  <c r="J231" i="105" s="1"/>
  <c r="E231" i="106" s="1"/>
  <c r="G231" i="106" s="1"/>
  <c r="J231" i="106" s="1"/>
  <c r="G230" i="95"/>
  <c r="J230" i="95" s="1"/>
  <c r="E230" i="96" s="1"/>
  <c r="G230" i="96" s="1"/>
  <c r="J230" i="96" s="1"/>
  <c r="E230" i="97" s="1"/>
  <c r="G230" i="97" s="1"/>
  <c r="J230" i="97" s="1"/>
  <c r="E230" i="98" s="1"/>
  <c r="G230" i="98" s="1"/>
  <c r="J230" i="98" s="1"/>
  <c r="E230" i="99" s="1"/>
  <c r="G230" i="99" s="1"/>
  <c r="J230" i="99" s="1"/>
  <c r="E230" i="100" s="1"/>
  <c r="G230" i="100" s="1"/>
  <c r="J230" i="100" s="1"/>
  <c r="E230" i="101" s="1"/>
  <c r="G230" i="101" s="1"/>
  <c r="J230" i="101" s="1"/>
  <c r="E230" i="102" s="1"/>
  <c r="G230" i="102" s="1"/>
  <c r="J230" i="102" s="1"/>
  <c r="E230" i="103" s="1"/>
  <c r="G230" i="103" s="1"/>
  <c r="J230" i="103" s="1"/>
  <c r="E230" i="104" s="1"/>
  <c r="G230" i="104" s="1"/>
  <c r="J230" i="104" s="1"/>
  <c r="E230" i="105" s="1"/>
  <c r="G230" i="105" s="1"/>
  <c r="J230" i="105" s="1"/>
  <c r="E230" i="106" s="1"/>
  <c r="G230" i="106" s="1"/>
  <c r="J230" i="106" s="1"/>
  <c r="G229" i="95"/>
  <c r="J229" i="95" s="1"/>
  <c r="E229" i="96" s="1"/>
  <c r="G229" i="96" s="1"/>
  <c r="J229" i="96" s="1"/>
  <c r="E229" i="97" s="1"/>
  <c r="G229" i="97" s="1"/>
  <c r="J229" i="97" s="1"/>
  <c r="E229" i="98" s="1"/>
  <c r="G229" i="98" s="1"/>
  <c r="J229" i="98" s="1"/>
  <c r="E229" i="99" s="1"/>
  <c r="G229" i="99" s="1"/>
  <c r="J229" i="99" s="1"/>
  <c r="E229" i="100" s="1"/>
  <c r="G229" i="100" s="1"/>
  <c r="J229" i="100" s="1"/>
  <c r="E229" i="101" s="1"/>
  <c r="G229" i="101" s="1"/>
  <c r="J229" i="101" s="1"/>
  <c r="E229" i="102" s="1"/>
  <c r="G229" i="102" s="1"/>
  <c r="J229" i="102" s="1"/>
  <c r="E229" i="103" s="1"/>
  <c r="G229" i="103" s="1"/>
  <c r="J229" i="103" s="1"/>
  <c r="E229" i="104" s="1"/>
  <c r="G229" i="104" s="1"/>
  <c r="J229" i="104" s="1"/>
  <c r="E229" i="105" s="1"/>
  <c r="G229" i="105" s="1"/>
  <c r="J229" i="105" s="1"/>
  <c r="E229" i="106" s="1"/>
  <c r="G229" i="106" s="1"/>
  <c r="J229" i="106" s="1"/>
  <c r="G239" i="107"/>
  <c r="J239" i="107" s="1"/>
  <c r="J238" i="107"/>
  <c r="G238" i="107"/>
  <c r="G237" i="107"/>
  <c r="J237" i="107" s="1"/>
  <c r="G236" i="107"/>
  <c r="J236" i="107" s="1"/>
  <c r="G235" i="107"/>
  <c r="J235" i="107" s="1"/>
  <c r="J234" i="107"/>
  <c r="G234" i="107"/>
  <c r="G233" i="107"/>
  <c r="J233" i="107" s="1"/>
  <c r="G232" i="107"/>
  <c r="J232" i="107" s="1"/>
  <c r="G231" i="107"/>
  <c r="J231" i="107" s="1"/>
  <c r="J230" i="107"/>
  <c r="G230" i="107"/>
  <c r="G229" i="107"/>
  <c r="J229" i="107" s="1"/>
  <c r="G238" i="78"/>
  <c r="J238" i="78" s="1"/>
  <c r="G237" i="78"/>
  <c r="J237" i="78" s="1"/>
  <c r="G236" i="78"/>
  <c r="J236" i="78" s="1"/>
  <c r="G235" i="78"/>
  <c r="J235" i="78" s="1"/>
  <c r="G234" i="78"/>
  <c r="J234" i="78" s="1"/>
  <c r="G233" i="78"/>
  <c r="J233" i="78" s="1"/>
  <c r="G232" i="78"/>
  <c r="J232" i="78" s="1"/>
  <c r="G230" i="78"/>
  <c r="J230" i="78" s="1"/>
  <c r="G229" i="78"/>
  <c r="J229" i="78" s="1"/>
  <c r="G237" i="77"/>
  <c r="J237" i="77" s="1"/>
  <c r="G236" i="77"/>
  <c r="J236" i="77" s="1"/>
  <c r="G235" i="77"/>
  <c r="J235" i="77" s="1"/>
  <c r="G234" i="77"/>
  <c r="J234" i="77" s="1"/>
  <c r="G233" i="77"/>
  <c r="J233" i="77" s="1"/>
  <c r="G232" i="77"/>
  <c r="J232" i="77" s="1"/>
  <c r="G229" i="77"/>
  <c r="J229" i="77" s="1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2" i="106"/>
  <c r="M31" i="95"/>
  <c r="M31" i="8" s="1"/>
  <c r="M32" i="95"/>
  <c r="M32" i="8" s="1"/>
  <c r="M33" i="95"/>
  <c r="M33" i="8" s="1"/>
  <c r="M34" i="95"/>
  <c r="M34" i="8" s="1"/>
  <c r="M35" i="95"/>
  <c r="M35" i="8" s="1"/>
  <c r="M36" i="95"/>
  <c r="M36" i="8" s="1"/>
  <c r="M37" i="95"/>
  <c r="M37" i="8" s="1"/>
  <c r="M38" i="95"/>
  <c r="M38" i="8" s="1"/>
  <c r="M39" i="95"/>
  <c r="M39" i="8" s="1"/>
  <c r="M40" i="95"/>
  <c r="M40" i="8" s="1"/>
  <c r="M41" i="95"/>
  <c r="M41" i="8" s="1"/>
  <c r="M42" i="95"/>
  <c r="M42" i="8" s="1"/>
  <c r="M43" i="95"/>
  <c r="M43" i="8" s="1"/>
  <c r="M44" i="95"/>
  <c r="M44" i="8" s="1"/>
  <c r="M45" i="95"/>
  <c r="M45" i="8" s="1"/>
  <c r="M46" i="95"/>
  <c r="M46" i="8" s="1"/>
  <c r="M47" i="95"/>
  <c r="M47" i="8" s="1"/>
  <c r="M48" i="95"/>
  <c r="M48" i="8" s="1"/>
  <c r="M49" i="95"/>
  <c r="M49" i="8" s="1"/>
  <c r="M50" i="95"/>
  <c r="M50" i="8" s="1"/>
  <c r="M51" i="95"/>
  <c r="M51" i="8" s="1"/>
  <c r="M52" i="95"/>
  <c r="M52" i="8" s="1"/>
  <c r="M53" i="95"/>
  <c r="M53" i="8" s="1"/>
  <c r="M54" i="95"/>
  <c r="M54" i="8" s="1"/>
  <c r="M55" i="95"/>
  <c r="M55" i="8" s="1"/>
  <c r="M56" i="95"/>
  <c r="M56" i="8" s="1"/>
  <c r="M57" i="95"/>
  <c r="M57" i="8" s="1"/>
  <c r="M58" i="95"/>
  <c r="M58" i="8" s="1"/>
  <c r="M59" i="95"/>
  <c r="M59" i="8" s="1"/>
  <c r="M60" i="95"/>
  <c r="M60" i="8" s="1"/>
  <c r="M61" i="95"/>
  <c r="M61" i="8" s="1"/>
  <c r="M62" i="95"/>
  <c r="M62" i="8" s="1"/>
  <c r="M63" i="95"/>
  <c r="M63" i="8" s="1"/>
  <c r="M64" i="95"/>
  <c r="M64" i="8" s="1"/>
  <c r="M65" i="95"/>
  <c r="M65" i="8" s="1"/>
  <c r="M66" i="95"/>
  <c r="M66" i="8" s="1"/>
  <c r="M67" i="95"/>
  <c r="M67" i="8" s="1"/>
  <c r="M68" i="95"/>
  <c r="M68" i="8" s="1"/>
  <c r="M69" i="95"/>
  <c r="M69" i="8" s="1"/>
  <c r="M70" i="95"/>
  <c r="M70" i="8" s="1"/>
  <c r="M71" i="95"/>
  <c r="M71" i="8" s="1"/>
  <c r="M72" i="95"/>
  <c r="M72" i="8" s="1"/>
  <c r="M73" i="95"/>
  <c r="M73" i="8" s="1"/>
  <c r="M74" i="95"/>
  <c r="M74" i="8" s="1"/>
  <c r="M75" i="95"/>
  <c r="M75" i="8" s="1"/>
  <c r="M76" i="95"/>
  <c r="M76" i="8" s="1"/>
  <c r="M77" i="95"/>
  <c r="M77" i="8" s="1"/>
  <c r="M78" i="95"/>
  <c r="M78" i="8" s="1"/>
  <c r="M79" i="95"/>
  <c r="M79" i="8" s="1"/>
  <c r="M80" i="95"/>
  <c r="M80" i="8" s="1"/>
  <c r="M81" i="95"/>
  <c r="M81" i="8" s="1"/>
  <c r="M82" i="95"/>
  <c r="M82" i="8" s="1"/>
  <c r="M83" i="95"/>
  <c r="M83" i="8" s="1"/>
  <c r="M84" i="95"/>
  <c r="M84" i="8" s="1"/>
  <c r="M85" i="95"/>
  <c r="M85" i="8" s="1"/>
  <c r="M86" i="95"/>
  <c r="M86" i="8" s="1"/>
  <c r="M87" i="95"/>
  <c r="M87" i="8" s="1"/>
  <c r="M88" i="95"/>
  <c r="M88" i="8" s="1"/>
  <c r="M89" i="95"/>
  <c r="M89" i="8" s="1"/>
  <c r="M90" i="95"/>
  <c r="M90" i="8" s="1"/>
  <c r="M91" i="95"/>
  <c r="M91" i="8" s="1"/>
  <c r="M92" i="95"/>
  <c r="M92" i="8" s="1"/>
  <c r="M93" i="95"/>
  <c r="M93" i="8" s="1"/>
  <c r="M94" i="95"/>
  <c r="M94" i="8" s="1"/>
  <c r="M95" i="95"/>
  <c r="M95" i="8" s="1"/>
  <c r="M96" i="95"/>
  <c r="M96" i="8" s="1"/>
  <c r="M97" i="95"/>
  <c r="M97" i="8" s="1"/>
  <c r="M98" i="95"/>
  <c r="M98" i="8" s="1"/>
  <c r="M99" i="95"/>
  <c r="M99" i="8" s="1"/>
  <c r="M100" i="95"/>
  <c r="M100" i="8" s="1"/>
  <c r="M101" i="95"/>
  <c r="M101" i="8" s="1"/>
  <c r="M102" i="95"/>
  <c r="M102" i="8" s="1"/>
  <c r="M103" i="95"/>
  <c r="M103" i="8" s="1"/>
  <c r="M104" i="95"/>
  <c r="M104" i="8" s="1"/>
  <c r="M105" i="95"/>
  <c r="M105" i="8" s="1"/>
  <c r="M106" i="95"/>
  <c r="M106" i="8" s="1"/>
  <c r="M107" i="95"/>
  <c r="M107" i="8" s="1"/>
  <c r="M108" i="95"/>
  <c r="M108" i="8" s="1"/>
  <c r="M109" i="95"/>
  <c r="M109" i="8" s="1"/>
  <c r="M110" i="95"/>
  <c r="M110" i="8" s="1"/>
  <c r="M111" i="95"/>
  <c r="M111" i="8" s="1"/>
  <c r="M112" i="95"/>
  <c r="M112" i="8" s="1"/>
  <c r="M113" i="95"/>
  <c r="M113" i="8" s="1"/>
  <c r="M114" i="95"/>
  <c r="M114" i="8" s="1"/>
  <c r="M115" i="95"/>
  <c r="M115" i="8" s="1"/>
  <c r="M116" i="95"/>
  <c r="M116" i="8" s="1"/>
  <c r="M117" i="95"/>
  <c r="M117" i="8" s="1"/>
  <c r="M118" i="95"/>
  <c r="M118" i="8" s="1"/>
  <c r="M119" i="95"/>
  <c r="M119" i="8" s="1"/>
  <c r="M120" i="95"/>
  <c r="M120" i="8" s="1"/>
  <c r="M121" i="95"/>
  <c r="M121" i="8" s="1"/>
  <c r="M122" i="95"/>
  <c r="M122" i="8" s="1"/>
  <c r="M123" i="95"/>
  <c r="M123" i="8" s="1"/>
  <c r="M124" i="95"/>
  <c r="M124" i="8" s="1"/>
  <c r="M125" i="95"/>
  <c r="M125" i="8" s="1"/>
  <c r="M126" i="95"/>
  <c r="M126" i="8" s="1"/>
  <c r="M127" i="95"/>
  <c r="M127" i="8" s="1"/>
  <c r="M128" i="95"/>
  <c r="M128" i="8" s="1"/>
  <c r="M129" i="95"/>
  <c r="M129" i="8" s="1"/>
  <c r="M130" i="95"/>
  <c r="M130" i="8" s="1"/>
  <c r="M131" i="95"/>
  <c r="M131" i="8" s="1"/>
  <c r="M132" i="95"/>
  <c r="M132" i="8" s="1"/>
  <c r="M133" i="95"/>
  <c r="M133" i="8" s="1"/>
  <c r="M134" i="95"/>
  <c r="M134" i="8" s="1"/>
  <c r="M135" i="95"/>
  <c r="M135" i="8" s="1"/>
  <c r="M136" i="95"/>
  <c r="M136" i="8" s="1"/>
  <c r="M137" i="95"/>
  <c r="M137" i="8" s="1"/>
  <c r="M138" i="95"/>
  <c r="M138" i="8" s="1"/>
  <c r="M139" i="95"/>
  <c r="M139" i="8" s="1"/>
  <c r="M140" i="95"/>
  <c r="M140" i="8" s="1"/>
  <c r="M141" i="95"/>
  <c r="M141" i="8" s="1"/>
  <c r="M142" i="95"/>
  <c r="M142" i="8" s="1"/>
  <c r="M143" i="95"/>
  <c r="M143" i="8" s="1"/>
  <c r="M144" i="95"/>
  <c r="M144" i="8" s="1"/>
  <c r="M145" i="95"/>
  <c r="M145" i="8" s="1"/>
  <c r="M146" i="95"/>
  <c r="M146" i="8" s="1"/>
  <c r="M147" i="95"/>
  <c r="M147" i="8" s="1"/>
  <c r="M148" i="95"/>
  <c r="M148" i="8" s="1"/>
  <c r="M149" i="95"/>
  <c r="M149" i="8" s="1"/>
  <c r="M150" i="95"/>
  <c r="M150" i="8" s="1"/>
  <c r="M151" i="95"/>
  <c r="M151" i="8" s="1"/>
  <c r="M152" i="95"/>
  <c r="M152" i="8" s="1"/>
  <c r="M153" i="95"/>
  <c r="M153" i="8" s="1"/>
  <c r="M154" i="95"/>
  <c r="M154" i="8" s="1"/>
  <c r="M155" i="95"/>
  <c r="M155" i="8" s="1"/>
  <c r="M157" i="95"/>
  <c r="M157" i="8" s="1"/>
  <c r="M158" i="95"/>
  <c r="M158" i="8" s="1"/>
  <c r="M159" i="95"/>
  <c r="M159" i="8" s="1"/>
  <c r="M160" i="95"/>
  <c r="M160" i="8" s="1"/>
  <c r="M161" i="95"/>
  <c r="M161" i="8" s="1"/>
  <c r="M162" i="95"/>
  <c r="M162" i="8" s="1"/>
  <c r="M163" i="95"/>
  <c r="M163" i="8" s="1"/>
  <c r="M164" i="95"/>
  <c r="M164" i="8" s="1"/>
  <c r="M165" i="95"/>
  <c r="M165" i="8" s="1"/>
  <c r="M166" i="95"/>
  <c r="M166" i="8" s="1"/>
  <c r="M167" i="95"/>
  <c r="M167" i="8" s="1"/>
  <c r="M168" i="95"/>
  <c r="M168" i="8" s="1"/>
  <c r="M169" i="95"/>
  <c r="M169" i="8" s="1"/>
  <c r="M170" i="95"/>
  <c r="M170" i="8" s="1"/>
  <c r="M171" i="95"/>
  <c r="M171" i="8" s="1"/>
  <c r="M172" i="95"/>
  <c r="M172" i="8" s="1"/>
  <c r="M173" i="95"/>
  <c r="M173" i="8" s="1"/>
  <c r="M174" i="95"/>
  <c r="M175" i="95"/>
  <c r="M175" i="8" s="1"/>
  <c r="M176" i="95"/>
  <c r="M176" i="8" s="1"/>
  <c r="M177" i="95"/>
  <c r="M177" i="8" s="1"/>
  <c r="M178" i="95"/>
  <c r="M178" i="8" s="1"/>
  <c r="M179" i="95"/>
  <c r="M179" i="8" s="1"/>
  <c r="M180" i="95"/>
  <c r="M180" i="8" s="1"/>
  <c r="M181" i="95"/>
  <c r="M181" i="8" s="1"/>
  <c r="M182" i="95"/>
  <c r="M182" i="8" s="1"/>
  <c r="M183" i="95"/>
  <c r="M183" i="8" s="1"/>
  <c r="M184" i="95"/>
  <c r="M184" i="8" s="1"/>
  <c r="M185" i="95"/>
  <c r="M185" i="8" s="1"/>
  <c r="M186" i="95"/>
  <c r="M186" i="8" s="1"/>
  <c r="M187" i="95"/>
  <c r="M187" i="8" s="1"/>
  <c r="M188" i="95"/>
  <c r="M188" i="8" s="1"/>
  <c r="M189" i="95"/>
  <c r="M189" i="8" s="1"/>
  <c r="M190" i="95"/>
  <c r="M190" i="8" s="1"/>
  <c r="M191" i="95"/>
  <c r="M191" i="8" s="1"/>
  <c r="M192" i="95"/>
  <c r="M192" i="8" s="1"/>
  <c r="M193" i="95"/>
  <c r="M193" i="8" s="1"/>
  <c r="M194" i="95"/>
  <c r="M194" i="8" s="1"/>
  <c r="M195" i="95"/>
  <c r="M195" i="8" s="1"/>
  <c r="M196" i="95"/>
  <c r="M196" i="8" s="1"/>
  <c r="M197" i="95"/>
  <c r="M197" i="8" s="1"/>
  <c r="M198" i="95"/>
  <c r="M198" i="8" s="1"/>
  <c r="M199" i="95"/>
  <c r="M199" i="8" s="1"/>
  <c r="M200" i="95"/>
  <c r="M200" i="8" s="1"/>
  <c r="M201" i="95"/>
  <c r="M201" i="8" s="1"/>
  <c r="M202" i="95"/>
  <c r="M202" i="8" s="1"/>
  <c r="M203" i="95"/>
  <c r="M203" i="8" s="1"/>
  <c r="M204" i="95"/>
  <c r="M204" i="8" s="1"/>
  <c r="M205" i="95"/>
  <c r="M205" i="8" s="1"/>
  <c r="M206" i="95"/>
  <c r="M206" i="8" s="1"/>
  <c r="M207" i="95"/>
  <c r="M207" i="8" s="1"/>
  <c r="M208" i="95"/>
  <c r="M208" i="8" s="1"/>
  <c r="M209" i="95"/>
  <c r="M209" i="8" s="1"/>
  <c r="M210" i="95"/>
  <c r="M210" i="8" s="1"/>
  <c r="M211" i="95"/>
  <c r="M211" i="8" s="1"/>
  <c r="M212" i="95"/>
  <c r="M212" i="8" s="1"/>
  <c r="M213" i="95"/>
  <c r="M213" i="8" s="1"/>
  <c r="M214" i="95"/>
  <c r="M214" i="8" s="1"/>
  <c r="M215" i="95"/>
  <c r="M215" i="8" s="1"/>
  <c r="M216" i="95"/>
  <c r="M216" i="8" s="1"/>
  <c r="M217" i="95"/>
  <c r="M217" i="8" s="1"/>
  <c r="M218" i="95"/>
  <c r="M218" i="8" s="1"/>
  <c r="M219" i="95"/>
  <c r="M219" i="8" s="1"/>
  <c r="M220" i="95"/>
  <c r="M220" i="8" s="1"/>
  <c r="M221" i="95"/>
  <c r="M221" i="8" s="1"/>
  <c r="M222" i="95"/>
  <c r="M222" i="8" s="1"/>
  <c r="M223" i="95"/>
  <c r="M223" i="8" s="1"/>
  <c r="M224" i="95"/>
  <c r="M224" i="8" s="1"/>
  <c r="M225" i="95"/>
  <c r="M225" i="8" s="1"/>
  <c r="M226" i="95"/>
  <c r="M226" i="8" s="1"/>
  <c r="M227" i="95"/>
  <c r="M227" i="8" s="1"/>
  <c r="M228" i="95"/>
  <c r="M228" i="8" s="1"/>
  <c r="M229" i="95"/>
  <c r="M229" i="8" s="1"/>
  <c r="M230" i="95"/>
  <c r="M230" i="8" s="1"/>
  <c r="M231" i="95"/>
  <c r="M231" i="8" s="1"/>
  <c r="M232" i="95"/>
  <c r="M232" i="8" s="1"/>
  <c r="M233" i="95"/>
  <c r="M233" i="8" s="1"/>
  <c r="M234" i="95"/>
  <c r="M234" i="8" s="1"/>
  <c r="M235" i="95"/>
  <c r="M236" i="95"/>
  <c r="M237" i="95"/>
  <c r="M238" i="95"/>
  <c r="M239" i="95"/>
  <c r="M239" i="8" s="1"/>
  <c r="M240" i="95"/>
  <c r="M240" i="8" s="1"/>
  <c r="M241" i="95"/>
  <c r="M241" i="8" s="1"/>
  <c r="M242" i="95"/>
  <c r="M243" i="95"/>
  <c r="M244" i="95"/>
  <c r="M245" i="95"/>
  <c r="M246" i="95"/>
  <c r="M247" i="95"/>
  <c r="M247" i="8" s="1"/>
  <c r="M248" i="95"/>
  <c r="M248" i="8" s="1"/>
  <c r="M249" i="95"/>
  <c r="M250" i="95"/>
  <c r="M251" i="95"/>
  <c r="M252" i="95"/>
  <c r="M252" i="8" s="1"/>
  <c r="M253" i="95"/>
  <c r="P253" i="95" s="1"/>
  <c r="M6" i="95"/>
  <c r="M6" i="8" s="1"/>
  <c r="M7" i="95"/>
  <c r="M7" i="8" s="1"/>
  <c r="M8" i="95"/>
  <c r="M8" i="8" s="1"/>
  <c r="M9" i="95"/>
  <c r="M9" i="8" s="1"/>
  <c r="M10" i="95"/>
  <c r="M10" i="8" s="1"/>
  <c r="M11" i="95"/>
  <c r="M11" i="8" s="1"/>
  <c r="M12" i="95"/>
  <c r="M12" i="8" s="1"/>
  <c r="M13" i="95"/>
  <c r="M13" i="8" s="1"/>
  <c r="M14" i="95"/>
  <c r="M14" i="8" s="1"/>
  <c r="M15" i="95"/>
  <c r="M15" i="8" s="1"/>
  <c r="M16" i="95"/>
  <c r="M16" i="8" s="1"/>
  <c r="M17" i="95"/>
  <c r="M17" i="8" s="1"/>
  <c r="M18" i="95"/>
  <c r="M18" i="8" s="1"/>
  <c r="M19" i="95"/>
  <c r="M19" i="8" s="1"/>
  <c r="M20" i="95"/>
  <c r="M21" i="95"/>
  <c r="M21" i="8" s="1"/>
  <c r="M22" i="95"/>
  <c r="M23" i="95"/>
  <c r="M23" i="8" s="1"/>
  <c r="M24" i="95"/>
  <c r="M24" i="8" s="1"/>
  <c r="M25" i="95"/>
  <c r="M25" i="8" s="1"/>
  <c r="M26" i="95"/>
  <c r="M26" i="8" s="1"/>
  <c r="M27" i="95"/>
  <c r="M27" i="8" s="1"/>
  <c r="M28" i="95"/>
  <c r="M28" i="8" s="1"/>
  <c r="M29" i="95"/>
  <c r="M29" i="8" s="1"/>
  <c r="M30" i="95"/>
  <c r="M30" i="8" s="1"/>
  <c r="J252" i="92"/>
  <c r="G251" i="80"/>
  <c r="J251" i="80" s="1"/>
  <c r="G252" i="80"/>
  <c r="J252" i="80" s="1"/>
  <c r="G253" i="80"/>
  <c r="J253" i="80" s="1"/>
  <c r="G252" i="81"/>
  <c r="J252" i="81" s="1"/>
  <c r="G253" i="81"/>
  <c r="J253" i="81" s="1"/>
  <c r="G252" i="82"/>
  <c r="J252" i="82" s="1"/>
  <c r="G252" i="83"/>
  <c r="J252" i="83" s="1"/>
  <c r="G253" i="83"/>
  <c r="J253" i="83" s="1"/>
  <c r="J252" i="84"/>
  <c r="G252" i="85"/>
  <c r="J252" i="85" s="1"/>
  <c r="G253" i="85"/>
  <c r="J253" i="85" s="1"/>
  <c r="G252" i="86"/>
  <c r="J252" i="86" s="1"/>
  <c r="G253" i="86"/>
  <c r="J253" i="86" s="1"/>
  <c r="G252" i="87"/>
  <c r="J252" i="87" s="1"/>
  <c r="G253" i="87"/>
  <c r="J253" i="87" s="1"/>
  <c r="J251" i="88"/>
  <c r="G252" i="88"/>
  <c r="J252" i="88" s="1"/>
  <c r="G253" i="88"/>
  <c r="J253" i="88" s="1"/>
  <c r="J251" i="89"/>
  <c r="G252" i="89"/>
  <c r="J252" i="89" s="1"/>
  <c r="G253" i="89"/>
  <c r="J253" i="89" s="1"/>
  <c r="G251" i="90"/>
  <c r="J251" i="90" s="1"/>
  <c r="G252" i="90"/>
  <c r="J252" i="90" s="1"/>
  <c r="G253" i="90"/>
  <c r="J253" i="90" s="1"/>
  <c r="G252" i="91"/>
  <c r="J252" i="91" s="1"/>
  <c r="G253" i="91"/>
  <c r="J253" i="91" s="1"/>
  <c r="G251" i="93"/>
  <c r="J251" i="93" s="1"/>
  <c r="G252" i="93"/>
  <c r="J252" i="93" s="1"/>
  <c r="G253" i="93"/>
  <c r="J253" i="93" s="1"/>
  <c r="G251" i="94"/>
  <c r="J251" i="94" s="1"/>
  <c r="G252" i="94"/>
  <c r="J252" i="94" s="1"/>
  <c r="G253" i="94"/>
  <c r="J253" i="94" s="1"/>
  <c r="G253" i="95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1" i="79"/>
  <c r="J251" i="79" s="1"/>
  <c r="G252" i="79"/>
  <c r="J252" i="79" s="1"/>
  <c r="G253" i="79"/>
  <c r="J253" i="79" s="1"/>
  <c r="G251" i="78"/>
  <c r="J251" i="78" s="1"/>
  <c r="G252" i="78"/>
  <c r="J252" i="78" s="1"/>
  <c r="G253" i="78"/>
  <c r="J253" i="78" s="1"/>
  <c r="J251" i="77"/>
  <c r="G252" i="77"/>
  <c r="J252" i="77" s="1"/>
  <c r="G253" i="77"/>
  <c r="J253" i="77" s="1"/>
  <c r="J253" i="74"/>
  <c r="G253" i="74"/>
  <c r="I253" i="8"/>
  <c r="P94" i="106"/>
  <c r="P94" i="105"/>
  <c r="P94" i="104"/>
  <c r="P94" i="102"/>
  <c r="P94" i="99"/>
  <c r="P94" i="101"/>
  <c r="M94" i="103"/>
  <c r="P94" i="103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R251" i="92"/>
  <c r="M251" i="92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4" i="106"/>
  <c r="M254" i="106"/>
  <c r="P254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R245" i="77"/>
  <c r="M245" i="77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R244" i="92"/>
  <c r="M244" i="92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R240" i="92"/>
  <c r="M240" i="92"/>
  <c r="P240" i="92" s="1"/>
  <c r="R239" i="92"/>
  <c r="M239" i="92"/>
  <c r="R238" i="92"/>
  <c r="M238" i="92"/>
  <c r="R237" i="92"/>
  <c r="M237" i="92"/>
  <c r="R236" i="92"/>
  <c r="M236" i="92"/>
  <c r="R235" i="92"/>
  <c r="M235" i="92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J253" i="8" l="1"/>
  <c r="P240" i="95"/>
  <c r="M22" i="8"/>
  <c r="P22" i="95"/>
  <c r="M20" i="8"/>
  <c r="P20" i="95"/>
  <c r="P252" i="95"/>
  <c r="P251" i="95"/>
  <c r="M251" i="8"/>
  <c r="P243" i="95"/>
  <c r="M243" i="8"/>
  <c r="P235" i="95"/>
  <c r="M235" i="8"/>
  <c r="P250" i="95"/>
  <c r="M250" i="8"/>
  <c r="P242" i="95"/>
  <c r="M242" i="8"/>
  <c r="P236" i="95"/>
  <c r="M236" i="8"/>
  <c r="P249" i="95"/>
  <c r="M249" i="8"/>
  <c r="P246" i="95"/>
  <c r="M246" i="8"/>
  <c r="P238" i="95"/>
  <c r="M238" i="8"/>
  <c r="P174" i="95"/>
  <c r="M174" i="8"/>
  <c r="P244" i="95"/>
  <c r="M244" i="8"/>
  <c r="P245" i="95"/>
  <c r="M245" i="8"/>
  <c r="P237" i="95"/>
  <c r="M237" i="8"/>
  <c r="P251" i="92"/>
  <c r="P235" i="92"/>
  <c r="P239" i="92"/>
  <c r="P244" i="92"/>
  <c r="M253" i="8"/>
  <c r="P252" i="92"/>
  <c r="P236" i="92"/>
  <c r="P245" i="92"/>
  <c r="P237" i="92"/>
  <c r="P242" i="92"/>
  <c r="P241" i="92"/>
  <c r="P87" i="92"/>
  <c r="P102" i="92"/>
  <c r="P174" i="92"/>
  <c r="P238" i="92"/>
  <c r="P243" i="92"/>
  <c r="P250" i="8"/>
  <c r="P242" i="8"/>
  <c r="G242" i="77"/>
  <c r="J242" i="77" s="1"/>
  <c r="E242" i="78" s="1"/>
  <c r="G242" i="78" s="1"/>
  <c r="J242" i="78" s="1"/>
  <c r="P252" i="78"/>
  <c r="P237" i="82"/>
  <c r="P87" i="77"/>
  <c r="P241" i="78"/>
  <c r="P242" i="77"/>
  <c r="P238" i="77"/>
  <c r="P247" i="80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9" i="106"/>
  <c r="M256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M189" i="92"/>
  <c r="M188" i="92"/>
  <c r="M187" i="92"/>
  <c r="M105" i="92"/>
  <c r="M104" i="92"/>
  <c r="M103" i="92"/>
  <c r="M82" i="92"/>
  <c r="M173" i="92"/>
  <c r="M248" i="92"/>
  <c r="P248" i="92" s="1"/>
  <c r="M234" i="92"/>
  <c r="M233" i="92"/>
  <c r="M232" i="92"/>
  <c r="M231" i="92"/>
  <c r="M230" i="92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M208" i="92"/>
  <c r="M206" i="92"/>
  <c r="M205" i="92"/>
  <c r="M204" i="92"/>
  <c r="M203" i="92"/>
  <c r="M202" i="92"/>
  <c r="M201" i="92"/>
  <c r="M200" i="92"/>
  <c r="M199" i="92"/>
  <c r="M198" i="92"/>
  <c r="M197" i="92"/>
  <c r="M196" i="92"/>
  <c r="M195" i="92"/>
  <c r="M194" i="92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P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M139" i="92"/>
  <c r="M138" i="92"/>
  <c r="M137" i="92"/>
  <c r="M136" i="92"/>
  <c r="M135" i="92"/>
  <c r="M134" i="92"/>
  <c r="M133" i="92"/>
  <c r="M132" i="92"/>
  <c r="M131" i="92"/>
  <c r="M130" i="92"/>
  <c r="M129" i="92"/>
  <c r="M128" i="92"/>
  <c r="M127" i="92"/>
  <c r="M126" i="92"/>
  <c r="M125" i="92"/>
  <c r="M124" i="92"/>
  <c r="M123" i="92"/>
  <c r="M122" i="92"/>
  <c r="M121" i="92"/>
  <c r="M120" i="92"/>
  <c r="M119" i="92"/>
  <c r="M118" i="92"/>
  <c r="M117" i="92"/>
  <c r="M116" i="92"/>
  <c r="M115" i="92"/>
  <c r="M114" i="92"/>
  <c r="M113" i="92"/>
  <c r="M112" i="92"/>
  <c r="M111" i="92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M84" i="92"/>
  <c r="M83" i="92"/>
  <c r="M81" i="92"/>
  <c r="M80" i="92"/>
  <c r="M79" i="92"/>
  <c r="M78" i="92"/>
  <c r="M77" i="92"/>
  <c r="M75" i="92"/>
  <c r="M74" i="92"/>
  <c r="M73" i="92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M43" i="92"/>
  <c r="M42" i="92"/>
  <c r="M41" i="92"/>
  <c r="M40" i="92"/>
  <c r="M39" i="92"/>
  <c r="M38" i="92"/>
  <c r="M37" i="92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M28" i="87"/>
  <c r="M27" i="87"/>
  <c r="M26" i="87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0" i="92" l="1"/>
  <c r="P229" i="92"/>
  <c r="P7" i="92"/>
  <c r="P15" i="92"/>
  <c r="P23" i="92"/>
  <c r="P31" i="92"/>
  <c r="P47" i="92"/>
  <c r="P55" i="92"/>
  <c r="P63" i="92"/>
  <c r="P71" i="92"/>
  <c r="P80" i="92"/>
  <c r="P91" i="92"/>
  <c r="P100" i="92"/>
  <c r="P120" i="92"/>
  <c r="P128" i="92"/>
  <c r="P136" i="92"/>
  <c r="P144" i="92"/>
  <c r="P152" i="92"/>
  <c r="P160" i="92"/>
  <c r="P168" i="92"/>
  <c r="P178" i="92"/>
  <c r="P186" i="92"/>
  <c r="P197" i="92"/>
  <c r="P214" i="92"/>
  <c r="P222" i="92"/>
  <c r="P230" i="92"/>
  <c r="P103" i="92"/>
  <c r="P46" i="92"/>
  <c r="P70" i="92"/>
  <c r="P79" i="92"/>
  <c r="P111" i="92"/>
  <c r="P135" i="92"/>
  <c r="P159" i="92"/>
  <c r="P185" i="92"/>
  <c r="P204" i="92"/>
  <c r="P82" i="92"/>
  <c r="P8" i="92"/>
  <c r="P16" i="92"/>
  <c r="P24" i="92"/>
  <c r="P32" i="92"/>
  <c r="P40" i="92"/>
  <c r="P48" i="92"/>
  <c r="P56" i="92"/>
  <c r="P64" i="92"/>
  <c r="P72" i="92"/>
  <c r="P92" i="92"/>
  <c r="P101" i="92"/>
  <c r="P113" i="92"/>
  <c r="P121" i="92"/>
  <c r="P129" i="92"/>
  <c r="P137" i="92"/>
  <c r="P145" i="92"/>
  <c r="P153" i="92"/>
  <c r="P161" i="92"/>
  <c r="P169" i="92"/>
  <c r="P179" i="92"/>
  <c r="P190" i="92"/>
  <c r="P198" i="92"/>
  <c r="P206" i="92"/>
  <c r="P215" i="92"/>
  <c r="P223" i="92"/>
  <c r="P231" i="92"/>
  <c r="P104" i="92"/>
  <c r="P9" i="92"/>
  <c r="P17" i="92"/>
  <c r="P25" i="92"/>
  <c r="P33" i="92"/>
  <c r="P41" i="92"/>
  <c r="P49" i="92"/>
  <c r="P57" i="92"/>
  <c r="P65" i="92"/>
  <c r="P73" i="92"/>
  <c r="P83" i="92"/>
  <c r="P93" i="92"/>
  <c r="P106" i="92"/>
  <c r="P114" i="92"/>
  <c r="P122" i="92"/>
  <c r="P130" i="92"/>
  <c r="P138" i="92"/>
  <c r="P146" i="92"/>
  <c r="P154" i="92"/>
  <c r="P162" i="92"/>
  <c r="P170" i="92"/>
  <c r="P180" i="92"/>
  <c r="P191" i="92"/>
  <c r="P199" i="92"/>
  <c r="P208" i="92"/>
  <c r="P216" i="92"/>
  <c r="P224" i="92"/>
  <c r="P105" i="92"/>
  <c r="P151" i="92"/>
  <c r="P10" i="92"/>
  <c r="P18" i="92"/>
  <c r="P26" i="92"/>
  <c r="P34" i="92"/>
  <c r="P42" i="92"/>
  <c r="P50" i="92"/>
  <c r="P58" i="92"/>
  <c r="P66" i="92"/>
  <c r="P74" i="92"/>
  <c r="P84" i="92"/>
  <c r="P95" i="92"/>
  <c r="P107" i="92"/>
  <c r="P115" i="92"/>
  <c r="P123" i="92"/>
  <c r="P139" i="92"/>
  <c r="P147" i="92"/>
  <c r="P155" i="92"/>
  <c r="P163" i="92"/>
  <c r="P171" i="92"/>
  <c r="P181" i="92"/>
  <c r="P192" i="92"/>
  <c r="P200" i="92"/>
  <c r="P209" i="92"/>
  <c r="P217" i="92"/>
  <c r="P225" i="92"/>
  <c r="P233" i="92"/>
  <c r="P187" i="92"/>
  <c r="P167" i="92"/>
  <c r="P11" i="92"/>
  <c r="P19" i="92"/>
  <c r="P27" i="92"/>
  <c r="P35" i="92"/>
  <c r="P43" i="92"/>
  <c r="P51" i="92"/>
  <c r="P59" i="92"/>
  <c r="P67" i="92"/>
  <c r="P75" i="92"/>
  <c r="P85" i="92"/>
  <c r="P96" i="92"/>
  <c r="P108" i="92"/>
  <c r="P124" i="92"/>
  <c r="P132" i="92"/>
  <c r="P140" i="92"/>
  <c r="P148" i="92"/>
  <c r="P164" i="92"/>
  <c r="P172" i="92"/>
  <c r="P182" i="92"/>
  <c r="P193" i="92"/>
  <c r="P201" i="92"/>
  <c r="P210" i="92"/>
  <c r="P218" i="92"/>
  <c r="P226" i="92"/>
  <c r="P234" i="92"/>
  <c r="P188" i="92"/>
  <c r="P14" i="92"/>
  <c r="P38" i="92"/>
  <c r="P62" i="92"/>
  <c r="P90" i="92"/>
  <c r="P99" i="92"/>
  <c r="P127" i="92"/>
  <c r="P143" i="92"/>
  <c r="P177" i="92"/>
  <c r="P213" i="92"/>
  <c r="P76" i="92"/>
  <c r="P12" i="92"/>
  <c r="P28" i="92"/>
  <c r="P36" i="92"/>
  <c r="P44" i="92"/>
  <c r="P52" i="92"/>
  <c r="P60" i="92"/>
  <c r="P68" i="92"/>
  <c r="P77" i="92"/>
  <c r="P86" i="92"/>
  <c r="P97" i="92"/>
  <c r="P109" i="92"/>
  <c r="P117" i="92"/>
  <c r="P133" i="92"/>
  <c r="P141" i="92"/>
  <c r="P149" i="92"/>
  <c r="P157" i="92"/>
  <c r="P165" i="92"/>
  <c r="P175" i="92"/>
  <c r="P183" i="92"/>
  <c r="P194" i="92"/>
  <c r="P202" i="92"/>
  <c r="P211" i="92"/>
  <c r="P219" i="92"/>
  <c r="P227" i="92"/>
  <c r="P189" i="92"/>
  <c r="P54" i="92"/>
  <c r="P119" i="92"/>
  <c r="P221" i="92"/>
  <c r="P13" i="92"/>
  <c r="P21" i="92"/>
  <c r="P29" i="92"/>
  <c r="P37" i="92"/>
  <c r="P45" i="92"/>
  <c r="P53" i="92"/>
  <c r="P61" i="92"/>
  <c r="P69" i="92"/>
  <c r="P78" i="92"/>
  <c r="P89" i="92"/>
  <c r="P98" i="92"/>
  <c r="P110" i="92"/>
  <c r="P118" i="92"/>
  <c r="P126" i="92"/>
  <c r="P134" i="92"/>
  <c r="P142" i="92"/>
  <c r="P150" i="92"/>
  <c r="P158" i="92"/>
  <c r="P166" i="92"/>
  <c r="P176" i="92"/>
  <c r="P184" i="92"/>
  <c r="P203" i="92"/>
  <c r="P212" i="92"/>
  <c r="P220" i="92"/>
  <c r="P228" i="92"/>
  <c r="P173" i="92"/>
  <c r="P207" i="92"/>
  <c r="P205" i="92"/>
  <c r="P196" i="92"/>
  <c r="P195" i="92"/>
  <c r="P131" i="92"/>
  <c r="P125" i="92"/>
  <c r="P116" i="92"/>
  <c r="P112" i="92"/>
  <c r="P81" i="92"/>
  <c r="P39" i="92"/>
  <c r="P22" i="92"/>
  <c r="P20" i="92"/>
  <c r="P232" i="92"/>
  <c r="P6" i="92"/>
  <c r="P248" i="101"/>
  <c r="N257" i="106"/>
  <c r="N263" i="106" s="1"/>
  <c r="N266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174" i="77"/>
  <c r="J174" i="77" s="1"/>
  <c r="G102" i="77"/>
  <c r="J102" i="77" s="1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P190" i="77"/>
  <c r="P186" i="77"/>
  <c r="N265" i="103" l="1"/>
  <c r="N265" i="101"/>
  <c r="N265" i="96"/>
  <c r="N265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AB18" i="8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5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54" i="8" s="1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5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E35" i="96" s="1"/>
  <c r="G60" i="94"/>
  <c r="J60" i="94" s="1"/>
  <c r="G114" i="93"/>
  <c r="J114" i="93" s="1"/>
  <c r="G12" i="84"/>
  <c r="J12" i="84" s="1"/>
  <c r="G60" i="95" l="1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12" i="86" l="1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06" i="79" l="1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39" i="80" l="1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1" i="74"/>
  <c r="N258" i="74"/>
  <c r="M5" i="74"/>
  <c r="N256" i="74" s="1"/>
  <c r="G169" i="96" l="1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54" i="74"/>
  <c r="E169" i="97" l="1"/>
  <c r="G169" i="97" s="1"/>
  <c r="J169" i="97" s="1"/>
  <c r="E169" i="98" s="1"/>
  <c r="G169" i="98" s="1"/>
  <c r="J169" i="98" s="1"/>
  <c r="E169" i="99" s="1"/>
  <c r="G12" i="94"/>
  <c r="J12" i="94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G169" i="99" l="1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2" i="97" l="1"/>
  <c r="G12" i="97" s="1"/>
  <c r="J12" i="97" s="1"/>
  <c r="E12" i="98" s="1"/>
  <c r="G12" i="98" s="1"/>
  <c r="J12" i="98" s="1"/>
  <c r="E12" i="99" s="1"/>
  <c r="E169" i="101"/>
  <c r="G169" i="101" s="1"/>
  <c r="J169" i="101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35" i="107"/>
  <c r="J35" i="107" s="1"/>
  <c r="G45" i="107"/>
  <c r="J45" i="107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12" i="100"/>
  <c r="G12" i="100" s="1"/>
  <c r="J12" i="100" s="1"/>
  <c r="G129" i="107"/>
  <c r="J129" i="107" s="1"/>
  <c r="G63" i="107"/>
  <c r="J63" i="107" s="1"/>
  <c r="G178" i="107"/>
  <c r="J178" i="107" s="1"/>
  <c r="G60" i="107"/>
  <c r="J60" i="10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G94" i="107"/>
  <c r="J94" i="107" s="1"/>
  <c r="G109" i="107"/>
  <c r="J109" i="107" s="1"/>
  <c r="G114" i="107"/>
  <c r="J114" i="107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75" i="107"/>
  <c r="J75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G86" i="79"/>
  <c r="J86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5" i="8"/>
  <c r="M256" i="8"/>
  <c r="H255" i="8"/>
  <c r="M260" i="8"/>
  <c r="H25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57" i="8"/>
  <c r="F256" i="8" s="1"/>
  <c r="C257" i="8" s="1"/>
  <c r="H258" i="8"/>
  <c r="G86" i="81" l="1"/>
  <c r="J86" i="81" s="1"/>
  <c r="G87" i="81"/>
  <c r="J87" i="81" s="1"/>
  <c r="G88" i="82" s="1"/>
  <c r="J88" i="82" s="1"/>
  <c r="G227" i="81"/>
  <c r="J227" i="81" s="1"/>
  <c r="G228" i="81"/>
  <c r="J228" i="81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58" i="8"/>
  <c r="G86" i="82" l="1"/>
  <c r="J86" i="82" s="1"/>
  <c r="G87" i="82"/>
  <c r="J87" i="82" s="1"/>
  <c r="G88" i="83" s="1"/>
  <c r="J88" i="83" s="1"/>
  <c r="G228" i="82"/>
  <c r="J228" i="82" s="1"/>
  <c r="G227" i="82"/>
  <c r="J227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13" i="97" l="1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50" i="97" l="1"/>
  <c r="G150" i="97" s="1"/>
  <c r="J150" i="97" s="1"/>
  <c r="E150" i="98" s="1"/>
  <c r="G150" i="98" s="1"/>
  <c r="J150" i="98" s="1"/>
  <c r="E150" i="99" s="1"/>
  <c r="E212" i="97"/>
  <c r="G212" i="97" s="1"/>
  <c r="J212" i="97" s="1"/>
  <c r="E212" i="98" s="1"/>
  <c r="G212" i="98" s="1"/>
  <c r="J212" i="98" s="1"/>
  <c r="E212" i="99" s="1"/>
  <c r="E157" i="97"/>
  <c r="G157" i="97" s="1"/>
  <c r="J157" i="97" s="1"/>
  <c r="E157" i="98" s="1"/>
  <c r="G157" i="98" s="1"/>
  <c r="J157" i="98" s="1"/>
  <c r="E157" i="99" s="1"/>
  <c r="E202" i="97"/>
  <c r="G202" i="97" s="1"/>
  <c r="J202" i="97" s="1"/>
  <c r="E202" i="98" s="1"/>
  <c r="G202" i="98" s="1"/>
  <c r="J202" i="98" s="1"/>
  <c r="E20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128" i="97"/>
  <c r="G128" i="97" s="1"/>
  <c r="J128" i="97" s="1"/>
  <c r="E128" i="98" s="1"/>
  <c r="G128" i="98" s="1"/>
  <c r="J128" i="98" s="1"/>
  <c r="E128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203" i="97"/>
  <c r="G203" i="97" s="1"/>
  <c r="J203" i="97" s="1"/>
  <c r="E203" i="98" s="1"/>
  <c r="G203" i="98" s="1"/>
  <c r="J203" i="98" s="1"/>
  <c r="E203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10" i="97"/>
  <c r="G10" i="97" s="1"/>
  <c r="J10" i="97" s="1"/>
  <c r="E10" i="98" s="1"/>
  <c r="G10" i="98" s="1"/>
  <c r="J10" i="98" s="1"/>
  <c r="E10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9" i="97"/>
  <c r="G9" i="97" s="1"/>
  <c r="J9" i="97" s="1"/>
  <c r="E9" i="98" s="1"/>
  <c r="G9" i="98" s="1"/>
  <c r="J9" i="98" s="1"/>
  <c r="E9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195" i="97"/>
  <c r="G195" i="97" s="1"/>
  <c r="J195" i="97" s="1"/>
  <c r="E195" i="98" s="1"/>
  <c r="G195" i="98" s="1"/>
  <c r="J195" i="98" s="1"/>
  <c r="E195" i="99" s="1"/>
  <c r="E149" i="97"/>
  <c r="G149" i="97" s="1"/>
  <c r="J149" i="97" s="1"/>
  <c r="E149" i="98" s="1"/>
  <c r="G149" i="98" s="1"/>
  <c r="J149" i="98" s="1"/>
  <c r="E149" i="99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98" l="1"/>
  <c r="G209" i="98" s="1"/>
  <c r="J209" i="98" s="1"/>
  <c r="E209" i="99" s="1"/>
  <c r="G209" i="99" s="1"/>
  <c r="J209" i="99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G86" i="85"/>
  <c r="J86" i="85" s="1"/>
  <c r="G86" i="86" s="1"/>
  <c r="J86" i="86" s="1"/>
  <c r="G228" i="86"/>
  <c r="J228" i="86" s="1"/>
  <c r="G227" i="86"/>
  <c r="J227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26" i="101" l="1"/>
  <c r="G126" i="101" s="1"/>
  <c r="J126" i="101" s="1"/>
  <c r="E83" i="101"/>
  <c r="G83" i="101" s="1"/>
  <c r="J83" i="101" s="1"/>
  <c r="E148" i="101"/>
  <c r="G148" i="101" s="1"/>
  <c r="J148" i="101" s="1"/>
  <c r="E151" i="101"/>
  <c r="G151" i="101" s="1"/>
  <c r="J151" i="101" s="1"/>
  <c r="E177" i="101"/>
  <c r="G177" i="101" s="1"/>
  <c r="J177" i="101" s="1"/>
  <c r="E205" i="101"/>
  <c r="G205" i="101" s="1"/>
  <c r="J205" i="101" s="1"/>
  <c r="E153" i="101"/>
  <c r="G153" i="101" s="1"/>
  <c r="J153" i="101" s="1"/>
  <c r="E84" i="101"/>
  <c r="G84" i="101" s="1"/>
  <c r="J84" i="101" s="1"/>
  <c r="E127" i="101"/>
  <c r="G127" i="101" s="1"/>
  <c r="J127" i="101" s="1"/>
  <c r="E152" i="101"/>
  <c r="G152" i="101" s="1"/>
  <c r="J152" i="101" s="1"/>
  <c r="E113" i="101"/>
  <c r="G113" i="101" s="1"/>
  <c r="J113" i="101" s="1"/>
  <c r="E213" i="101"/>
  <c r="G213" i="101" s="1"/>
  <c r="J213" i="101" s="1"/>
  <c r="E181" i="101"/>
  <c r="G181" i="101" s="1"/>
  <c r="J181" i="101" s="1"/>
  <c r="E193" i="101"/>
  <c r="G193" i="101" s="1"/>
  <c r="J193" i="101" s="1"/>
  <c r="E125" i="101"/>
  <c r="G125" i="101" s="1"/>
  <c r="J125" i="101" s="1"/>
  <c r="E194" i="101"/>
  <c r="G194" i="101" s="1"/>
  <c r="J194" i="101" s="1"/>
  <c r="E208" i="101"/>
  <c r="G208" i="101" s="1"/>
  <c r="J208" i="101" s="1"/>
  <c r="E206" i="101"/>
  <c r="G206" i="101" s="1"/>
  <c r="J206" i="101" s="1"/>
  <c r="E226" i="101"/>
  <c r="G226" i="101" s="1"/>
  <c r="J226" i="101" s="1"/>
  <c r="E155" i="101"/>
  <c r="G155" i="101" s="1"/>
  <c r="J155" i="101" s="1"/>
  <c r="E209" i="100"/>
  <c r="G209" i="100" s="1"/>
  <c r="J209" i="100" s="1"/>
  <c r="E204" i="100"/>
  <c r="G204" i="100" s="1"/>
  <c r="J204" i="100" s="1"/>
  <c r="E196" i="100"/>
  <c r="G196" i="100" s="1"/>
  <c r="J196" i="100" s="1"/>
  <c r="E9" i="100"/>
  <c r="G9" i="100" s="1"/>
  <c r="J9" i="100" s="1"/>
  <c r="E182" i="100"/>
  <c r="G182" i="100" s="1"/>
  <c r="J182" i="100" s="1"/>
  <c r="E39" i="100"/>
  <c r="G39" i="100" s="1"/>
  <c r="J39" i="100" s="1"/>
  <c r="E211" i="100"/>
  <c r="G211" i="100" s="1"/>
  <c r="J211" i="100" s="1"/>
  <c r="E147" i="100"/>
  <c r="G147" i="100" s="1"/>
  <c r="J147" i="100" s="1"/>
  <c r="E197" i="100"/>
  <c r="G197" i="100" s="1"/>
  <c r="J197" i="100" s="1"/>
  <c r="E150" i="100"/>
  <c r="G150" i="100" s="1"/>
  <c r="J150" i="100" s="1"/>
  <c r="E11" i="100"/>
  <c r="G11" i="100" s="1"/>
  <c r="J11" i="100" s="1"/>
  <c r="E198" i="100"/>
  <c r="G198" i="100" s="1"/>
  <c r="J198" i="100" s="1"/>
  <c r="E203" i="100"/>
  <c r="G203" i="100" s="1"/>
  <c r="J203" i="100" s="1"/>
  <c r="E128" i="100"/>
  <c r="G128" i="100" s="1"/>
  <c r="J128" i="100" s="1"/>
  <c r="E157" i="100"/>
  <c r="G157" i="100" s="1"/>
  <c r="J157" i="100" s="1"/>
  <c r="E10" i="100"/>
  <c r="G10" i="100" s="1"/>
  <c r="J10" i="100" s="1"/>
  <c r="E210" i="100"/>
  <c r="G210" i="100" s="1"/>
  <c r="J210" i="100" s="1"/>
  <c r="E149" i="100"/>
  <c r="G149" i="100" s="1"/>
  <c r="J149" i="100" s="1"/>
  <c r="E212" i="100"/>
  <c r="G212" i="100" s="1"/>
  <c r="J212" i="100" s="1"/>
  <c r="E202" i="100"/>
  <c r="G202" i="100" s="1"/>
  <c r="J202" i="100" s="1"/>
  <c r="E195" i="100"/>
  <c r="G195" i="100" s="1"/>
  <c r="J195" i="100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4" i="102" l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11" i="101"/>
  <c r="G11" i="101" s="1"/>
  <c r="J11" i="101" s="1"/>
  <c r="E196" i="101"/>
  <c r="G196" i="101" s="1"/>
  <c r="J196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98" i="101"/>
  <c r="G198" i="101" s="1"/>
  <c r="J198" i="101" s="1"/>
  <c r="E150" i="101"/>
  <c r="G150" i="101" s="1"/>
  <c r="J150" i="101" s="1"/>
  <c r="E204" i="101"/>
  <c r="G204" i="101" s="1"/>
  <c r="J204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0" i="101"/>
  <c r="G10" i="101" s="1"/>
  <c r="J10" i="101" s="1"/>
  <c r="E197" i="101"/>
  <c r="G197" i="101" s="1"/>
  <c r="J197" i="101" s="1"/>
  <c r="E209" i="101"/>
  <c r="G209" i="101" s="1"/>
  <c r="J209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57" i="101"/>
  <c r="G157" i="101" s="1"/>
  <c r="J157" i="101" s="1"/>
  <c r="E147" i="101"/>
  <c r="G147" i="101" s="1"/>
  <c r="J147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49" i="101"/>
  <c r="G149" i="101" s="1"/>
  <c r="J149" i="101" s="1"/>
  <c r="E128" i="101"/>
  <c r="G128" i="101" s="1"/>
  <c r="J128" i="101" s="1"/>
  <c r="E211" i="101"/>
  <c r="G211" i="101" s="1"/>
  <c r="J211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13" i="102"/>
  <c r="G113" i="102" s="1"/>
  <c r="J113" i="102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9" i="101"/>
  <c r="G9" i="101" s="1"/>
  <c r="J9" i="101" s="1"/>
  <c r="E202" i="101"/>
  <c r="G202" i="101" s="1"/>
  <c r="J202" i="101" s="1"/>
  <c r="E39" i="101"/>
  <c r="G39" i="101" s="1"/>
  <c r="J39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212" i="101"/>
  <c r="G212" i="101" s="1"/>
  <c r="J212" i="101" s="1"/>
  <c r="E182" i="101"/>
  <c r="G182" i="101" s="1"/>
  <c r="J182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195" i="101"/>
  <c r="G195" i="101" s="1"/>
  <c r="J195" i="101" s="1"/>
  <c r="E210" i="101"/>
  <c r="G210" i="101" s="1"/>
  <c r="J210" i="101" s="1"/>
  <c r="E203" i="101"/>
  <c r="G203" i="101" s="1"/>
  <c r="J203" i="101" s="1"/>
  <c r="G86" i="89"/>
  <c r="J86" i="89" s="1"/>
  <c r="G87" i="89"/>
  <c r="J87" i="89" s="1"/>
  <c r="G88" i="90" s="1"/>
  <c r="J88" i="90" s="1"/>
  <c r="G228" i="89"/>
  <c r="J228" i="89" s="1"/>
  <c r="G227" i="89"/>
  <c r="J227" i="89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3" i="106" l="1"/>
  <c r="G83" i="106" s="1"/>
  <c r="J83" i="106" s="1"/>
  <c r="G83" i="107" s="1"/>
  <c r="J83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213" i="106"/>
  <c r="G213" i="106" s="1"/>
  <c r="J213" i="106" s="1"/>
  <c r="G213" i="107" s="1"/>
  <c r="J213" i="107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52" i="106"/>
  <c r="G152" i="106" s="1"/>
  <c r="J152" i="106" s="1"/>
  <c r="G152" i="107" s="1"/>
  <c r="J152" i="107" s="1"/>
  <c r="E155" i="106"/>
  <c r="G155" i="106" s="1"/>
  <c r="J155" i="106" s="1"/>
  <c r="G155" i="107" s="1"/>
  <c r="J155" i="107" s="1"/>
  <c r="E153" i="106"/>
  <c r="G153" i="106" s="1"/>
  <c r="J153" i="106" s="1"/>
  <c r="G153" i="107" s="1"/>
  <c r="J153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6" i="106"/>
  <c r="G206" i="106" s="1"/>
  <c r="J206" i="106" s="1"/>
  <c r="G206" i="107" s="1"/>
  <c r="J206" i="107" s="1"/>
  <c r="E226" i="106"/>
  <c r="G226" i="106" s="1"/>
  <c r="J226" i="106" s="1"/>
  <c r="G226" i="107" s="1"/>
  <c r="J226" i="107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26" i="106"/>
  <c r="G126" i="106" s="1"/>
  <c r="J126" i="106" s="1"/>
  <c r="G126" i="107" s="1"/>
  <c r="J126" i="107" s="1"/>
  <c r="E127" i="106"/>
  <c r="G127" i="106" s="1"/>
  <c r="J127" i="106" s="1"/>
  <c r="G127" i="107" s="1"/>
  <c r="J127" i="107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05" i="106"/>
  <c r="G205" i="106" s="1"/>
  <c r="J205" i="106" s="1"/>
  <c r="G205" i="107" s="1"/>
  <c r="J205" i="107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208" i="106"/>
  <c r="G208" i="106" s="1"/>
  <c r="J208" i="106" s="1"/>
  <c r="G208" i="107" s="1"/>
  <c r="J208" i="107" s="1"/>
  <c r="G128" i="102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2"/>
  <c r="E193" i="106"/>
  <c r="G193" i="106" s="1"/>
  <c r="J193" i="106" s="1"/>
  <c r="G193" i="107" s="1"/>
  <c r="J193" i="107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77" i="106"/>
  <c r="G177" i="106" s="1"/>
  <c r="J177" i="106" s="1"/>
  <c r="G177" i="107" s="1"/>
  <c r="J177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81" i="106"/>
  <c r="G181" i="106" s="1"/>
  <c r="J181" i="106" s="1"/>
  <c r="G181" i="107" s="1"/>
  <c r="J181" i="107" s="1"/>
  <c r="E84" i="106"/>
  <c r="G84" i="106" s="1"/>
  <c r="J84" i="106" s="1"/>
  <c r="G84" i="107" s="1"/>
  <c r="J84" i="107" s="1"/>
  <c r="E148" i="106"/>
  <c r="G148" i="106" s="1"/>
  <c r="J148" i="106" s="1"/>
  <c r="G148" i="107" s="1"/>
  <c r="J148" i="107" s="1"/>
  <c r="E209" i="102"/>
  <c r="G209" i="102" s="1"/>
  <c r="J209" i="102" s="1"/>
  <c r="E209" i="103" s="1"/>
  <c r="G209" i="103" s="1"/>
  <c r="J209" i="103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94" i="106"/>
  <c r="G194" i="106" s="1"/>
  <c r="J194" i="106" s="1"/>
  <c r="G194" i="107" s="1"/>
  <c r="J194" i="107" s="1"/>
  <c r="E125" i="106"/>
  <c r="G125" i="106" s="1"/>
  <c r="J125" i="106" s="1"/>
  <c r="G125" i="107" s="1"/>
  <c r="J125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51" i="106"/>
  <c r="G151" i="106" s="1"/>
  <c r="J151" i="106" s="1"/>
  <c r="G151" i="107" s="1"/>
  <c r="J151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G86" i="90"/>
  <c r="J86" i="90" s="1"/>
  <c r="G87" i="90"/>
  <c r="J87" i="90" s="1"/>
  <c r="G88" i="91" s="1"/>
  <c r="J88" i="91" s="1"/>
  <c r="G228" i="90"/>
  <c r="J228" i="90" s="1"/>
  <c r="G227" i="90"/>
  <c r="J227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0" i="106" l="1"/>
  <c r="G150" i="106" s="1"/>
  <c r="J150" i="106" s="1"/>
  <c r="G150" i="107" s="1"/>
  <c r="J150" i="107" s="1"/>
  <c r="E149" i="106"/>
  <c r="G149" i="106" s="1"/>
  <c r="J149" i="106" s="1"/>
  <c r="G149" i="107" s="1"/>
  <c r="J149" i="107" s="1"/>
  <c r="E203" i="106"/>
  <c r="G203" i="106" s="1"/>
  <c r="J203" i="106" s="1"/>
  <c r="G203" i="107" s="1"/>
  <c r="J203" i="107" s="1"/>
  <c r="E9" i="106"/>
  <c r="G9" i="106" s="1"/>
  <c r="J9" i="106" s="1"/>
  <c r="G9" i="107" s="1"/>
  <c r="J9" i="107" s="1"/>
  <c r="E204" i="106"/>
  <c r="G204" i="106" s="1"/>
  <c r="J204" i="106" s="1"/>
  <c r="G204" i="107" s="1"/>
  <c r="J204" i="107" s="1"/>
  <c r="E195" i="106"/>
  <c r="G195" i="106" s="1"/>
  <c r="J195" i="106" s="1"/>
  <c r="G195" i="107" s="1"/>
  <c r="J195" i="107" s="1"/>
  <c r="E196" i="106"/>
  <c r="G196" i="106" s="1"/>
  <c r="J196" i="106" s="1"/>
  <c r="G196" i="107" s="1"/>
  <c r="J196" i="107" s="1"/>
  <c r="E10" i="106"/>
  <c r="G10" i="106" s="1"/>
  <c r="J10" i="106" s="1"/>
  <c r="G10" i="107" s="1"/>
  <c r="J10" i="107" s="1"/>
  <c r="E147" i="106"/>
  <c r="G147" i="106" s="1"/>
  <c r="J147" i="106" s="1"/>
  <c r="G147" i="107" s="1"/>
  <c r="J147" i="107" s="1"/>
  <c r="E198" i="106"/>
  <c r="G198" i="106" s="1"/>
  <c r="J198" i="106" s="1"/>
  <c r="G198" i="107" s="1"/>
  <c r="J198" i="107" s="1"/>
  <c r="E11" i="105"/>
  <c r="G11" i="105" s="1"/>
  <c r="J11" i="105" s="1"/>
  <c r="E210" i="106"/>
  <c r="G210" i="106" s="1"/>
  <c r="J210" i="106" s="1"/>
  <c r="G210" i="107" s="1"/>
  <c r="J210" i="107" s="1"/>
  <c r="E197" i="106"/>
  <c r="G197" i="106" s="1"/>
  <c r="J197" i="106" s="1"/>
  <c r="G197" i="107" s="1"/>
  <c r="J197" i="107" s="1"/>
  <c r="E157" i="106"/>
  <c r="G157" i="106" s="1"/>
  <c r="J157" i="106" s="1"/>
  <c r="G157" i="107" s="1"/>
  <c r="J157" i="107" s="1"/>
  <c r="E113" i="106"/>
  <c r="G113" i="106" s="1"/>
  <c r="J113" i="106" s="1"/>
  <c r="G113" i="107" s="1"/>
  <c r="J113" i="107" s="1"/>
  <c r="E202" i="106"/>
  <c r="G202" i="106" s="1"/>
  <c r="J202" i="106" s="1"/>
  <c r="G202" i="107" s="1"/>
  <c r="J202" i="107" s="1"/>
  <c r="E128" i="106"/>
  <c r="G128" i="106" s="1"/>
  <c r="J128" i="106" s="1"/>
  <c r="G128" i="107" s="1"/>
  <c r="J128" i="107" s="1"/>
  <c r="E39" i="106"/>
  <c r="G39" i="106" s="1"/>
  <c r="J39" i="106" s="1"/>
  <c r="E71" i="100"/>
  <c r="G71" i="100" s="1"/>
  <c r="J71" i="100" s="1"/>
  <c r="E70" i="100"/>
  <c r="G70" i="100" s="1"/>
  <c r="J70" i="100" s="1"/>
  <c r="E182" i="106"/>
  <c r="G182" i="106" s="1"/>
  <c r="J182" i="106" s="1"/>
  <c r="G182" i="107" s="1"/>
  <c r="J182" i="107" s="1"/>
  <c r="E209" i="104"/>
  <c r="G209" i="104" s="1"/>
  <c r="J209" i="104" s="1"/>
  <c r="E209" i="105" s="1"/>
  <c r="G209" i="105" s="1"/>
  <c r="J209" i="105" s="1"/>
  <c r="E175" i="100"/>
  <c r="G175" i="100" s="1"/>
  <c r="J175" i="100" s="1"/>
  <c r="E212" i="106"/>
  <c r="G212" i="106" s="1"/>
  <c r="J212" i="106" s="1"/>
  <c r="G212" i="107" s="1"/>
  <c r="J212" i="107" s="1"/>
  <c r="E211" i="106"/>
  <c r="G211" i="106" s="1"/>
  <c r="J211" i="106" s="1"/>
  <c r="G211" i="107" s="1"/>
  <c r="J211" i="107" s="1"/>
  <c r="G39" i="107"/>
  <c r="J39" i="107" s="1"/>
  <c r="G86" i="91"/>
  <c r="J86" i="91" s="1"/>
  <c r="G87" i="91"/>
  <c r="J87" i="91" s="1"/>
  <c r="G88" i="92" s="1"/>
  <c r="J88" i="92" s="1"/>
  <c r="G227" i="91"/>
  <c r="J227" i="91" s="1"/>
  <c r="G228" i="91"/>
  <c r="J228" i="91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209" i="106" l="1"/>
  <c r="G209" i="106" s="1"/>
  <c r="J209" i="106" s="1"/>
  <c r="G209" i="107" s="1"/>
  <c r="J209" i="107" s="1"/>
  <c r="E175" i="101"/>
  <c r="G175" i="101" s="1"/>
  <c r="J175" i="101" s="1"/>
  <c r="E71" i="101"/>
  <c r="G71" i="101" s="1"/>
  <c r="J71" i="101" s="1"/>
  <c r="E11" i="106"/>
  <c r="G11" i="106" s="1"/>
  <c r="J11" i="106" s="1"/>
  <c r="G11" i="107" s="1"/>
  <c r="J11" i="107" s="1"/>
  <c r="E70" i="101"/>
  <c r="G70" i="101" s="1"/>
  <c r="J70" i="101" s="1"/>
  <c r="G86" i="92"/>
  <c r="J86" i="92" s="1"/>
  <c r="G87" i="92"/>
  <c r="J87" i="92" s="1"/>
  <c r="G88" i="93" s="1"/>
  <c r="J88" i="93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86" i="93"/>
  <c r="J86" i="93" s="1"/>
  <c r="G87" i="93"/>
  <c r="J87" i="93" s="1"/>
  <c r="G88" i="94" s="1"/>
  <c r="J88" i="94" s="1"/>
  <c r="G228" i="93"/>
  <c r="J228" i="93" s="1"/>
  <c r="G227" i="93"/>
  <c r="J227" i="93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E70" i="106" l="1"/>
  <c r="G70" i="106" s="1"/>
  <c r="J70" i="106" s="1"/>
  <c r="G70" i="107" s="1"/>
  <c r="J70" i="107" s="1"/>
  <c r="E175" i="106"/>
  <c r="G175" i="106" s="1"/>
  <c r="J175" i="106" s="1"/>
  <c r="G175" i="107" s="1"/>
  <c r="J175" i="107" s="1"/>
  <c r="E71" i="106"/>
  <c r="G71" i="106" s="1"/>
  <c r="J71" i="106" s="1"/>
  <c r="G71" i="107" s="1"/>
  <c r="J71" i="107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G87" i="94"/>
  <c r="J87" i="94" s="1"/>
  <c r="G88" i="95" s="1"/>
  <c r="J88" i="95" s="1"/>
  <c r="E88" i="96" s="1"/>
  <c r="G227" i="94"/>
  <c r="J227" i="94" s="1"/>
  <c r="G228" i="94"/>
  <c r="J228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E74" i="97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E115" i="97" l="1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G86" i="95"/>
  <c r="G87" i="95"/>
  <c r="G228" i="95"/>
  <c r="J228" i="95" s="1"/>
  <c r="E228" i="96" s="1"/>
  <c r="G227" i="95"/>
  <c r="J227" i="95" s="1"/>
  <c r="E227" i="96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227" i="96"/>
  <c r="J227" i="96" s="1"/>
  <c r="E227" i="97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E192" i="97" l="1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G88" i="96"/>
  <c r="J88" i="96" s="1"/>
  <c r="E88" i="97" s="1"/>
  <c r="J87" i="95"/>
  <c r="E87" i="96" s="1"/>
  <c r="G87" i="96" s="1"/>
  <c r="J87" i="96" s="1"/>
  <c r="J86" i="95"/>
  <c r="E86" i="96" s="1"/>
  <c r="G86" i="96" s="1"/>
  <c r="J86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28" i="96"/>
  <c r="J228" i="96" s="1"/>
  <c r="E228" i="97" s="1"/>
  <c r="G227" i="97"/>
  <c r="J227" i="97" s="1"/>
  <c r="E227" i="98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227" i="98"/>
  <c r="J227" i="98" s="1"/>
  <c r="E227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G88" i="97" l="1"/>
  <c r="J88" i="97" s="1"/>
  <c r="E88" i="98" s="1"/>
  <c r="E87" i="97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87" i="97"/>
  <c r="J87" i="97" s="1"/>
  <c r="G228" i="97"/>
  <c r="J228" i="97" s="1"/>
  <c r="E228" i="98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227" i="99"/>
  <c r="J227" i="99" s="1"/>
  <c r="E227" i="100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187" i="82"/>
  <c r="J187" i="82" s="1"/>
  <c r="G187" i="90"/>
  <c r="J187" i="90" s="1"/>
  <c r="G187" i="79"/>
  <c r="J187" i="79" s="1"/>
  <c r="G187" i="87"/>
  <c r="J187" i="87" s="1"/>
  <c r="G187" i="95"/>
  <c r="J187" i="95" s="1"/>
  <c r="E187" i="96" s="1"/>
  <c r="G187" i="93"/>
  <c r="J187" i="93" s="1"/>
  <c r="G187" i="74"/>
  <c r="J187" i="74" s="1"/>
  <c r="G187" i="84"/>
  <c r="J187" i="84" s="1"/>
  <c r="G187" i="92"/>
  <c r="J187" i="92" s="1"/>
  <c r="G187" i="77"/>
  <c r="J187" i="77" s="1"/>
  <c r="G187" i="81"/>
  <c r="J187" i="81" s="1"/>
  <c r="G187" i="89"/>
  <c r="J187" i="89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17" i="101" l="1"/>
  <c r="G117" i="101" s="1"/>
  <c r="J117" i="101" s="1"/>
  <c r="E111" i="101"/>
  <c r="G111" i="101" s="1"/>
  <c r="J111" i="101" s="1"/>
  <c r="E110" i="101"/>
  <c r="G110" i="101" s="1"/>
  <c r="J110" i="101" s="1"/>
  <c r="E107" i="101"/>
  <c r="G107" i="101" s="1"/>
  <c r="J107" i="101" s="1"/>
  <c r="E20" i="101"/>
  <c r="G20" i="101" s="1"/>
  <c r="J20" i="101" s="1"/>
  <c r="E112" i="101"/>
  <c r="G112" i="101" s="1"/>
  <c r="J112" i="101" s="1"/>
  <c r="E86" i="99"/>
  <c r="G86" i="99" s="1"/>
  <c r="J86" i="99" s="1"/>
  <c r="E86" i="100" s="1"/>
  <c r="E108" i="101"/>
  <c r="G108" i="101" s="1"/>
  <c r="J108" i="101" s="1"/>
  <c r="E180" i="100"/>
  <c r="G180" i="100" s="1"/>
  <c r="J180" i="100" s="1"/>
  <c r="E21" i="100"/>
  <c r="G21" i="100" s="1"/>
  <c r="J21" i="100" s="1"/>
  <c r="E99" i="100"/>
  <c r="G99" i="100" s="1"/>
  <c r="J99" i="100" s="1"/>
  <c r="E68" i="100"/>
  <c r="G68" i="100" s="1"/>
  <c r="J68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160" i="100"/>
  <c r="G160" i="100" s="1"/>
  <c r="J160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16" i="101"/>
  <c r="G116" i="101" s="1"/>
  <c r="J116" i="101" s="1"/>
  <c r="E115" i="101"/>
  <c r="G115" i="101" s="1"/>
  <c r="J115" i="101" s="1"/>
  <c r="E97" i="101"/>
  <c r="G97" i="101" s="1"/>
  <c r="J97" i="101" s="1"/>
  <c r="E74" i="100"/>
  <c r="G74" i="100" s="1"/>
  <c r="J74" i="100" s="1"/>
  <c r="E164" i="100"/>
  <c r="G164" i="100" s="1"/>
  <c r="J164" i="100" s="1"/>
  <c r="E138" i="100"/>
  <c r="G138" i="100" s="1"/>
  <c r="J138" i="100" s="1"/>
  <c r="E80" i="100"/>
  <c r="G80" i="100" s="1"/>
  <c r="J80" i="100" s="1"/>
  <c r="E81" i="100"/>
  <c r="G81" i="100" s="1"/>
  <c r="J81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118" i="100"/>
  <c r="G118" i="100" s="1"/>
  <c r="J118" i="100" s="1"/>
  <c r="E140" i="100"/>
  <c r="G140" i="100" s="1"/>
  <c r="J140" i="100" s="1"/>
  <c r="E137" i="100"/>
  <c r="G137" i="100" s="1"/>
  <c r="J137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158" i="100"/>
  <c r="G158" i="100" s="1"/>
  <c r="J158" i="100" s="1"/>
  <c r="E95" i="100"/>
  <c r="G95" i="100" s="1"/>
  <c r="J95" i="100" s="1"/>
  <c r="E66" i="100"/>
  <c r="G66" i="100" s="1"/>
  <c r="J6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06" i="100"/>
  <c r="G106" i="100" s="1"/>
  <c r="J106" i="100" s="1"/>
  <c r="E77" i="100"/>
  <c r="G77" i="100" s="1"/>
  <c r="J77" i="100" s="1"/>
  <c r="E192" i="100"/>
  <c r="G192" i="100" s="1"/>
  <c r="J192" i="100" s="1"/>
  <c r="E183" i="100"/>
  <c r="G183" i="100" s="1"/>
  <c r="J183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41" i="100"/>
  <c r="G141" i="100" s="1"/>
  <c r="J141" i="100" s="1"/>
  <c r="E26" i="100"/>
  <c r="G26" i="100" s="1"/>
  <c r="J26" i="100" s="1"/>
  <c r="E187" i="97"/>
  <c r="G187" i="97" s="1"/>
  <c r="J187" i="97" s="1"/>
  <c r="E187" i="98" s="1"/>
  <c r="G187" i="98" s="1"/>
  <c r="J187" i="98" s="1"/>
  <c r="E187" i="99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G88" i="98"/>
  <c r="J88" i="98" s="1"/>
  <c r="E88" i="99" s="1"/>
  <c r="E87" i="98"/>
  <c r="G87" i="98" s="1"/>
  <c r="J87" i="98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5" i="96"/>
  <c r="J15" i="96" s="1"/>
  <c r="E15" i="97" s="1"/>
  <c r="G15" i="97" s="1"/>
  <c r="J15" i="97" s="1"/>
  <c r="E15" i="98" s="1"/>
  <c r="G86" i="100"/>
  <c r="J86" i="100" s="1"/>
  <c r="E86" i="101" s="1"/>
  <c r="G227" i="100"/>
  <c r="J227" i="100" s="1"/>
  <c r="E227" i="101" s="1"/>
  <c r="G251" i="103"/>
  <c r="J251" i="103" s="1"/>
  <c r="E251" i="104" s="1"/>
  <c r="G251" i="104" s="1"/>
  <c r="J251" i="104" s="1"/>
  <c r="E251" i="105" s="1"/>
  <c r="G251" i="105" s="1"/>
  <c r="J251" i="105" s="1"/>
  <c r="E251" i="106" s="1"/>
  <c r="G228" i="98"/>
  <c r="J228" i="98" s="1"/>
  <c r="E228" i="99" s="1"/>
  <c r="G224" i="100"/>
  <c r="J224" i="100" s="1"/>
  <c r="G225" i="100"/>
  <c r="J225" i="100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G103" i="96"/>
  <c r="J103" i="96" s="1"/>
  <c r="E103" i="97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61" i="101" l="1"/>
  <c r="G61" i="101" s="1"/>
  <c r="J61" i="101" s="1"/>
  <c r="E192" i="101"/>
  <c r="G192" i="101" s="1"/>
  <c r="J192" i="101" s="1"/>
  <c r="E92" i="101"/>
  <c r="G92" i="101" s="1"/>
  <c r="J92" i="101" s="1"/>
  <c r="E137" i="101"/>
  <c r="G137" i="101" s="1"/>
  <c r="J137" i="101" s="1"/>
  <c r="E164" i="101"/>
  <c r="G164" i="101" s="1"/>
  <c r="J164" i="101" s="1"/>
  <c r="E179" i="101"/>
  <c r="G179" i="101" s="1"/>
  <c r="J179" i="101" s="1"/>
  <c r="E146" i="101"/>
  <c r="G146" i="101" s="1"/>
  <c r="J146" i="101" s="1"/>
  <c r="G108" i="102"/>
  <c r="J108" i="102" s="1"/>
  <c r="E108" i="103" s="1"/>
  <c r="G108" i="103" s="1"/>
  <c r="J108" i="103" s="1"/>
  <c r="E108" i="102"/>
  <c r="E167" i="101"/>
  <c r="G167" i="101" s="1"/>
  <c r="J167" i="101" s="1"/>
  <c r="E140" i="101"/>
  <c r="G140" i="101" s="1"/>
  <c r="J140" i="101" s="1"/>
  <c r="E74" i="101"/>
  <c r="G74" i="101" s="1"/>
  <c r="J74" i="101" s="1"/>
  <c r="E25" i="101"/>
  <c r="G25" i="101" s="1"/>
  <c r="J25" i="101" s="1"/>
  <c r="E184" i="101"/>
  <c r="G184" i="101" s="1"/>
  <c r="J184" i="101" s="1"/>
  <c r="E100" i="101"/>
  <c r="G100" i="101" s="1"/>
  <c r="J100" i="101" s="1"/>
  <c r="E168" i="101"/>
  <c r="G168" i="101" s="1"/>
  <c r="J168" i="101" s="1"/>
  <c r="E118" i="101"/>
  <c r="G118" i="101" s="1"/>
  <c r="J118" i="101" s="1"/>
  <c r="E172" i="101"/>
  <c r="G172" i="101" s="1"/>
  <c r="J172" i="101" s="1"/>
  <c r="E159" i="101"/>
  <c r="G159" i="101" s="1"/>
  <c r="J159" i="101" s="1"/>
  <c r="E121" i="101"/>
  <c r="G121" i="101" s="1"/>
  <c r="J121" i="101" s="1"/>
  <c r="E112" i="102"/>
  <c r="G112" i="102" s="1"/>
  <c r="J112" i="102" s="1"/>
  <c r="E112" i="103" s="1"/>
  <c r="G112" i="103" s="1"/>
  <c r="J112" i="103" s="1"/>
  <c r="E77" i="101"/>
  <c r="G77" i="101" s="1"/>
  <c r="J77" i="101" s="1"/>
  <c r="E142" i="101"/>
  <c r="G142" i="101" s="1"/>
  <c r="J142" i="101" s="1"/>
  <c r="E185" i="101"/>
  <c r="G185" i="101" s="1"/>
  <c r="J185" i="101" s="1"/>
  <c r="E130" i="101"/>
  <c r="G130" i="101" s="1"/>
  <c r="J130" i="101" s="1"/>
  <c r="E160" i="101"/>
  <c r="G160" i="101" s="1"/>
  <c r="J160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65" i="101"/>
  <c r="G65" i="101" s="1"/>
  <c r="J65" i="101" s="1"/>
  <c r="E222" i="101"/>
  <c r="G222" i="101" s="1"/>
  <c r="J222" i="101" s="1"/>
  <c r="E81" i="101"/>
  <c r="G81" i="101" s="1"/>
  <c r="J81" i="101" s="1"/>
  <c r="E115" i="102"/>
  <c r="G115" i="102" s="1"/>
  <c r="J115" i="102" s="1"/>
  <c r="E115" i="103" s="1"/>
  <c r="G115" i="103" s="1"/>
  <c r="J115" i="103" s="1"/>
  <c r="E85" i="101"/>
  <c r="G85" i="101" s="1"/>
  <c r="J85" i="101" s="1"/>
  <c r="E107" i="102"/>
  <c r="G107" i="102" s="1"/>
  <c r="J107" i="102" s="1"/>
  <c r="E107" i="103" s="1"/>
  <c r="G107" i="103" s="1"/>
  <c r="J107" i="103" s="1"/>
  <c r="E90" i="101"/>
  <c r="G90" i="101" s="1"/>
  <c r="J90" i="101" s="1"/>
  <c r="E154" i="101"/>
  <c r="G154" i="101" s="1"/>
  <c r="J154" i="101" s="1"/>
  <c r="E26" i="101"/>
  <c r="G26" i="101" s="1"/>
  <c r="J26" i="101" s="1"/>
  <c r="E144" i="101"/>
  <c r="G144" i="101" s="1"/>
  <c r="J144" i="101" s="1"/>
  <c r="E69" i="101"/>
  <c r="G69" i="101" s="1"/>
  <c r="J69" i="101" s="1"/>
  <c r="E170" i="101"/>
  <c r="G170" i="101" s="1"/>
  <c r="J170" i="101" s="1"/>
  <c r="E116" i="102"/>
  <c r="G116" i="102" s="1"/>
  <c r="J116" i="102" s="1"/>
  <c r="E116" i="103" s="1"/>
  <c r="G116" i="103" s="1"/>
  <c r="J116" i="103" s="1"/>
  <c r="E24" i="101"/>
  <c r="G24" i="101" s="1"/>
  <c r="J24" i="101" s="1"/>
  <c r="E99" i="101"/>
  <c r="G99" i="101" s="1"/>
  <c r="J99" i="101" s="1"/>
  <c r="E110" i="102"/>
  <c r="G110" i="102" s="1"/>
  <c r="J110" i="102" s="1"/>
  <c r="E110" i="103" s="1"/>
  <c r="G110" i="103" s="1"/>
  <c r="J110" i="103" s="1"/>
  <c r="E78" i="101"/>
  <c r="G78" i="101" s="1"/>
  <c r="J78" i="101" s="1"/>
  <c r="E215" i="101"/>
  <c r="G215" i="101" s="1"/>
  <c r="J215" i="101" s="1"/>
  <c r="E101" i="101"/>
  <c r="G101" i="101" s="1"/>
  <c r="J101" i="101" s="1"/>
  <c r="E141" i="101"/>
  <c r="G141" i="101" s="1"/>
  <c r="J141" i="101" s="1"/>
  <c r="E72" i="101"/>
  <c r="G72" i="101" s="1"/>
  <c r="J72" i="101" s="1"/>
  <c r="E95" i="101"/>
  <c r="G95" i="101" s="1"/>
  <c r="J95" i="101" s="1"/>
  <c r="E139" i="101"/>
  <c r="G139" i="101" s="1"/>
  <c r="J139" i="101" s="1"/>
  <c r="E23" i="101"/>
  <c r="G23" i="101" s="1"/>
  <c r="J23" i="101" s="1"/>
  <c r="E223" i="101"/>
  <c r="G223" i="101" s="1"/>
  <c r="J223" i="101" s="1"/>
  <c r="E21" i="101"/>
  <c r="G21" i="101" s="1"/>
  <c r="J21" i="101" s="1"/>
  <c r="E111" i="102"/>
  <c r="G111" i="102" s="1"/>
  <c r="J111" i="102" s="1"/>
  <c r="E111" i="103" s="1"/>
  <c r="G111" i="103" s="1"/>
  <c r="J111" i="103" s="1"/>
  <c r="E64" i="101"/>
  <c r="G64" i="101" s="1"/>
  <c r="J64" i="101" s="1"/>
  <c r="E93" i="101"/>
  <c r="G93" i="101" s="1"/>
  <c r="J93" i="101" s="1"/>
  <c r="E120" i="101"/>
  <c r="G120" i="101" s="1"/>
  <c r="J120" i="101" s="1"/>
  <c r="E98" i="101"/>
  <c r="G98" i="101" s="1"/>
  <c r="J98" i="101" s="1"/>
  <c r="E143" i="101"/>
  <c r="G143" i="101" s="1"/>
  <c r="J143" i="101" s="1"/>
  <c r="E183" i="101"/>
  <c r="G183" i="101" s="1"/>
  <c r="J183" i="101" s="1"/>
  <c r="E158" i="101"/>
  <c r="G158" i="101" s="1"/>
  <c r="J158" i="101" s="1"/>
  <c r="E220" i="101"/>
  <c r="G220" i="101" s="1"/>
  <c r="J220" i="101" s="1"/>
  <c r="E138" i="101"/>
  <c r="G138" i="101" s="1"/>
  <c r="J138" i="101" s="1"/>
  <c r="E171" i="101"/>
  <c r="G171" i="101" s="1"/>
  <c r="J171" i="101" s="1"/>
  <c r="E180" i="101"/>
  <c r="G180" i="101" s="1"/>
  <c r="J180" i="101" s="1"/>
  <c r="E117" i="102"/>
  <c r="G117" i="102" s="1"/>
  <c r="J117" i="102" s="1"/>
  <c r="E117" i="103" s="1"/>
  <c r="G117" i="103" s="1"/>
  <c r="J117" i="103" s="1"/>
  <c r="E29" i="100"/>
  <c r="G29" i="100" s="1"/>
  <c r="J29" i="100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79" i="101"/>
  <c r="G79" i="101" s="1"/>
  <c r="J79" i="101" s="1"/>
  <c r="E123" i="101"/>
  <c r="G123" i="101" s="1"/>
  <c r="J123" i="101" s="1"/>
  <c r="E176" i="101"/>
  <c r="G176" i="101" s="1"/>
  <c r="J176" i="101" s="1"/>
  <c r="E89" i="101"/>
  <c r="G89" i="101" s="1"/>
  <c r="J89" i="101" s="1"/>
  <c r="E106" i="101"/>
  <c r="G106" i="101" s="1"/>
  <c r="J106" i="101" s="1"/>
  <c r="E145" i="101"/>
  <c r="G145" i="101" s="1"/>
  <c r="J145" i="101" s="1"/>
  <c r="E66" i="101"/>
  <c r="G66" i="101" s="1"/>
  <c r="J66" i="101" s="1"/>
  <c r="E22" i="101"/>
  <c r="G22" i="101" s="1"/>
  <c r="J22" i="101" s="1"/>
  <c r="E91" i="101"/>
  <c r="G91" i="101" s="1"/>
  <c r="J91" i="101" s="1"/>
  <c r="E62" i="101"/>
  <c r="G62" i="101" s="1"/>
  <c r="J62" i="101" s="1"/>
  <c r="E162" i="101"/>
  <c r="G162" i="101" s="1"/>
  <c r="J162" i="101" s="1"/>
  <c r="E80" i="101"/>
  <c r="G80" i="101" s="1"/>
  <c r="J80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66" i="101"/>
  <c r="G166" i="101" s="1"/>
  <c r="J166" i="101" s="1"/>
  <c r="E67" i="101"/>
  <c r="G67" i="101" s="1"/>
  <c r="J67" i="101" s="1"/>
  <c r="E19" i="101"/>
  <c r="G19" i="101" s="1"/>
  <c r="J19" i="101" s="1"/>
  <c r="E163" i="101"/>
  <c r="G163" i="101" s="1"/>
  <c r="J163" i="101" s="1"/>
  <c r="E68" i="101"/>
  <c r="G68" i="101" s="1"/>
  <c r="J68" i="101" s="1"/>
  <c r="E52" i="100"/>
  <c r="G52" i="100" s="1"/>
  <c r="J52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225" i="101"/>
  <c r="G225" i="101" s="1"/>
  <c r="J225" i="101" s="1"/>
  <c r="E225" i="102" s="1"/>
  <c r="G225" i="102" s="1"/>
  <c r="J225" i="102" s="1"/>
  <c r="E225" i="103" s="1"/>
  <c r="G88" i="99"/>
  <c r="J88" i="99" s="1"/>
  <c r="E88" i="100" s="1"/>
  <c r="E87" i="99"/>
  <c r="G87" i="99" s="1"/>
  <c r="J87" i="99" s="1"/>
  <c r="E33" i="100"/>
  <c r="G33" i="100" s="1"/>
  <c r="J33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G86" i="101"/>
  <c r="J86" i="101" s="1"/>
  <c r="E86" i="102" s="1"/>
  <c r="G228" i="99"/>
  <c r="J228" i="99" s="1"/>
  <c r="E228" i="100" s="1"/>
  <c r="G252" i="103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G227" i="101"/>
  <c r="J227" i="101" s="1"/>
  <c r="E227" i="102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J188" i="95" s="1"/>
  <c r="E188" i="96" s="1"/>
  <c r="G188" i="96" s="1"/>
  <c r="J188" i="96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E76" i="96" s="1"/>
  <c r="G76" i="77"/>
  <c r="J76" i="77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G76" i="83"/>
  <c r="J76" i="83" s="1"/>
  <c r="G76" i="91"/>
  <c r="J76" i="91" s="1"/>
  <c r="G76" i="78"/>
  <c r="J76" i="78" s="1"/>
  <c r="G76" i="86"/>
  <c r="J76" i="86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104" i="99"/>
  <c r="J104" i="99" s="1"/>
  <c r="E104" i="100" s="1"/>
  <c r="G187" i="99"/>
  <c r="J187" i="99" s="1"/>
  <c r="E187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06" i="102" l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16" i="104"/>
  <c r="G116" i="104" s="1"/>
  <c r="J116" i="104" s="1"/>
  <c r="E116" i="105" s="1"/>
  <c r="G116" i="105" s="1"/>
  <c r="J116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34" i="101"/>
  <c r="G34" i="101" s="1"/>
  <c r="J34" i="101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53" i="102"/>
  <c r="G53" i="102" s="1"/>
  <c r="J53" i="102" s="1"/>
  <c r="E53" i="103" s="1"/>
  <c r="G53" i="103" s="1"/>
  <c r="J53" i="103" s="1"/>
  <c r="E53" i="104" s="1"/>
  <c r="E55" i="101"/>
  <c r="G55" i="101" s="1"/>
  <c r="J55" i="101" s="1"/>
  <c r="E27" i="101"/>
  <c r="G27" i="101" s="1"/>
  <c r="J27" i="101" s="1"/>
  <c r="E40" i="101"/>
  <c r="G40" i="101" s="1"/>
  <c r="J40" i="101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38" i="101"/>
  <c r="G38" i="101" s="1"/>
  <c r="J38" i="101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65" i="101"/>
  <c r="G165" i="101" s="1"/>
  <c r="J165" i="101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47" i="102"/>
  <c r="G47" i="102" s="1"/>
  <c r="J47" i="102" s="1"/>
  <c r="E47" i="103" s="1"/>
  <c r="G47" i="103" s="1"/>
  <c r="J47" i="103" s="1"/>
  <c r="E47" i="104" s="1"/>
  <c r="E37" i="101"/>
  <c r="G37" i="101" s="1"/>
  <c r="J37" i="101" s="1"/>
  <c r="E57" i="101"/>
  <c r="G57" i="101" s="1"/>
  <c r="J57" i="101" s="1"/>
  <c r="E96" i="101"/>
  <c r="G96" i="101" s="1"/>
  <c r="J96" i="101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36" i="101"/>
  <c r="G36" i="101" s="1"/>
  <c r="J36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17" i="104"/>
  <c r="G117" i="104" s="1"/>
  <c r="J117" i="104" s="1"/>
  <c r="E117" i="105" s="1"/>
  <c r="G117" i="105" s="1"/>
  <c r="J117" i="105" s="1"/>
  <c r="E30" i="101"/>
  <c r="G30" i="101" s="1"/>
  <c r="J30" i="101" s="1"/>
  <c r="E44" i="101"/>
  <c r="G44" i="101" s="1"/>
  <c r="J44" i="101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115" i="104"/>
  <c r="G115" i="104" s="1"/>
  <c r="J115" i="104" s="1"/>
  <c r="E115" i="105" s="1"/>
  <c r="G115" i="105" s="1"/>
  <c r="J115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42" i="101"/>
  <c r="G42" i="101" s="1"/>
  <c r="J42" i="101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221" i="101"/>
  <c r="G221" i="101" s="1"/>
  <c r="J221" i="101" s="1"/>
  <c r="E41" i="101"/>
  <c r="G41" i="101" s="1"/>
  <c r="J41" i="101" s="1"/>
  <c r="E33" i="101"/>
  <c r="G33" i="101" s="1"/>
  <c r="J33" i="101" s="1"/>
  <c r="E161" i="101"/>
  <c r="G161" i="101" s="1"/>
  <c r="J161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10" i="104"/>
  <c r="G110" i="104" s="1"/>
  <c r="J110" i="104" s="1"/>
  <c r="E110" i="105" s="1"/>
  <c r="G110" i="105" s="1"/>
  <c r="J110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52" i="101"/>
  <c r="G52" i="101" s="1"/>
  <c r="J52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46" i="101"/>
  <c r="G46" i="101" s="1"/>
  <c r="J46" i="101" s="1"/>
  <c r="E51" i="101"/>
  <c r="G51" i="101" s="1"/>
  <c r="J51" i="101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48" i="101"/>
  <c r="G48" i="101" s="1"/>
  <c r="J48" i="101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43" i="101"/>
  <c r="G43" i="101" s="1"/>
  <c r="J43" i="101" s="1"/>
  <c r="E56" i="101"/>
  <c r="G56" i="101" s="1"/>
  <c r="J56" i="101" s="1"/>
  <c r="E28" i="101"/>
  <c r="G28" i="101" s="1"/>
  <c r="J28" i="101" s="1"/>
  <c r="E97" i="106"/>
  <c r="G97" i="106" s="1"/>
  <c r="J97" i="106" s="1"/>
  <c r="G97" i="107" s="1"/>
  <c r="J97" i="107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29" i="101"/>
  <c r="G29" i="101" s="1"/>
  <c r="J29" i="101" s="1"/>
  <c r="E111" i="104"/>
  <c r="G111" i="104" s="1"/>
  <c r="J111" i="104" s="1"/>
  <c r="E111" i="105" s="1"/>
  <c r="G111" i="105" s="1"/>
  <c r="J111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49" i="101"/>
  <c r="G49" i="101" s="1"/>
  <c r="J49" i="101" s="1"/>
  <c r="E32" i="101"/>
  <c r="G32" i="101" s="1"/>
  <c r="J32" i="101" s="1"/>
  <c r="E58" i="101"/>
  <c r="G58" i="101" s="1"/>
  <c r="J58" i="101" s="1"/>
  <c r="E50" i="101"/>
  <c r="G50" i="101" s="1"/>
  <c r="J50" i="101" s="1"/>
  <c r="E54" i="101"/>
  <c r="G54" i="101" s="1"/>
  <c r="J54" i="101" s="1"/>
  <c r="E31" i="101"/>
  <c r="G31" i="101" s="1"/>
  <c r="J31" i="101" s="1"/>
  <c r="E59" i="101"/>
  <c r="G59" i="101" s="1"/>
  <c r="J59" i="101" s="1"/>
  <c r="E119" i="101"/>
  <c r="G119" i="101" s="1"/>
  <c r="J119" i="101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122" i="101"/>
  <c r="G122" i="101" s="1"/>
  <c r="J122" i="101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G24" i="102"/>
  <c r="J24" i="102" s="1"/>
  <c r="E24" i="103" s="1"/>
  <c r="G24" i="103" s="1"/>
  <c r="J24" i="103" s="1"/>
  <c r="E24" i="104" s="1"/>
  <c r="G24" i="104" s="1"/>
  <c r="J24" i="104" s="1"/>
  <c r="E24" i="102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07" i="104"/>
  <c r="G107" i="104" s="1"/>
  <c r="J107" i="104" s="1"/>
  <c r="E107" i="105" s="1"/>
  <c r="G107" i="105" s="1"/>
  <c r="J107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12" i="104"/>
  <c r="G112" i="104" s="1"/>
  <c r="J112" i="104" s="1"/>
  <c r="E112" i="105" s="1"/>
  <c r="G112" i="105" s="1"/>
  <c r="J112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08" i="104"/>
  <c r="G108" i="104" s="1"/>
  <c r="J108" i="104" s="1"/>
  <c r="E108" i="105" s="1"/>
  <c r="G108" i="105" s="1"/>
  <c r="J108" i="105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214" i="100"/>
  <c r="G214" i="100" s="1"/>
  <c r="J214" i="100" s="1"/>
  <c r="G88" i="100"/>
  <c r="J88" i="100" s="1"/>
  <c r="E88" i="101" s="1"/>
  <c r="E87" i="100"/>
  <c r="G87" i="100" s="1"/>
  <c r="J87" i="100" s="1"/>
  <c r="E18" i="97"/>
  <c r="G18" i="97" s="1"/>
  <c r="J18" i="97" s="1"/>
  <c r="E18" i="98" s="1"/>
  <c r="G18" i="98" s="1"/>
  <c r="J18" i="98" s="1"/>
  <c r="E18" i="99" s="1"/>
  <c r="J207" i="95"/>
  <c r="E207" i="96" s="1"/>
  <c r="G207" i="96" s="1"/>
  <c r="J207" i="96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28" i="100"/>
  <c r="J228" i="100" s="1"/>
  <c r="E228" i="101" s="1"/>
  <c r="G224" i="103"/>
  <c r="J224" i="103" s="1"/>
  <c r="E224" i="104" s="1"/>
  <c r="G173" i="98"/>
  <c r="J173" i="98" s="1"/>
  <c r="E173" i="99" s="1"/>
  <c r="G174" i="98"/>
  <c r="J174" i="98" s="1"/>
  <c r="E174" i="99" s="1"/>
  <c r="G207" i="84"/>
  <c r="J207" i="84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105" i="100"/>
  <c r="J105" i="100" s="1"/>
  <c r="E105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22" i="105" l="1"/>
  <c r="G22" i="105" s="1"/>
  <c r="J22" i="105" s="1"/>
  <c r="E77" i="106"/>
  <c r="G77" i="106" s="1"/>
  <c r="J77" i="106" s="1"/>
  <c r="G77" i="107" s="1"/>
  <c r="J77" i="107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99" i="106"/>
  <c r="G99" i="106" s="1"/>
  <c r="J99" i="106" s="1"/>
  <c r="G99" i="107" s="1"/>
  <c r="J99" i="107" s="1"/>
  <c r="E92" i="106"/>
  <c r="G92" i="106" s="1"/>
  <c r="J92" i="106" s="1"/>
  <c r="G92" i="107" s="1"/>
  <c r="J92" i="107" s="1"/>
  <c r="E67" i="106"/>
  <c r="G67" i="106" s="1"/>
  <c r="J67" i="106" s="1"/>
  <c r="G67" i="107" s="1"/>
  <c r="J67" i="107" s="1"/>
  <c r="E74" i="106"/>
  <c r="G74" i="106" s="1"/>
  <c r="J74" i="106" s="1"/>
  <c r="G74" i="107" s="1"/>
  <c r="J74" i="107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171" i="106"/>
  <c r="G171" i="106" s="1"/>
  <c r="J171" i="106" s="1"/>
  <c r="G171" i="107" s="1"/>
  <c r="J171" i="107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98" i="106"/>
  <c r="G98" i="106" s="1"/>
  <c r="J98" i="106" s="1"/>
  <c r="G98" i="107" s="1"/>
  <c r="J98" i="107" s="1"/>
  <c r="E65" i="106"/>
  <c r="G65" i="106" s="1"/>
  <c r="J65" i="106" s="1"/>
  <c r="G65" i="107" s="1"/>
  <c r="J65" i="107" s="1"/>
  <c r="E222" i="106"/>
  <c r="G222" i="106" s="1"/>
  <c r="J222" i="106" s="1"/>
  <c r="G222" i="107" s="1"/>
  <c r="J222" i="107" s="1"/>
  <c r="E80" i="106"/>
  <c r="G80" i="106" s="1"/>
  <c r="J80" i="106" s="1"/>
  <c r="G80" i="107" s="1"/>
  <c r="J80" i="107" s="1"/>
  <c r="E154" i="106"/>
  <c r="G154" i="106" s="1"/>
  <c r="J154" i="106" s="1"/>
  <c r="G154" i="107" s="1"/>
  <c r="J154" i="107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64" i="106"/>
  <c r="G64" i="106" s="1"/>
  <c r="J64" i="106" s="1"/>
  <c r="G64" i="107" s="1"/>
  <c r="J64" i="107" s="1"/>
  <c r="E140" i="106"/>
  <c r="G140" i="106" s="1"/>
  <c r="J140" i="106" s="1"/>
  <c r="G140" i="107" s="1"/>
  <c r="J140" i="107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72" i="106"/>
  <c r="G172" i="106" s="1"/>
  <c r="J172" i="106" s="1"/>
  <c r="G172" i="107" s="1"/>
  <c r="J172" i="107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41" i="106"/>
  <c r="G141" i="106" s="1"/>
  <c r="J141" i="106" s="1"/>
  <c r="G141" i="107" s="1"/>
  <c r="J141" i="107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19" i="106"/>
  <c r="G19" i="106" s="1"/>
  <c r="J19" i="106" s="1"/>
  <c r="G19" i="107" s="1"/>
  <c r="J19" i="107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72" i="106"/>
  <c r="G72" i="106" s="1"/>
  <c r="J72" i="106" s="1"/>
  <c r="G72" i="107" s="1"/>
  <c r="J72" i="107" s="1"/>
  <c r="E100" i="106"/>
  <c r="G100" i="106" s="1"/>
  <c r="J100" i="106" s="1"/>
  <c r="G100" i="107" s="1"/>
  <c r="J100" i="107" s="1"/>
  <c r="E79" i="105"/>
  <c r="G79" i="105" s="1"/>
  <c r="J79" i="105" s="1"/>
  <c r="E185" i="106"/>
  <c r="G185" i="106" s="1"/>
  <c r="J185" i="106" s="1"/>
  <c r="G185" i="107" s="1"/>
  <c r="J185" i="107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115" i="106"/>
  <c r="G115" i="106" s="1"/>
  <c r="J115" i="106" s="1"/>
  <c r="G115" i="107" s="1"/>
  <c r="J115" i="107" s="1"/>
  <c r="E117" i="106"/>
  <c r="G117" i="106" s="1"/>
  <c r="J117" i="106" s="1"/>
  <c r="G117" i="107" s="1"/>
  <c r="J117" i="107" s="1"/>
  <c r="E145" i="106"/>
  <c r="G145" i="106" s="1"/>
  <c r="J145" i="106" s="1"/>
  <c r="G145" i="107" s="1"/>
  <c r="J145" i="107" s="1"/>
  <c r="E162" i="106"/>
  <c r="G162" i="106" s="1"/>
  <c r="J162" i="106" s="1"/>
  <c r="G162" i="107" s="1"/>
  <c r="J162" i="107" s="1"/>
  <c r="E146" i="106"/>
  <c r="G146" i="106" s="1"/>
  <c r="J146" i="106" s="1"/>
  <c r="G146" i="107" s="1"/>
  <c r="J146" i="107" s="1"/>
  <c r="E214" i="101"/>
  <c r="G214" i="101" s="1"/>
  <c r="J214" i="101" s="1"/>
  <c r="E158" i="106"/>
  <c r="G158" i="106" s="1"/>
  <c r="J158" i="106" s="1"/>
  <c r="G158" i="107" s="1"/>
  <c r="J158" i="107" s="1"/>
  <c r="E32" i="102"/>
  <c r="G32" i="102" s="1"/>
  <c r="J32" i="102" s="1"/>
  <c r="E32" i="103" s="1"/>
  <c r="G32" i="103" s="1"/>
  <c r="J32" i="103" s="1"/>
  <c r="E111" i="106"/>
  <c r="G111" i="106" s="1"/>
  <c r="J111" i="106" s="1"/>
  <c r="G111" i="107" s="1"/>
  <c r="J111" i="107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166" i="106"/>
  <c r="G166" i="106" s="1"/>
  <c r="J166" i="106" s="1"/>
  <c r="G166" i="107" s="1"/>
  <c r="J166" i="107" s="1"/>
  <c r="E81" i="106"/>
  <c r="G81" i="106" s="1"/>
  <c r="J81" i="106" s="1"/>
  <c r="G81" i="107" s="1"/>
  <c r="J81" i="107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78" i="106"/>
  <c r="G78" i="106" s="1"/>
  <c r="J78" i="106" s="1"/>
  <c r="G78" i="107" s="1"/>
  <c r="J78" i="107" s="1"/>
  <c r="E164" i="106"/>
  <c r="G164" i="106" s="1"/>
  <c r="J164" i="106" s="1"/>
  <c r="G164" i="107" s="1"/>
  <c r="J164" i="107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79" i="106"/>
  <c r="G179" i="106" s="1"/>
  <c r="J179" i="106" s="1"/>
  <c r="G179" i="107" s="1"/>
  <c r="J179" i="107" s="1"/>
  <c r="E163" i="106"/>
  <c r="G163" i="106" s="1"/>
  <c r="J163" i="106" s="1"/>
  <c r="G163" i="107" s="1"/>
  <c r="J163" i="107" s="1"/>
  <c r="E184" i="106"/>
  <c r="G184" i="106" s="1"/>
  <c r="J184" i="106" s="1"/>
  <c r="G184" i="107" s="1"/>
  <c r="J184" i="107" s="1"/>
  <c r="E144" i="106"/>
  <c r="G144" i="106" s="1"/>
  <c r="J144" i="106" s="1"/>
  <c r="G144" i="107" s="1"/>
  <c r="J144" i="107" s="1"/>
  <c r="E25" i="106"/>
  <c r="G25" i="106" s="1"/>
  <c r="J25" i="106" s="1"/>
  <c r="G25" i="107" s="1"/>
  <c r="J25" i="107" s="1"/>
  <c r="E180" i="106"/>
  <c r="G180" i="106" s="1"/>
  <c r="J180" i="106" s="1"/>
  <c r="G180" i="107" s="1"/>
  <c r="J180" i="107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192" i="106"/>
  <c r="G192" i="106" s="1"/>
  <c r="J192" i="106" s="1"/>
  <c r="G192" i="107" s="1"/>
  <c r="J192" i="107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10" i="106"/>
  <c r="G110" i="106" s="1"/>
  <c r="J110" i="106" s="1"/>
  <c r="G110" i="107" s="1"/>
  <c r="J110" i="107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39" i="106"/>
  <c r="G139" i="106" s="1"/>
  <c r="J139" i="106" s="1"/>
  <c r="G139" i="107" s="1"/>
  <c r="J139" i="107" s="1"/>
  <c r="E159" i="106"/>
  <c r="G159" i="106" s="1"/>
  <c r="J159" i="106" s="1"/>
  <c r="G159" i="107" s="1"/>
  <c r="J159" i="107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121" i="106"/>
  <c r="G121" i="106" s="1"/>
  <c r="J121" i="106" s="1"/>
  <c r="G121" i="107" s="1"/>
  <c r="J121" i="107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116" i="106"/>
  <c r="G116" i="106" s="1"/>
  <c r="J116" i="106" s="1"/>
  <c r="G116" i="107" s="1"/>
  <c r="J116" i="107" s="1"/>
  <c r="E120" i="106"/>
  <c r="G120" i="106" s="1"/>
  <c r="J120" i="106" s="1"/>
  <c r="G120" i="107" s="1"/>
  <c r="J120" i="107" s="1"/>
  <c r="E118" i="106"/>
  <c r="G118" i="106" s="1"/>
  <c r="J118" i="106" s="1"/>
  <c r="G118" i="107" s="1"/>
  <c r="J118" i="107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66" i="106"/>
  <c r="G66" i="106" s="1"/>
  <c r="J66" i="106" s="1"/>
  <c r="G66" i="107" s="1"/>
  <c r="J66" i="107" s="1"/>
  <c r="E167" i="106"/>
  <c r="G167" i="106" s="1"/>
  <c r="J167" i="106" s="1"/>
  <c r="G167" i="107" s="1"/>
  <c r="J167" i="107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93" i="106"/>
  <c r="G93" i="106" s="1"/>
  <c r="J93" i="106" s="1"/>
  <c r="G93" i="107" s="1"/>
  <c r="J93" i="107" s="1"/>
  <c r="E90" i="106"/>
  <c r="G90" i="106" s="1"/>
  <c r="J90" i="106" s="1"/>
  <c r="G90" i="107" s="1"/>
  <c r="J90" i="107" s="1"/>
  <c r="E138" i="106"/>
  <c r="G138" i="106" s="1"/>
  <c r="J138" i="106" s="1"/>
  <c r="G138" i="107" s="1"/>
  <c r="J138" i="107" s="1"/>
  <c r="E85" i="106"/>
  <c r="G85" i="106" s="1"/>
  <c r="J85" i="106" s="1"/>
  <c r="G85" i="107" s="1"/>
  <c r="J85" i="107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160" i="106"/>
  <c r="G160" i="106" s="1"/>
  <c r="J160" i="106" s="1"/>
  <c r="G160" i="107" s="1"/>
  <c r="J160" i="107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101" i="106"/>
  <c r="G101" i="106" s="1"/>
  <c r="J101" i="106" s="1"/>
  <c r="G101" i="107" s="1"/>
  <c r="J101" i="107" s="1"/>
  <c r="E107" i="106"/>
  <c r="G107" i="106" s="1"/>
  <c r="J107" i="106" s="1"/>
  <c r="G107" i="107" s="1"/>
  <c r="J107" i="107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112" i="106"/>
  <c r="G112" i="106" s="1"/>
  <c r="J112" i="106" s="1"/>
  <c r="G112" i="107" s="1"/>
  <c r="J112" i="107" s="1"/>
  <c r="E215" i="106"/>
  <c r="G215" i="106" s="1"/>
  <c r="J215" i="106" s="1"/>
  <c r="G215" i="107" s="1"/>
  <c r="J215" i="107" s="1"/>
  <c r="E31" i="102"/>
  <c r="G31" i="102" s="1"/>
  <c r="J31" i="102" s="1"/>
  <c r="E31" i="103" s="1"/>
  <c r="G31" i="103" s="1"/>
  <c r="J31" i="103" s="1"/>
  <c r="E31" i="104" s="1"/>
  <c r="G31" i="104" s="1"/>
  <c r="J31" i="104" s="1"/>
  <c r="E61" i="106"/>
  <c r="G61" i="106" s="1"/>
  <c r="J61" i="106" s="1"/>
  <c r="G61" i="107" s="1"/>
  <c r="J61" i="107" s="1"/>
  <c r="E142" i="106"/>
  <c r="G142" i="106" s="1"/>
  <c r="J142" i="106" s="1"/>
  <c r="G142" i="107" s="1"/>
  <c r="J142" i="107" s="1"/>
  <c r="E183" i="106"/>
  <c r="G183" i="106" s="1"/>
  <c r="J183" i="106" s="1"/>
  <c r="G183" i="107" s="1"/>
  <c r="J183" i="107" s="1"/>
  <c r="E220" i="106"/>
  <c r="G220" i="106" s="1"/>
  <c r="J220" i="106" s="1"/>
  <c r="G220" i="107" s="1"/>
  <c r="J220" i="107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176" i="106"/>
  <c r="G176" i="106" s="1"/>
  <c r="J176" i="106" s="1"/>
  <c r="G176" i="107" s="1"/>
  <c r="J176" i="107" s="1"/>
  <c r="E69" i="106"/>
  <c r="G69" i="106" s="1"/>
  <c r="J69" i="106" s="1"/>
  <c r="G69" i="107" s="1"/>
  <c r="J69" i="107" s="1"/>
  <c r="E170" i="106"/>
  <c r="G170" i="106" s="1"/>
  <c r="J170" i="106" s="1"/>
  <c r="G170" i="107" s="1"/>
  <c r="J170" i="107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143" i="106"/>
  <c r="G143" i="106" s="1"/>
  <c r="J143" i="106" s="1"/>
  <c r="G143" i="107" s="1"/>
  <c r="J143" i="107" s="1"/>
  <c r="E130" i="106"/>
  <c r="G130" i="106" s="1"/>
  <c r="J130" i="106" s="1"/>
  <c r="G130" i="107" s="1"/>
  <c r="J130" i="107" s="1"/>
  <c r="E95" i="106"/>
  <c r="G95" i="106" s="1"/>
  <c r="J95" i="106" s="1"/>
  <c r="G95" i="107" s="1"/>
  <c r="J95" i="107" s="1"/>
  <c r="E89" i="106"/>
  <c r="G89" i="106" s="1"/>
  <c r="J89" i="106" s="1"/>
  <c r="G89" i="107" s="1"/>
  <c r="J89" i="107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68" i="106"/>
  <c r="G168" i="106" s="1"/>
  <c r="J168" i="106" s="1"/>
  <c r="G168" i="107" s="1"/>
  <c r="J168" i="107" s="1"/>
  <c r="E28" i="102"/>
  <c r="G28" i="102" s="1"/>
  <c r="J28" i="102" s="1"/>
  <c r="E28" i="103" s="1"/>
  <c r="G28" i="103" s="1"/>
  <c r="J28" i="103" s="1"/>
  <c r="E26" i="106"/>
  <c r="G26" i="106" s="1"/>
  <c r="J26" i="106" s="1"/>
  <c r="G26" i="107" s="1"/>
  <c r="J26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123" i="106"/>
  <c r="G123" i="106" s="1"/>
  <c r="J123" i="106" s="1"/>
  <c r="G123" i="107" s="1"/>
  <c r="J123" i="107" s="1"/>
  <c r="E137" i="106"/>
  <c r="G137" i="106" s="1"/>
  <c r="J137" i="106" s="1"/>
  <c r="G137" i="107" s="1"/>
  <c r="J137" i="107" s="1"/>
  <c r="E91" i="106"/>
  <c r="G91" i="106" s="1"/>
  <c r="J91" i="106" s="1"/>
  <c r="G91" i="107" s="1"/>
  <c r="J91" i="107" s="1"/>
  <c r="E23" i="106"/>
  <c r="G23" i="106" s="1"/>
  <c r="J23" i="106" s="1"/>
  <c r="G23" i="107" s="1"/>
  <c r="J23" i="107" s="1"/>
  <c r="E68" i="106"/>
  <c r="G68" i="106" s="1"/>
  <c r="J68" i="106" s="1"/>
  <c r="G68" i="107" s="1"/>
  <c r="J68" i="107" s="1"/>
  <c r="E223" i="106"/>
  <c r="G223" i="106" s="1"/>
  <c r="J223" i="106" s="1"/>
  <c r="G223" i="107" s="1"/>
  <c r="J223" i="107" s="1"/>
  <c r="E106" i="106"/>
  <c r="G106" i="106" s="1"/>
  <c r="J106" i="106" s="1"/>
  <c r="G106" i="107" s="1"/>
  <c r="J106" i="107" s="1"/>
  <c r="E15" i="100"/>
  <c r="G15" i="100" s="1"/>
  <c r="J15" i="100" s="1"/>
  <c r="E17" i="100"/>
  <c r="G17" i="100" s="1"/>
  <c r="J17" i="100" s="1"/>
  <c r="E14" i="100"/>
  <c r="G14" i="100" s="1"/>
  <c r="J14" i="100" s="1"/>
  <c r="E7" i="100"/>
  <c r="G7" i="100" s="1"/>
  <c r="J7" i="100" s="1"/>
  <c r="E8" i="100"/>
  <c r="G8" i="100" s="1"/>
  <c r="J8" i="100" s="1"/>
  <c r="E108" i="106"/>
  <c r="G108" i="106" s="1"/>
  <c r="J108" i="106" s="1"/>
  <c r="G108" i="107" s="1"/>
  <c r="J108" i="107" s="1"/>
  <c r="E24" i="105"/>
  <c r="G24" i="105" s="1"/>
  <c r="J24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3" i="100"/>
  <c r="G13" i="100" s="1"/>
  <c r="J13" i="100" s="1"/>
  <c r="G88" i="101"/>
  <c r="J88" i="101" s="1"/>
  <c r="E88" i="102" s="1"/>
  <c r="E87" i="101"/>
  <c r="G87" i="101" s="1"/>
  <c r="J87" i="101" s="1"/>
  <c r="E6" i="100"/>
  <c r="G6" i="100" s="1"/>
  <c r="J6" i="100" s="1"/>
  <c r="E16" i="100"/>
  <c r="G16" i="100" s="1"/>
  <c r="J16" i="100" s="1"/>
  <c r="G53" i="104"/>
  <c r="J53" i="104" s="1"/>
  <c r="E53" i="105" s="1"/>
  <c r="G47" i="104"/>
  <c r="J47" i="104" s="1"/>
  <c r="E47" i="105" s="1"/>
  <c r="G32" i="107"/>
  <c r="J32" i="107" s="1"/>
  <c r="G28" i="107"/>
  <c r="J28" i="107" s="1"/>
  <c r="G86" i="103"/>
  <c r="J86" i="103" s="1"/>
  <c r="E86" i="104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E189" i="102" s="1"/>
  <c r="G186" i="101"/>
  <c r="J186" i="101" s="1"/>
  <c r="E186" i="102" s="1"/>
  <c r="G105" i="101"/>
  <c r="J105" i="101" s="1"/>
  <c r="E105" i="102" s="1"/>
  <c r="G188" i="101"/>
  <c r="J188" i="101" s="1"/>
  <c r="E188" i="102" s="1"/>
  <c r="G187" i="101"/>
  <c r="J187" i="101" s="1"/>
  <c r="E187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96" i="106" l="1"/>
  <c r="G96" i="106" s="1"/>
  <c r="J96" i="106" s="1"/>
  <c r="G96" i="107" s="1"/>
  <c r="J96" i="107" s="1"/>
  <c r="E32" i="104"/>
  <c r="G32" i="104" s="1"/>
  <c r="J32" i="104" s="1"/>
  <c r="E32" i="105" s="1"/>
  <c r="G32" i="105" s="1"/>
  <c r="J32" i="105" s="1"/>
  <c r="E33" i="106"/>
  <c r="G33" i="106" s="1"/>
  <c r="J33" i="106" s="1"/>
  <c r="E38" i="106"/>
  <c r="G38" i="106" s="1"/>
  <c r="J38" i="106" s="1"/>
  <c r="G38" i="107" s="1"/>
  <c r="J38" i="107" s="1"/>
  <c r="E43" i="106"/>
  <c r="G43" i="106" s="1"/>
  <c r="J43" i="106" s="1"/>
  <c r="E44" i="106"/>
  <c r="G44" i="106" s="1"/>
  <c r="J44" i="106" s="1"/>
  <c r="E24" i="106"/>
  <c r="G24" i="106" s="1"/>
  <c r="J24" i="106" s="1"/>
  <c r="G24" i="107" s="1"/>
  <c r="J24" i="107" s="1"/>
  <c r="E31" i="105"/>
  <c r="G31" i="105" s="1"/>
  <c r="J31" i="105" s="1"/>
  <c r="E31" i="106" s="1"/>
  <c r="G31" i="106" s="1"/>
  <c r="J31" i="106" s="1"/>
  <c r="E27" i="106"/>
  <c r="G27" i="106" s="1"/>
  <c r="J27" i="106" s="1"/>
  <c r="E46" i="106"/>
  <c r="G46" i="106" s="1"/>
  <c r="J46" i="106" s="1"/>
  <c r="E49" i="106"/>
  <c r="G49" i="106" s="1"/>
  <c r="J49" i="106" s="1"/>
  <c r="E6" i="101"/>
  <c r="G6" i="101" s="1"/>
  <c r="J6" i="101" s="1"/>
  <c r="E221" i="106"/>
  <c r="G221" i="106" s="1"/>
  <c r="J221" i="106" s="1"/>
  <c r="G221" i="107" s="1"/>
  <c r="J221" i="107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79" i="106"/>
  <c r="G79" i="106" s="1"/>
  <c r="J79" i="106" s="1"/>
  <c r="G79" i="107" s="1"/>
  <c r="J79" i="107" s="1"/>
  <c r="E36" i="106"/>
  <c r="G36" i="106" s="1"/>
  <c r="J36" i="106" s="1"/>
  <c r="E54" i="106"/>
  <c r="G54" i="106" s="1"/>
  <c r="J54" i="106" s="1"/>
  <c r="E52" i="106"/>
  <c r="G52" i="106" s="1"/>
  <c r="J52" i="106" s="1"/>
  <c r="E42" i="106"/>
  <c r="G42" i="106" s="1"/>
  <c r="J42" i="106" s="1"/>
  <c r="E30" i="106"/>
  <c r="G30" i="106" s="1"/>
  <c r="J30" i="106" s="1"/>
  <c r="E37" i="106"/>
  <c r="G37" i="106" s="1"/>
  <c r="J37" i="106" s="1"/>
  <c r="E51" i="106"/>
  <c r="G51" i="106" s="1"/>
  <c r="J51" i="106" s="1"/>
  <c r="E161" i="106"/>
  <c r="G161" i="106" s="1"/>
  <c r="J161" i="106" s="1"/>
  <c r="G161" i="107" s="1"/>
  <c r="J161" i="107" s="1"/>
  <c r="G119" i="106"/>
  <c r="J119" i="106" s="1"/>
  <c r="G119" i="107" s="1"/>
  <c r="J119" i="107" s="1"/>
  <c r="E119" i="106"/>
  <c r="E13" i="101"/>
  <c r="G13" i="101" s="1"/>
  <c r="J13" i="101" s="1"/>
  <c r="E7" i="101"/>
  <c r="G7" i="101" s="1"/>
  <c r="J7" i="101" s="1"/>
  <c r="E14" i="101"/>
  <c r="G14" i="101" s="1"/>
  <c r="J14" i="101" s="1"/>
  <c r="E122" i="106"/>
  <c r="G122" i="106" s="1"/>
  <c r="J122" i="106" s="1"/>
  <c r="G122" i="107" s="1"/>
  <c r="J122" i="107" s="1"/>
  <c r="E48" i="106"/>
  <c r="G48" i="106" s="1"/>
  <c r="J48" i="106" s="1"/>
  <c r="E165" i="106"/>
  <c r="G165" i="106" s="1"/>
  <c r="J165" i="106" s="1"/>
  <c r="G165" i="107" s="1"/>
  <c r="J165" i="107" s="1"/>
  <c r="E28" i="104"/>
  <c r="G28" i="104" s="1"/>
  <c r="J28" i="104" s="1"/>
  <c r="E28" i="105" s="1"/>
  <c r="G28" i="105" s="1"/>
  <c r="J28" i="105" s="1"/>
  <c r="E50" i="106"/>
  <c r="G50" i="106" s="1"/>
  <c r="J50" i="106" s="1"/>
  <c r="E17" i="101"/>
  <c r="G17" i="101" s="1"/>
  <c r="J17" i="101" s="1"/>
  <c r="E29" i="106"/>
  <c r="G29" i="106" s="1"/>
  <c r="J29" i="106" s="1"/>
  <c r="E34" i="106"/>
  <c r="G34" i="106" s="1"/>
  <c r="J34" i="106" s="1"/>
  <c r="E22" i="106"/>
  <c r="G22" i="106" s="1"/>
  <c r="J22" i="106" s="1"/>
  <c r="G22" i="107" s="1"/>
  <c r="J22" i="107" s="1"/>
  <c r="E16" i="101"/>
  <c r="G16" i="101" s="1"/>
  <c r="J16" i="101" s="1"/>
  <c r="E15" i="101"/>
  <c r="G15" i="101" s="1"/>
  <c r="J15" i="101" s="1"/>
  <c r="G174" i="100"/>
  <c r="J174" i="100" s="1"/>
  <c r="E174" i="101" s="1"/>
  <c r="E173" i="100"/>
  <c r="G173" i="100" s="1"/>
  <c r="J173" i="100" s="1"/>
  <c r="G88" i="102"/>
  <c r="J88" i="102" s="1"/>
  <c r="E88" i="103" s="1"/>
  <c r="G88" i="103" s="1"/>
  <c r="J88" i="103" s="1"/>
  <c r="E88" i="104" s="1"/>
  <c r="G88" i="104" s="1"/>
  <c r="J88" i="104" s="1"/>
  <c r="E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102" i="100"/>
  <c r="J102" i="100" s="1"/>
  <c r="E102" i="101" s="1"/>
  <c r="E103" i="100"/>
  <c r="G103" i="100" s="1"/>
  <c r="J103" i="100" s="1"/>
  <c r="E8" i="101"/>
  <c r="G8" i="101" s="1"/>
  <c r="J8" i="101" s="1"/>
  <c r="E18" i="100"/>
  <c r="G18" i="100" s="1"/>
  <c r="J18" i="100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28" i="102"/>
  <c r="J228" i="102" s="1"/>
  <c r="E228" i="103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188" i="102"/>
  <c r="J188" i="102" s="1"/>
  <c r="E188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G174" i="101" l="1"/>
  <c r="J174" i="101" s="1"/>
  <c r="E174" i="102" s="1"/>
  <c r="E173" i="101"/>
  <c r="G173" i="101" s="1"/>
  <c r="J173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214" i="106"/>
  <c r="G214" i="106" s="1"/>
  <c r="J214" i="106" s="1"/>
  <c r="G214" i="107" s="1"/>
  <c r="J214" i="107" s="1"/>
  <c r="E18" i="101"/>
  <c r="G18" i="101" s="1"/>
  <c r="J18" i="101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32" i="106"/>
  <c r="G32" i="106" s="1"/>
  <c r="J32" i="106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28" i="106"/>
  <c r="G28" i="106" s="1"/>
  <c r="J28" i="106" s="1"/>
  <c r="E6" i="102"/>
  <c r="G6" i="102" s="1"/>
  <c r="J6" i="102" s="1"/>
  <c r="E6" i="103" s="1"/>
  <c r="G6" i="103" s="1"/>
  <c r="J6" i="103" s="1"/>
  <c r="E6" i="104" s="1"/>
  <c r="G6" i="104" s="1"/>
  <c r="J6" i="104" s="1"/>
  <c r="G102" i="101"/>
  <c r="J102" i="101" s="1"/>
  <c r="E102" i="102" s="1"/>
  <c r="E103" i="101"/>
  <c r="E47" i="106"/>
  <c r="G47" i="106" s="1"/>
  <c r="J47" i="106" s="1"/>
  <c r="E53" i="106"/>
  <c r="G53" i="106" s="1"/>
  <c r="J53" i="106" s="1"/>
  <c r="G53" i="107"/>
  <c r="J53" i="107" s="1"/>
  <c r="G251" i="106"/>
  <c r="G47" i="107"/>
  <c r="J47" i="107" s="1"/>
  <c r="G88" i="105"/>
  <c r="J88" i="105" s="1"/>
  <c r="E88" i="106" s="1"/>
  <c r="G87" i="105"/>
  <c r="J87" i="105" s="1"/>
  <c r="E87" i="106" s="1"/>
  <c r="G86" i="105"/>
  <c r="J86" i="105" s="1"/>
  <c r="E86" i="106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7" i="106" l="1"/>
  <c r="G7" i="106" s="1"/>
  <c r="J7" i="106" s="1"/>
  <c r="G7" i="107" s="1"/>
  <c r="J7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E8" i="106"/>
  <c r="G8" i="106" s="1"/>
  <c r="J8" i="106" s="1"/>
  <c r="G8" i="107" s="1"/>
  <c r="J8" i="107" s="1"/>
  <c r="E13" i="106"/>
  <c r="G13" i="106" s="1"/>
  <c r="J13" i="106" s="1"/>
  <c r="G13" i="107" s="1"/>
  <c r="J13" i="107" s="1"/>
  <c r="E15" i="105"/>
  <c r="G15" i="105" s="1"/>
  <c r="J15" i="105" s="1"/>
  <c r="E17" i="106"/>
  <c r="G17" i="106" s="1"/>
  <c r="J17" i="106" s="1"/>
  <c r="G17" i="107" s="1"/>
  <c r="J17" i="107" s="1"/>
  <c r="E14" i="106"/>
  <c r="G14" i="106" s="1"/>
  <c r="J14" i="106" s="1"/>
  <c r="G14" i="107" s="1"/>
  <c r="J14" i="107" s="1"/>
  <c r="E6" i="105"/>
  <c r="G6" i="105" s="1"/>
  <c r="J6" i="105" s="1"/>
  <c r="E16" i="106"/>
  <c r="G16" i="106" s="1"/>
  <c r="J16" i="106" s="1"/>
  <c r="G16" i="107" s="1"/>
  <c r="J16" i="107" s="1"/>
  <c r="G102" i="102"/>
  <c r="J102" i="102" s="1"/>
  <c r="E102" i="103" s="1"/>
  <c r="E103" i="102"/>
  <c r="G103" i="102" s="1"/>
  <c r="J103" i="102" s="1"/>
  <c r="E103" i="103" s="1"/>
  <c r="E76" i="100"/>
  <c r="G76" i="100" s="1"/>
  <c r="J76" i="100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J251" i="106"/>
  <c r="E251" i="107" s="1"/>
  <c r="G251" i="107" s="1"/>
  <c r="J251" i="107" s="1"/>
  <c r="G18" i="107"/>
  <c r="J18" i="107" s="1"/>
  <c r="E252" i="107"/>
  <c r="G252" i="107" s="1"/>
  <c r="J252" i="107" s="1"/>
  <c r="G88" i="106"/>
  <c r="J88" i="106" s="1"/>
  <c r="G87" i="106"/>
  <c r="J87" i="106" s="1"/>
  <c r="G86" i="106"/>
  <c r="J86" i="106" s="1"/>
  <c r="G253" i="103"/>
  <c r="J253" i="103" s="1"/>
  <c r="E253" i="104" s="1"/>
  <c r="G253" i="104" s="1"/>
  <c r="J253" i="104" s="1"/>
  <c r="E253" i="105" s="1"/>
  <c r="G253" i="105" s="1"/>
  <c r="J253" i="105" s="1"/>
  <c r="E254" i="106" s="1"/>
  <c r="G254" i="106" s="1"/>
  <c r="J254" i="106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6" i="106" l="1"/>
  <c r="G6" i="106" s="1"/>
  <c r="J6" i="106" s="1"/>
  <c r="G6" i="107" s="1"/>
  <c r="J6" i="107" s="1"/>
  <c r="E15" i="106"/>
  <c r="G15" i="106" s="1"/>
  <c r="J15" i="106" s="1"/>
  <c r="G15" i="107" s="1"/>
  <c r="J15" i="107" s="1"/>
  <c r="E18" i="105"/>
  <c r="G18" i="105" s="1"/>
  <c r="J18" i="105" s="1"/>
  <c r="E76" i="101"/>
  <c r="G76" i="101" s="1"/>
  <c r="J76" i="101" s="1"/>
  <c r="E76" i="102" s="1"/>
  <c r="G76" i="102" s="1"/>
  <c r="J76" i="102" s="1"/>
  <c r="G102" i="103"/>
  <c r="J102" i="103" s="1"/>
  <c r="E102" i="104" s="1"/>
  <c r="G88" i="107"/>
  <c r="J88" i="107" s="1"/>
  <c r="G87" i="107"/>
  <c r="J87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28" i="105"/>
  <c r="J228" i="105" s="1"/>
  <c r="E228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E18" i="106"/>
  <c r="G18" i="106" s="1"/>
  <c r="J18" i="106" s="1"/>
  <c r="G102" i="104"/>
  <c r="J102" i="104" s="1"/>
  <c r="E102" i="105" s="1"/>
  <c r="G174" i="106"/>
  <c r="J174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G76" i="107" s="1"/>
  <c r="J7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E134" i="104" s="1"/>
  <c r="G131" i="103"/>
  <c r="J131" i="103" s="1"/>
  <c r="E131" i="104" s="1"/>
  <c r="G82" i="105"/>
  <c r="J82" i="105" s="1"/>
  <c r="E82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G103" i="106"/>
  <c r="J103" i="106" s="1"/>
  <c r="E253" i="107"/>
  <c r="G253" i="107" s="1"/>
  <c r="J253" i="107" s="1"/>
  <c r="G124" i="87"/>
  <c r="J124" i="87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24" i="89" s="1"/>
  <c r="J124" i="89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01" i="97" l="1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18" i="100"/>
  <c r="G218" i="100" s="1"/>
  <c r="J218" i="100" s="1"/>
  <c r="E200" i="100"/>
  <c r="G200" i="100" s="1"/>
  <c r="J200" i="100" s="1"/>
  <c r="E5" i="105"/>
  <c r="G5" i="105" s="1"/>
  <c r="J5" i="105" s="1"/>
  <c r="E5" i="106" s="1"/>
  <c r="G5" i="106" s="1"/>
  <c r="J5" i="106" s="1"/>
  <c r="E124" i="97"/>
  <c r="G124" i="97" s="1"/>
  <c r="J124" i="97" s="1"/>
  <c r="E124" i="98" s="1"/>
  <c r="G124" i="98" s="1"/>
  <c r="J124" i="98" s="1"/>
  <c r="E124" i="99" s="1"/>
  <c r="E201" i="100"/>
  <c r="G201" i="100" s="1"/>
  <c r="J201" i="100" s="1"/>
  <c r="E199" i="100"/>
  <c r="G199" i="100" s="1"/>
  <c r="J199" i="100" s="1"/>
  <c r="E217" i="100"/>
  <c r="G217" i="100" s="1"/>
  <c r="J217" i="100" s="1"/>
  <c r="E216" i="100"/>
  <c r="G216" i="100" s="1"/>
  <c r="J216" i="100" s="1"/>
  <c r="E217" i="101" l="1"/>
  <c r="G217" i="101" s="1"/>
  <c r="J217" i="101" s="1"/>
  <c r="E199" i="101"/>
  <c r="G199" i="101" s="1"/>
  <c r="J199" i="101" s="1"/>
  <c r="E201" i="101"/>
  <c r="G201" i="101" s="1"/>
  <c r="J201" i="101" s="1"/>
  <c r="E218" i="101"/>
  <c r="G218" i="101" s="1"/>
  <c r="J218" i="101" s="1"/>
  <c r="E200" i="101"/>
  <c r="G200" i="101" s="1"/>
  <c r="J200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9" i="106" l="1"/>
  <c r="G219" i="106" s="1"/>
  <c r="J219" i="106" s="1"/>
  <c r="G219" i="107" s="1"/>
  <c r="J219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124" i="100"/>
  <c r="G124" i="100" s="1"/>
  <c r="J124" i="100" s="1"/>
  <c r="G73" i="91"/>
  <c r="J73" i="91" s="1"/>
  <c r="E217" i="106" l="1"/>
  <c r="G217" i="106" s="1"/>
  <c r="J217" i="106" s="1"/>
  <c r="G217" i="107" s="1"/>
  <c r="J217" i="107" s="1"/>
  <c r="E218" i="106"/>
  <c r="G218" i="106" s="1"/>
  <c r="J218" i="106" s="1"/>
  <c r="G218" i="107" s="1"/>
  <c r="J218" i="107" s="1"/>
  <c r="E216" i="106"/>
  <c r="G216" i="106" s="1"/>
  <c r="J216" i="106" s="1"/>
  <c r="G216" i="107" s="1"/>
  <c r="J216" i="107" s="1"/>
  <c r="E201" i="106"/>
  <c r="G201" i="106" s="1"/>
  <c r="J201" i="106" s="1"/>
  <c r="G201" i="107" s="1"/>
  <c r="J201" i="107" s="1"/>
  <c r="E200" i="106"/>
  <c r="G200" i="106" s="1"/>
  <c r="J200" i="106" s="1"/>
  <c r="G200" i="107" s="1"/>
  <c r="J200" i="107" s="1"/>
  <c r="E199" i="106"/>
  <c r="G199" i="106" s="1"/>
  <c r="J199" i="106" s="1"/>
  <c r="G199" i="107" s="1"/>
  <c r="J199" i="107" s="1"/>
  <c r="E124" i="101"/>
  <c r="G124" i="101" s="1"/>
  <c r="J124" i="101" s="1"/>
  <c r="G73" i="92"/>
  <c r="J73" i="92" s="1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M257" i="8"/>
  <c r="F255" i="8"/>
  <c r="F258" i="8" s="1"/>
  <c r="F260" i="8" s="1"/>
  <c r="E124" i="106" l="1"/>
  <c r="G124" i="106" s="1"/>
  <c r="J124" i="106" s="1"/>
  <c r="G124" i="107" s="1"/>
  <c r="J124" i="107" s="1"/>
  <c r="G73" i="94"/>
  <c r="J73" i="94" s="1"/>
  <c r="C255" i="8"/>
  <c r="C258" i="8" s="1"/>
  <c r="M259" i="8"/>
  <c r="M262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7"/>
  <c r="J73" i="107" s="1"/>
  <c r="E73" i="106" l="1"/>
  <c r="G73" i="106" s="1"/>
  <c r="J73" i="106" s="1"/>
</calcChain>
</file>

<file path=xl/sharedStrings.xml><?xml version="1.0" encoding="utf-8"?>
<sst xmlns="http://schemas.openxmlformats.org/spreadsheetml/2006/main" count="37758" uniqueCount="1463">
  <si>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</si>
  <si>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</si>
  <si>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</si>
  <si>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</si>
  <si>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</si>
  <si>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</si>
  <si>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</si>
  <si>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</si>
  <si>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</si>
  <si>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</si>
  <si>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</si>
  <si>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</si>
  <si>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</si>
  <si>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</si>
  <si>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</si>
  <si>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</si>
  <si>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</si>
  <si>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</si>
  <si>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</si>
  <si>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</si>
  <si>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</si>
  <si>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</si>
  <si>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</si>
  <si>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</si>
  <si>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</si>
  <si>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</si>
  <si>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</si>
  <si>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</si>
  <si>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</si>
  <si>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</si>
  <si>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</si>
  <si>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</si>
  <si>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</si>
  <si>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</si>
  <si>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</si>
  <si>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</si>
  <si>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</si>
  <si>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</si>
  <si>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</si>
  <si>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</si>
  <si>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</si>
  <si>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</si>
  <si>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</si>
  <si>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</si>
  <si>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</si>
  <si>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</si>
  <si>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</si>
  <si>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</si>
  <si>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</si>
  <si>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</si>
  <si>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</si>
  <si>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</si>
  <si>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</si>
  <si>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</si>
  <si>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</si>
  <si>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</si>
  <si>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</si>
  <si>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</si>
  <si>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</si>
  <si>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</si>
  <si>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</si>
  <si>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</si>
  <si>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</si>
  <si>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</si>
  <si>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</si>
  <si>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</si>
  <si>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</si>
  <si>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</si>
  <si>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</si>
  <si>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</si>
  <si>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</si>
  <si>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</si>
  <si>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</si>
  <si>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</si>
  <si>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</si>
  <si>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</si>
  <si>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</si>
  <si>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</si>
  <si>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</si>
  <si>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</si>
  <si>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</si>
  <si>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</si>
  <si>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</si>
  <si>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</si>
  <si>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</si>
  <si>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</si>
  <si>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</si>
  <si>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</si>
  <si>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</si>
  <si>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</si>
  <si>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</si>
  <si>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</si>
  <si>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</si>
  <si>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</si>
  <si>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</si>
  <si>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</si>
  <si>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</si>
  <si>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</si>
  <si>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</si>
  <si>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</si>
  <si>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</si>
  <si>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</si>
  <si>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</si>
  <si>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</si>
  <si>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</si>
  <si>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</si>
  <si>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</si>
  <si>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</si>
  <si>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</si>
  <si>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</si>
  <si>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</si>
  <si>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</si>
  <si>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</si>
  <si>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</si>
  <si>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</si>
  <si>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</si>
  <si>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</si>
  <si>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</si>
  <si>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</si>
  <si>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</si>
  <si>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</si>
  <si>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</si>
  <si>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</si>
  <si>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</si>
  <si>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</si>
  <si>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</si>
  <si>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</si>
  <si>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</si>
  <si>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</si>
  <si>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</si>
  <si>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</si>
  <si>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</si>
  <si>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</si>
  <si>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</si>
  <si>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</si>
  <si>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</si>
  <si>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</si>
  <si>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</si>
  <si>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</si>
  <si>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</si>
  <si>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</si>
  <si>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</si>
  <si>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</si>
  <si>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</si>
  <si>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</si>
  <si>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</si>
  <si>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</si>
  <si>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</si>
  <si>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</si>
  <si>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</si>
  <si>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</si>
  <si>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</si>
  <si>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</si>
  <si>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</si>
  <si>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</si>
  <si>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</si>
  <si>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</si>
  <si>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</si>
  <si>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</si>
  <si>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</si>
  <si>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</si>
  <si>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</si>
  <si>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</si>
  <si>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</si>
  <si>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</si>
  <si>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</si>
  <si>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</si>
  <si>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</si>
  <si>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</si>
  <si>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</si>
  <si>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</si>
  <si>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</si>
  <si>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</si>
  <si>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</si>
  <si>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</si>
  <si>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</si>
  <si>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</si>
  <si>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</si>
  <si>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</si>
  <si>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</si>
  <si>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</si>
  <si>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</si>
  <si>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</si>
  <si>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</si>
  <si>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</si>
  <si>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</si>
  <si>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</si>
  <si>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</si>
  <si>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</si>
  <si>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</si>
  <si>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</si>
  <si>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</si>
  <si>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</si>
  <si>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</si>
  <si>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</si>
  <si>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</si>
  <si>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</si>
  <si>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</si>
  <si>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</si>
  <si>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</si>
  <si>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</si>
  <si>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</si>
  <si>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</si>
  <si>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</si>
  <si>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</si>
  <si>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</si>
  <si>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</si>
  <si>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</si>
  <si>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</si>
  <si>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</si>
  <si>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</si>
  <si>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</si>
  <si>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</si>
  <si>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</si>
  <si>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</si>
  <si>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</si>
  <si>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</si>
  <si>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</si>
  <si>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</si>
  <si>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</si>
  <si>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</si>
  <si>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</si>
  <si>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</si>
  <si>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</si>
  <si>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</si>
  <si>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</si>
  <si>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</si>
  <si>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</si>
  <si>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</si>
  <si>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</si>
  <si>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</si>
  <si>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</si>
  <si>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</si>
  <si>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</si>
  <si>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</si>
  <si>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</si>
  <si>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</si>
  <si>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</si>
  <si>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</si>
  <si>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</si>
  <si>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</si>
  <si>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</si>
  <si>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</si>
  <si>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</si>
  <si>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</si>
  <si>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</si>
  <si>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</si>
  <si>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</si>
  <si>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</si>
  <si>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</si>
  <si>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</si>
  <si>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</si>
  <si>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</si>
  <si>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</si>
  <si>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</si>
  <si>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</si>
  <si>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</si>
  <si>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</si>
  <si>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</si>
  <si>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</si>
  <si>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</si>
  <si>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</si>
  <si>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</si>
  <si>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</si>
  <si>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</si>
  <si>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</si>
  <si>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</si>
  <si>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</si>
  <si>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</si>
  <si>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</si>
  <si>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</si>
  <si>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</si>
  <si>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</si>
  <si>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</si>
  <si>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</si>
  <si>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</si>
  <si>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</si>
  <si>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</si>
  <si>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</si>
  <si>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</si>
  <si>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</si>
  <si>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</si>
  <si>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</si>
  <si>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</si>
  <si>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</si>
  <si>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</si>
  <si>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</si>
  <si>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</si>
  <si>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</si>
  <si>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</si>
  <si>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</si>
  <si>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</si>
  <si>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</si>
  <si>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</si>
  <si>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</si>
  <si>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</si>
  <si>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</si>
  <si>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</si>
  <si>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</si>
  <si>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</si>
  <si>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</si>
  <si>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</si>
  <si>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</si>
  <si>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</si>
  <si>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</si>
  <si>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</si>
  <si>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</si>
  <si>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</si>
  <si>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</si>
  <si>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</si>
  <si>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</si>
  <si>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</si>
  <si>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</si>
  <si>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</si>
  <si>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</si>
  <si>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</si>
  <si>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</si>
  <si>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</si>
  <si>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</si>
  <si>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</si>
  <si>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</si>
  <si>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</si>
  <si>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</si>
  <si>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</si>
  <si>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</si>
  <si>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</si>
  <si>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</si>
  <si>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</si>
  <si>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</si>
  <si>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</si>
  <si>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</si>
  <si>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</si>
  <si>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</si>
  <si>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</si>
  <si>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</si>
  <si>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</si>
  <si>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</si>
  <si>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</si>
  <si>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</si>
  <si>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</si>
  <si>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</si>
  <si>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</si>
  <si>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</si>
  <si>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</si>
  <si>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</si>
  <si>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</si>
  <si>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</si>
  <si>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</si>
  <si>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</si>
  <si>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</si>
  <si>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</si>
  <si>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</si>
  <si>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</si>
  <si>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</si>
  <si>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</si>
  <si>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</si>
  <si>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</si>
  <si>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</si>
  <si>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</si>
  <si>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</si>
  <si>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</si>
  <si>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</si>
  <si>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</si>
  <si>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</si>
  <si>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</si>
  <si>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</si>
  <si>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</si>
  <si>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</si>
  <si>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</si>
  <si>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</si>
  <si>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</si>
  <si>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</si>
  <si>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</si>
  <si>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</si>
  <si>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</si>
  <si>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</si>
  <si>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</si>
  <si>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</si>
  <si>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</si>
  <si>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</si>
  <si>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</si>
  <si>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</si>
  <si>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</si>
  <si>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</si>
  <si>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</si>
  <si>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</si>
  <si>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</si>
  <si>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</si>
  <si>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</si>
  <si>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</si>
  <si>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</si>
  <si>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</si>
  <si>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</si>
  <si>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</si>
  <si>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</si>
  <si>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</si>
  <si>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</si>
  <si>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</si>
  <si>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</si>
  <si>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</si>
  <si>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</si>
  <si>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</si>
  <si>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</si>
  <si>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</si>
  <si>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</si>
  <si>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</si>
  <si>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</si>
  <si>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</si>
  <si>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</si>
  <si>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</si>
  <si>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</si>
  <si>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</si>
  <si>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</si>
  <si>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</si>
  <si>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</si>
  <si>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</si>
  <si>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</si>
  <si>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</si>
  <si>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</si>
  <si>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</si>
  <si>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</si>
  <si>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</si>
  <si>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</si>
  <si>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</si>
  <si>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</si>
  <si>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</si>
  <si>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</si>
  <si>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</si>
  <si>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</si>
  <si>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</si>
  <si>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</si>
  <si>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</si>
  <si>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</si>
  <si>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</si>
  <si>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</si>
  <si>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</si>
  <si>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</si>
  <si>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</si>
  <si>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</si>
  <si>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</si>
  <si>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</si>
  <si>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</si>
  <si>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</si>
  <si>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</si>
  <si>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</si>
  <si>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</si>
  <si>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</si>
  <si>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</si>
  <si>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</si>
  <si>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</si>
  <si>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</si>
  <si>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</si>
  <si>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</si>
  <si>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</si>
  <si>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</si>
  <si>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</si>
  <si>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</si>
  <si>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</si>
  <si>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</si>
  <si>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</si>
  <si>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</si>
  <si>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</si>
  <si>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</si>
  <si>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</si>
  <si>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</si>
  <si>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</si>
  <si>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</si>
  <si>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</si>
  <si>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</si>
  <si>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</si>
  <si>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</si>
  <si>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</si>
  <si>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</si>
  <si>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</si>
  <si>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</si>
  <si>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</si>
  <si>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</si>
  <si>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</si>
  <si>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</si>
  <si>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</si>
  <si>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</si>
  <si>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</si>
  <si>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</si>
  <si>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</si>
  <si>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</si>
  <si>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</si>
  <si>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</si>
  <si>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</si>
  <si>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</si>
  <si>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</si>
  <si>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</si>
  <si>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</si>
  <si>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</si>
  <si>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</si>
  <si>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</si>
  <si>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</si>
  <si>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</si>
  <si>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</si>
  <si>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</si>
  <si>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</si>
  <si>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</si>
  <si>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</si>
  <si>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</si>
  <si>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</si>
  <si>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</si>
  <si>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</si>
  <si>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</si>
  <si>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</si>
  <si>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</si>
  <si>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</si>
  <si>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</si>
  <si>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</si>
  <si>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</si>
  <si>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</si>
  <si>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</si>
  <si>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</si>
  <si>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</si>
  <si>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</si>
  <si>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</si>
  <si>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</si>
  <si>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</si>
  <si>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</si>
  <si>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</si>
  <si>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</si>
  <si>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</si>
  <si>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</si>
  <si>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</si>
  <si>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</si>
  <si>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</si>
  <si>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</si>
  <si>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</si>
  <si>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</si>
  <si>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</si>
  <si>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</si>
  <si>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</si>
  <si>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</si>
  <si>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</si>
  <si>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</si>
  <si>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</si>
  <si>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</si>
  <si>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</si>
  <si>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</si>
  <si>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</si>
  <si>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</si>
  <si>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</si>
  <si>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</si>
  <si>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</si>
  <si>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</si>
  <si>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</si>
  <si>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</si>
  <si>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</si>
  <si>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</si>
  <si>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</si>
  <si>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</si>
  <si>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</si>
  <si>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</si>
  <si>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</si>
  <si>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</si>
  <si>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</si>
  <si>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</si>
  <si>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</si>
  <si>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</si>
  <si>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</si>
  <si>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</si>
  <si>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</si>
  <si>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</si>
  <si>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</si>
  <si>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</si>
  <si>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</si>
  <si>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</si>
  <si>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</si>
  <si>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</si>
  <si>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</si>
  <si>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</si>
  <si>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</si>
  <si>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</si>
  <si>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</si>
  <si>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</si>
  <si>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</si>
  <si>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</si>
  <si>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</si>
  <si>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</si>
  <si>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</si>
  <si>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</si>
  <si>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</si>
  <si>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</si>
  <si>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</si>
  <si>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</si>
  <si>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</si>
  <si>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</si>
  <si>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</si>
  <si>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</si>
  <si>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</si>
  <si>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</si>
  <si>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</si>
  <si>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</si>
  <si>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</si>
  <si>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</si>
  <si>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</si>
  <si>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</si>
  <si>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</si>
  <si>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</si>
  <si>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</si>
  <si>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</si>
  <si>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</si>
  <si>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</si>
  <si>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</si>
  <si>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</si>
  <si>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</si>
  <si>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</si>
  <si>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</si>
  <si>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</si>
  <si>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</si>
  <si>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</si>
  <si>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</si>
  <si>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</si>
  <si>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</si>
  <si>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</si>
  <si>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</si>
  <si>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</si>
  <si>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</si>
  <si>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</si>
  <si>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</si>
  <si>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</si>
  <si>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</si>
  <si>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</si>
  <si>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</si>
  <si>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</si>
  <si>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</si>
  <si>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</si>
  <si>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</si>
  <si>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</si>
  <si>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</si>
  <si>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</si>
  <si>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</si>
  <si>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</si>
  <si>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</si>
  <si>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</si>
  <si>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</si>
  <si>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</si>
  <si>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</si>
  <si>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</si>
  <si>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</si>
  <si>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</si>
  <si>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</si>
  <si>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</si>
  <si>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</si>
  <si>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</si>
  <si>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</si>
  <si>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</si>
  <si>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</si>
  <si>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</si>
  <si>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</si>
  <si>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</si>
  <si>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</si>
  <si>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</si>
  <si>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</si>
  <si>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</si>
  <si>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</si>
  <si>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</si>
  <si>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</si>
  <si>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</si>
  <si>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</si>
  <si>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</si>
  <si>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</si>
  <si>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</si>
  <si>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</si>
  <si>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</si>
  <si>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</si>
  <si>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</si>
  <si>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</si>
  <si>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</si>
  <si>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</si>
  <si>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</si>
  <si>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</si>
  <si>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</si>
  <si>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</si>
  <si>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</si>
  <si>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</si>
  <si>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</si>
  <si>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</si>
  <si>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</si>
  <si>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</si>
  <si>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</si>
  <si>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</si>
  <si>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</si>
  <si>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</si>
  <si>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</si>
  <si>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</si>
  <si>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</si>
  <si>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</si>
  <si>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</si>
  <si>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</si>
  <si>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</si>
  <si>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</si>
  <si>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</si>
  <si>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</si>
  <si>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</si>
  <si>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</si>
  <si>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</si>
  <si>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</si>
  <si>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</si>
  <si>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</si>
  <si>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</si>
  <si>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</si>
  <si>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</si>
  <si>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</si>
  <si>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</si>
  <si>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</si>
  <si>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</si>
  <si>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</si>
  <si>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</si>
  <si>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</si>
  <si>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</si>
  <si>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</si>
  <si>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</si>
  <si>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</si>
  <si>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</si>
  <si>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</si>
  <si>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</si>
  <si>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</si>
  <si>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</si>
  <si>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</si>
  <si>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</si>
  <si>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</si>
  <si>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</si>
  <si>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</si>
  <si>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</si>
  <si>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</si>
  <si>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</si>
  <si>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</si>
  <si>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</si>
  <si>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</si>
  <si>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</si>
  <si>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</si>
  <si>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</si>
  <si>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</si>
  <si>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</si>
  <si>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</si>
  <si>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</si>
  <si>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</si>
  <si>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</si>
  <si>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</si>
  <si>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</si>
  <si>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</si>
  <si>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</si>
  <si>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</si>
  <si>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</si>
  <si>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</si>
  <si>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</si>
  <si>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</si>
  <si>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</si>
  <si>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</si>
  <si>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</si>
  <si>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</si>
  <si>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</si>
  <si>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</si>
  <si>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</si>
  <si>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</si>
  <si>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</si>
  <si>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</si>
  <si>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</si>
  <si>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</si>
  <si>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</si>
  <si>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</si>
  <si>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</si>
  <si>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</si>
  <si>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</si>
  <si>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</si>
  <si>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</si>
  <si>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</si>
  <si>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</si>
  <si>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</si>
  <si>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</si>
  <si>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</si>
  <si>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</si>
  <si>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</si>
  <si>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</si>
  <si>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</si>
  <si>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</si>
  <si>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</si>
  <si>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</si>
  <si>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</si>
  <si>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</si>
  <si>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</si>
  <si>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</si>
  <si>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</si>
  <si>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</si>
  <si>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</si>
  <si>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</si>
  <si>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</si>
  <si>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</si>
  <si>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</si>
  <si>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</si>
  <si>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</si>
  <si>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</si>
  <si>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</si>
  <si>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</si>
  <si>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</si>
  <si>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</si>
  <si>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</si>
  <si>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</si>
  <si>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</si>
  <si>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</si>
  <si>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</si>
  <si>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</si>
  <si>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</si>
  <si>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</si>
  <si>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</si>
  <si>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</si>
  <si>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</si>
  <si>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</si>
  <si>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</si>
  <si>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</si>
  <si>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</si>
  <si>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</si>
  <si>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</si>
  <si>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</si>
  <si>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</si>
  <si>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</si>
  <si>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</si>
  <si>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</si>
  <si>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</si>
  <si>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</si>
  <si>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</si>
  <si>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</si>
  <si>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</si>
  <si>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</si>
  <si>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</si>
  <si>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</si>
  <si>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</si>
  <si>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</si>
  <si>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</si>
  <si>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</si>
  <si>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</si>
  <si>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</si>
  <si>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</si>
  <si>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</si>
  <si>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</si>
  <si>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</si>
  <si>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</si>
  <si>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</si>
  <si>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</si>
  <si>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</si>
  <si>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</si>
  <si>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</si>
  <si>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</si>
  <si>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</si>
  <si>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</si>
  <si>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</si>
  <si>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</si>
  <si>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</si>
  <si>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</si>
  <si>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</si>
  <si>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</si>
  <si>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</si>
  <si>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</si>
  <si>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</si>
  <si>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</si>
  <si>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</si>
  <si>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</si>
  <si>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</si>
  <si>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</si>
  <si>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</si>
  <si>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</si>
  <si>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</si>
  <si>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</si>
  <si>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</si>
  <si>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</si>
  <si>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</si>
  <si>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</si>
  <si>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</si>
  <si>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</si>
  <si>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</si>
  <si>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</si>
  <si>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</si>
  <si>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</si>
  <si>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</si>
  <si>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</si>
  <si>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</si>
  <si>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</si>
  <si>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</si>
  <si>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</si>
  <si>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</si>
  <si>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</si>
  <si>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</si>
  <si>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</si>
  <si>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</si>
  <si>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</si>
  <si>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</si>
  <si>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</si>
  <si>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</si>
  <si>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</si>
  <si>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</si>
  <si>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</si>
  <si>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</si>
  <si>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</si>
  <si>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</si>
  <si>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</si>
  <si>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</si>
  <si>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</si>
  <si>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</si>
  <si>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</si>
  <si>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</si>
  <si>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</si>
  <si>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</si>
  <si>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</si>
  <si>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</si>
  <si>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</si>
  <si>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</si>
  <si>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</si>
  <si>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</si>
  <si>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</si>
  <si>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</si>
  <si>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</si>
  <si>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</si>
  <si>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</si>
  <si>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</si>
  <si>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</si>
  <si>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</si>
  <si>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</si>
  <si>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</si>
  <si>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</si>
  <si>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</si>
  <si>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</si>
  <si>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</si>
  <si>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</si>
  <si>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</si>
  <si>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</si>
  <si>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</si>
  <si>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</si>
  <si>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</si>
  <si>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</si>
  <si>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</si>
  <si>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</si>
  <si>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</si>
  <si>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</si>
  <si>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</si>
  <si>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</si>
  <si>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</si>
  <si>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</si>
  <si>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</si>
  <si>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</si>
  <si>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</si>
  <si>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</si>
  <si>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</si>
  <si>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</si>
  <si>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</si>
  <si>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</si>
  <si>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</si>
  <si>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</si>
  <si>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</si>
  <si>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</si>
  <si>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</si>
  <si>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</si>
  <si>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</si>
  <si>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</si>
  <si>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</si>
  <si>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</si>
  <si>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</si>
  <si>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</si>
  <si>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</si>
  <si>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</si>
  <si>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</si>
  <si>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</si>
  <si>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</si>
  <si>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</si>
  <si>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</si>
  <si>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</si>
  <si>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</si>
  <si>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</si>
  <si>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</si>
  <si>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</si>
  <si>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</si>
  <si>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</si>
  <si>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</si>
  <si>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</si>
  <si>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</si>
  <si>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</si>
  <si>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</si>
  <si>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</si>
  <si>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</si>
  <si>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</si>
  <si>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</si>
  <si>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</si>
  <si>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</si>
  <si>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</si>
  <si>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</si>
  <si>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</si>
  <si>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</si>
  <si>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</si>
  <si>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</si>
  <si>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</si>
  <si>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</si>
  <si>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</si>
  <si>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</si>
  <si>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</si>
  <si>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</si>
  <si>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</si>
  <si>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</si>
  <si>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</si>
  <si>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</si>
  <si>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</si>
  <si>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</si>
  <si>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</si>
  <si>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</si>
  <si>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</si>
  <si>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</si>
  <si>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</si>
  <si>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</si>
  <si>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</si>
  <si>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</si>
  <si>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</si>
  <si>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</si>
  <si>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</si>
  <si>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</si>
  <si>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</si>
  <si>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</si>
  <si>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</si>
  <si>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</si>
  <si>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</si>
  <si>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</si>
  <si>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</si>
  <si>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</si>
  <si>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</si>
  <si>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</si>
  <si>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</si>
  <si>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</si>
  <si>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</si>
  <si>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</si>
  <si>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</si>
  <si>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</si>
  <si>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</si>
  <si>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</si>
  <si>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</si>
  <si>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</si>
  <si>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</si>
  <si>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</si>
  <si>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</si>
  <si>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</si>
  <si>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</si>
  <si>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</si>
  <si>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</si>
  <si>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</si>
  <si>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</si>
  <si>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</si>
  <si>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</si>
  <si>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</si>
  <si>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</si>
  <si>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</si>
  <si>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</si>
  <si>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</si>
  <si>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</si>
  <si>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</si>
  <si>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</si>
  <si>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</si>
  <si>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</si>
  <si>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</si>
  <si>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</si>
  <si>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</si>
  <si>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</si>
  <si>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</si>
  <si>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</si>
  <si>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</si>
  <si>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</si>
  <si>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</si>
  <si>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</si>
  <si>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</si>
  <si>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</si>
  <si>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</si>
  <si>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</si>
  <si>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</si>
  <si>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</si>
  <si>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</si>
  <si>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</si>
  <si>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</si>
  <si>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</si>
  <si>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</si>
  <si>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</si>
  <si>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</si>
  <si>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</si>
  <si>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</si>
  <si>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</si>
  <si>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</si>
  <si>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</si>
  <si>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</si>
  <si>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</si>
  <si>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</si>
  <si>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</si>
  <si>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</si>
  <si>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</si>
  <si>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</si>
  <si>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</si>
  <si>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</si>
  <si>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</si>
  <si>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</si>
  <si>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</si>
  <si>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</si>
  <si>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</si>
  <si>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</si>
  <si>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</si>
  <si>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</si>
  <si>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</si>
  <si>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</si>
  <si>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</si>
  <si>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</si>
  <si>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</si>
  <si>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</si>
  <si>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</si>
  <si>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</si>
  <si>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</si>
  <si>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</si>
  <si>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</si>
  <si>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</si>
  <si>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</si>
  <si>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</si>
  <si>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</si>
  <si>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</si>
  <si>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</si>
  <si>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</si>
  <si>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</si>
  <si>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</si>
  <si>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</si>
  <si>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</si>
  <si>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</si>
  <si>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</si>
  <si>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</si>
  <si>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</si>
  <si>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</si>
  <si>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</si>
  <si>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</si>
  <si>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</si>
  <si>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</si>
  <si>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</si>
  <si>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</si>
  <si>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</si>
  <si>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</si>
  <si>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</si>
  <si>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</si>
  <si>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</si>
  <si>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</si>
  <si>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</si>
  <si>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</si>
  <si>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</si>
  <si>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</si>
  <si>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</si>
  <si>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</si>
  <si>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</si>
  <si>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</si>
  <si>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</si>
  <si>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</si>
  <si>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</si>
  <si>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</si>
  <si>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</si>
  <si>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</si>
  <si>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</si>
  <si>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</si>
  <si>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</si>
  <si>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</si>
  <si>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</si>
  <si>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</si>
  <si>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</si>
  <si>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</si>
  <si>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</si>
  <si>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</si>
  <si>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</si>
  <si>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</si>
  <si>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</si>
  <si>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</si>
  <si>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</si>
  <si>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</si>
  <si>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</si>
  <si>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</si>
  <si>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</si>
  <si>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</si>
  <si>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</si>
  <si>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</si>
  <si>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</si>
  <si>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</si>
  <si>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</si>
  <si>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</si>
  <si>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</si>
  <si>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</si>
  <si>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</si>
  <si>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</si>
  <si>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</si>
  <si>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</si>
  <si>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</si>
  <si>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</si>
  <si>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</si>
  <si>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</si>
  <si>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</si>
  <si>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</si>
  <si>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</si>
  <si>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</si>
  <si>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</si>
  <si>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</si>
  <si>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</si>
  <si>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</si>
  <si>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</si>
  <si>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</si>
  <si>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</si>
  <si>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</si>
  <si>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</si>
  <si>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</si>
  <si>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</si>
  <si>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</si>
  <si>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</si>
  <si>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</si>
  <si>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</si>
  <si>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</si>
  <si>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</si>
  <si>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</si>
  <si>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</si>
  <si>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</si>
  <si>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</si>
  <si>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</si>
  <si>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</si>
  <si>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</si>
  <si>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</si>
  <si>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</si>
  <si>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</si>
  <si>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</si>
  <si>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</si>
  <si>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</si>
  <si>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</si>
  <si>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</si>
  <si>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</si>
  <si>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</si>
  <si>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</si>
  <si>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</si>
  <si>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</si>
  <si>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</si>
  <si>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</si>
  <si>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</si>
  <si>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</si>
  <si>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</si>
  <si>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</si>
  <si>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</si>
  <si>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</si>
  <si>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</si>
  <si>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</si>
  <si>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</si>
  <si>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</si>
  <si>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</si>
  <si>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</si>
  <si>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</si>
  <si>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</si>
  <si>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</si>
  <si>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</si>
  <si>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</si>
  <si>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</si>
  <si>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</si>
  <si>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</si>
  <si>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</si>
  <si>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</si>
  <si>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</si>
  <si>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</si>
  <si>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</si>
  <si>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</si>
  <si>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</si>
  <si>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</si>
  <si>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</si>
  <si>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</si>
  <si>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</si>
  <si>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</si>
  <si>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</si>
  <si>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</si>
  <si>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</si>
  <si>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</si>
  <si>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</si>
  <si>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</si>
  <si>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</si>
  <si>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</si>
  <si>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</si>
  <si>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</si>
  <si>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</si>
  <si>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</si>
  <si>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</si>
  <si>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</si>
  <si>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</si>
  <si>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</si>
  <si>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</si>
  <si>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</si>
  <si>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</si>
  <si>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</si>
  <si>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</si>
  <si>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</si>
  <si>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</si>
  <si>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</si>
  <si>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</si>
  <si>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</si>
  <si>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</si>
  <si>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</si>
  <si>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</si>
  <si>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</si>
  <si>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</si>
  <si>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</si>
  <si>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</si>
  <si>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</si>
  <si>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</si>
  <si>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</si>
  <si>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</si>
  <si>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</si>
  <si>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</si>
  <si>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</si>
  <si>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</si>
  <si>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</si>
  <si>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</si>
  <si>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</si>
  <si>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</si>
  <si>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</si>
  <si>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</si>
  <si>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</si>
  <si>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</si>
  <si>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</si>
  <si>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</si>
  <si>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</si>
  <si>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</si>
  <si>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</si>
  <si>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</si>
  <si>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</si>
  <si>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</si>
  <si>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</si>
  <si>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</si>
  <si>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</si>
  <si>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</si>
  <si>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</si>
  <si>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</si>
  <si>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</si>
  <si>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</si>
  <si>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</si>
  <si>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</si>
  <si>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</si>
  <si>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</si>
  <si>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</si>
  <si>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</si>
  <si>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</si>
  <si>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</si>
  <si>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</si>
  <si>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</si>
  <si>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</si>
  <si>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</si>
  <si>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</si>
  <si>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</si>
  <si>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</si>
  <si>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</si>
  <si>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</si>
  <si>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</si>
  <si>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</si>
  <si>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</si>
  <si>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</si>
  <si>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</si>
  <si>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</si>
  <si>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</si>
  <si>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</si>
  <si>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</si>
  <si>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</si>
  <si>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</si>
  <si>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</si>
  <si>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</si>
  <si>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</si>
  <si>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</si>
  <si>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</si>
  <si>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</si>
  <si>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</si>
  <si>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</si>
  <si>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</si>
  <si>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</si>
  <si>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</si>
  <si>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</si>
  <si>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</si>
  <si>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</si>
  <si>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</si>
  <si>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</si>
  <si>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</si>
  <si>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</si>
  <si>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</si>
  <si>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</si>
  <si>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</si>
  <si>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</si>
  <si>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</si>
  <si>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</si>
  <si>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</si>
  <si>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</si>
  <si>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</si>
  <si>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</si>
  <si>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</si>
  <si>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</si>
  <si>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</si>
  <si>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</si>
  <si>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</si>
  <si>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</si>
  <si>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</si>
  <si>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</si>
  <si>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</si>
  <si>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</si>
  <si>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</si>
  <si>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</si>
  <si>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</si>
  <si>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</si>
  <si>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</si>
  <si>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</si>
  <si>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</si>
  <si>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</si>
  <si>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</si>
  <si>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</si>
  <si>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</si>
  <si>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</si>
  <si>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</si>
  <si>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</si>
  <si>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</si>
  <si>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</si>
  <si>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</si>
  <si>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</si>
  <si>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</si>
  <si>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</si>
  <si>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</si>
  <si>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</si>
  <si>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</si>
  <si>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</si>
  <si>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</si>
  <si>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</si>
  <si>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</si>
  <si>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</si>
  <si>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</si>
  <si>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</si>
  <si>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</si>
  <si>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</si>
  <si>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</si>
  <si>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</si>
  <si>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</si>
  <si>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</si>
  <si>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</si>
  <si>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</si>
  <si>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</si>
  <si>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</si>
  <si>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</si>
  <si>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</si>
  <si>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</si>
  <si>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</si>
  <si>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</si>
  <si>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มาม่อนคัฟ รวมรส ( 6 ชิ้น ) </t>
  </si>
  <si>
    <t>หมี่กรอบโบราณ</t>
  </si>
  <si>
    <t>บูธ บรมราชชนนี - ปิ่นเกล้า วันที่ 1-30  กันยายน 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</si>
  <si>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</si>
  <si>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</si>
  <si>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</si>
  <si>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</si>
  <si>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</si>
  <si>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ขนมปังไส้กรอรกแลบลิ้น 90 กรัม</t>
  </si>
  <si>
    <t>ระบาย</t>
  </si>
  <si>
    <t>หมดอายุ</t>
  </si>
  <si>
    <t>แถม</t>
  </si>
  <si>
    <t>บูธ ปิ่นเกล้า - ศาลายา  วันที่ 1-30  กันยายน  2568</t>
  </si>
  <si>
    <t>บูธ  ปิ่นเกล้า - ศษลายา วันที่ 1-30 กันยายน  2568</t>
  </si>
  <si>
    <t>สรุปยอดขาย บูธ ปิ่นเกล้า - ศาลายา วันที่ 1-30 กันยายน  2568</t>
  </si>
  <si>
    <t>ทาร์ตไข่ชาไทย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</si>
  <si>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</si>
  <si>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</si>
  <si>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</t>
  </si>
  <si>
    <t>1006982</t>
  </si>
  <si>
    <t>เปลี่ยนให้ลูกค้า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</si>
</sst>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6" sqref="B246:L246"/>
      <selection pane="bottomLeft" activeCell="B246" sqref="B246:L24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1422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1422</v>
      </c>
      <c r="H240" s="84" t="s">
        <v>1423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1423</v>
      </c>
      <c r="H241" s="84" t="s">
        <v>1424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1412</v>
      </c>
      <c r="D242" s="82" t="s">
        <v>433</v>
      </c>
      <c r="F242" s="83" t="s">
        <v>435</v>
      </c>
      <c r="G242" s="84" t="s">
        <v>1424</v>
      </c>
      <c r="H242" s="84" t="s">
        <v>1425</v>
      </c>
      <c r="I242" s="81" t="s">
        <v>430</v>
      </c>
      <c r="J242" s="85" t="s">
        <v>437</v>
      </c>
      <c r="L242" s="80">
        <v>35</v>
      </c>
    </row>
    <row r="243" spans="1:12" ht="25.5" x14ac:dyDescent="0.55000000000000004">
      <c r="A243" s="81" t="s">
        <v>917</v>
      </c>
      <c r="B243" s="10"/>
      <c r="C243" s="19" t="s">
        <v>1414</v>
      </c>
      <c r="D243" s="10" t="s">
        <v>433</v>
      </c>
      <c r="E243" s="63"/>
      <c r="F243" s="70"/>
      <c r="G243" s="84" t="s">
        <v>1425</v>
      </c>
      <c r="H243" s="84" t="s">
        <v>1426</v>
      </c>
      <c r="I243" s="81" t="s">
        <v>430</v>
      </c>
      <c r="J243" s="85" t="s">
        <v>437</v>
      </c>
      <c r="K243" s="71"/>
      <c r="L243" s="20">
        <v>39</v>
      </c>
    </row>
    <row r="244" spans="1:12" ht="25.5" x14ac:dyDescent="0.55000000000000004">
      <c r="A244" s="81" t="s">
        <v>918</v>
      </c>
      <c r="B244" s="10"/>
      <c r="C244" s="19" t="s">
        <v>1415</v>
      </c>
      <c r="D244" s="10" t="s">
        <v>433</v>
      </c>
      <c r="E244" s="63"/>
      <c r="F244" s="70"/>
      <c r="G244" s="84" t="s">
        <v>1426</v>
      </c>
      <c r="H244" s="84" t="s">
        <v>1427</v>
      </c>
      <c r="I244" s="81" t="s">
        <v>430</v>
      </c>
      <c r="J244" s="85" t="s">
        <v>437</v>
      </c>
      <c r="K244" s="71"/>
      <c r="L244" s="20">
        <v>55</v>
      </c>
    </row>
    <row r="245" spans="1:12" ht="25.5" x14ac:dyDescent="0.55000000000000004">
      <c r="A245" s="81" t="s">
        <v>919</v>
      </c>
      <c r="B245" s="10"/>
      <c r="C245" s="19" t="s">
        <v>1416</v>
      </c>
      <c r="D245" s="10" t="s">
        <v>433</v>
      </c>
      <c r="E245" s="63"/>
      <c r="F245" s="70"/>
      <c r="G245" s="84" t="s">
        <v>1427</v>
      </c>
      <c r="H245" s="84" t="s">
        <v>1428</v>
      </c>
      <c r="I245" s="81" t="s">
        <v>430</v>
      </c>
      <c r="J245" s="85" t="s">
        <v>437</v>
      </c>
      <c r="K245" s="71"/>
      <c r="L245" s="20">
        <v>40</v>
      </c>
    </row>
    <row r="246" spans="1:12" ht="25.5" x14ac:dyDescent="0.55000000000000004">
      <c r="A246" s="81" t="s">
        <v>920</v>
      </c>
      <c r="B246" s="10"/>
      <c r="C246" s="19" t="s">
        <v>1417</v>
      </c>
      <c r="D246" s="10" t="s">
        <v>433</v>
      </c>
      <c r="E246" s="63"/>
      <c r="F246" s="70"/>
      <c r="G246" s="84" t="s">
        <v>1428</v>
      </c>
      <c r="H246" s="84" t="s">
        <v>1429</v>
      </c>
      <c r="I246" s="81" t="s">
        <v>430</v>
      </c>
      <c r="J246" s="85" t="s">
        <v>437</v>
      </c>
      <c r="K246" s="71"/>
      <c r="L246" s="20">
        <v>49</v>
      </c>
    </row>
    <row r="247" spans="1:12" ht="25.5" x14ac:dyDescent="0.55000000000000004">
      <c r="A247" s="81" t="s">
        <v>921</v>
      </c>
      <c r="B247" s="10">
        <v>1007015</v>
      </c>
      <c r="C247" s="19" t="s">
        <v>1418</v>
      </c>
      <c r="D247" s="10" t="s">
        <v>563</v>
      </c>
      <c r="E247" s="63"/>
      <c r="F247" s="70"/>
      <c r="G247" s="84" t="s">
        <v>1429</v>
      </c>
      <c r="H247" s="84" t="s">
        <v>1430</v>
      </c>
      <c r="I247" s="81" t="s">
        <v>430</v>
      </c>
      <c r="J247" s="85" t="s">
        <v>437</v>
      </c>
      <c r="K247" s="71"/>
      <c r="L247" s="20">
        <v>39</v>
      </c>
    </row>
    <row r="248" spans="1:12" ht="25.5" x14ac:dyDescent="0.55000000000000004">
      <c r="A248" s="81" t="s">
        <v>922</v>
      </c>
      <c r="B248" s="10">
        <v>1100042</v>
      </c>
      <c r="C248" s="19" t="s">
        <v>1419</v>
      </c>
      <c r="D248" s="10" t="s">
        <v>433</v>
      </c>
      <c r="E248" s="63"/>
      <c r="F248" s="70"/>
      <c r="G248" s="84" t="s">
        <v>1430</v>
      </c>
      <c r="H248" s="84" t="s">
        <v>1431</v>
      </c>
      <c r="I248" s="81" t="s">
        <v>430</v>
      </c>
      <c r="J248" s="85" t="s">
        <v>437</v>
      </c>
      <c r="K248" s="71"/>
      <c r="L248" s="20">
        <v>50</v>
      </c>
    </row>
    <row r="249" spans="1:12" ht="25.5" x14ac:dyDescent="0.55000000000000004">
      <c r="A249" s="81" t="s">
        <v>924</v>
      </c>
      <c r="B249" s="10">
        <v>1100043</v>
      </c>
      <c r="C249" s="19" t="s">
        <v>1420</v>
      </c>
      <c r="D249" s="10" t="s">
        <v>433</v>
      </c>
      <c r="E249" s="63"/>
      <c r="F249" s="70"/>
      <c r="G249" s="84" t="s">
        <v>1431</v>
      </c>
      <c r="H249" s="84" t="s">
        <v>1432</v>
      </c>
      <c r="I249" s="81" t="s">
        <v>430</v>
      </c>
      <c r="J249" s="85" t="s">
        <v>437</v>
      </c>
      <c r="K249" s="71"/>
      <c r="L249" s="20">
        <v>50</v>
      </c>
    </row>
    <row r="250" spans="1:12" ht="25.5" x14ac:dyDescent="0.55000000000000004">
      <c r="A250" s="81" t="s">
        <v>925</v>
      </c>
      <c r="B250" s="10">
        <v>2005827</v>
      </c>
      <c r="C250" s="19" t="s">
        <v>1421</v>
      </c>
      <c r="D250" s="10" t="s">
        <v>433</v>
      </c>
      <c r="E250" s="63"/>
      <c r="F250" s="70"/>
      <c r="G250" s="84" t="s">
        <v>1432</v>
      </c>
      <c r="H250" s="84" t="s">
        <v>1433</v>
      </c>
      <c r="I250" s="81" t="s">
        <v>430</v>
      </c>
      <c r="J250" s="85" t="s">
        <v>437</v>
      </c>
      <c r="K250" s="71"/>
      <c r="L250" s="20">
        <v>35</v>
      </c>
    </row>
    <row r="251" spans="1:12" x14ac:dyDescent="0.2">
      <c r="A251" s="81" t="s">
        <v>926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1433</v>
      </c>
      <c r="H251" s="84" t="s">
        <v>1434</v>
      </c>
      <c r="I251" s="81" t="s">
        <v>430</v>
      </c>
      <c r="J251" s="85" t="s">
        <v>437</v>
      </c>
    </row>
    <row r="252" spans="1:12" x14ac:dyDescent="0.2">
      <c r="A252" s="81" t="s">
        <v>927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1434</v>
      </c>
      <c r="H252" s="84" t="s">
        <v>1435</v>
      </c>
      <c r="I252" s="81" t="s">
        <v>430</v>
      </c>
      <c r="J252" s="85" t="s">
        <v>437</v>
      </c>
    </row>
    <row r="253" spans="1:12" x14ac:dyDescent="0.2">
      <c r="A253" s="81" t="s">
        <v>928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1435</v>
      </c>
      <c r="H253" s="84" t="s">
        <v>1436</v>
      </c>
      <c r="I253" s="81" t="s">
        <v>430</v>
      </c>
      <c r="J253" s="85" t="s">
        <v>437</v>
      </c>
    </row>
    <row r="254" spans="1:12" x14ac:dyDescent="0.2">
      <c r="A254" s="81" t="s">
        <v>929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1436</v>
      </c>
      <c r="H254" s="84" t="s">
        <v>1437</v>
      </c>
      <c r="I254" s="81" t="s">
        <v>430</v>
      </c>
      <c r="J254" s="85" t="s">
        <v>437</v>
      </c>
    </row>
    <row r="255" spans="1:12" x14ac:dyDescent="0.2">
      <c r="A255" s="81" t="s">
        <v>930</v>
      </c>
      <c r="B255" s="81" t="s">
        <v>931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1437</v>
      </c>
      <c r="H255" s="84" t="s">
        <v>1438</v>
      </c>
      <c r="I255" s="81" t="s">
        <v>430</v>
      </c>
      <c r="J255" s="85" t="s">
        <v>437</v>
      </c>
    </row>
    <row r="256" spans="1:12" x14ac:dyDescent="0.2">
      <c r="A256" s="81" t="s">
        <v>932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1438</v>
      </c>
      <c r="H256" s="84" t="s">
        <v>1439</v>
      </c>
      <c r="I256" s="81" t="s">
        <v>430</v>
      </c>
      <c r="J256" s="85" t="s">
        <v>437</v>
      </c>
    </row>
    <row r="257" spans="1:10" x14ac:dyDescent="0.2">
      <c r="A257" s="81" t="s">
        <v>933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1439</v>
      </c>
      <c r="H257" s="84" t="s">
        <v>1440</v>
      </c>
      <c r="I257" s="81" t="s">
        <v>430</v>
      </c>
      <c r="J257" s="85" t="s">
        <v>437</v>
      </c>
    </row>
    <row r="258" spans="1:10" x14ac:dyDescent="0.2">
      <c r="A258" s="81" t="s">
        <v>934</v>
      </c>
      <c r="B258" s="81" t="s">
        <v>324</v>
      </c>
      <c r="C258" s="81" t="s">
        <v>923</v>
      </c>
      <c r="D258" s="82" t="s">
        <v>433</v>
      </c>
      <c r="E258" s="83" t="s">
        <v>858</v>
      </c>
      <c r="F258" s="83" t="s">
        <v>435</v>
      </c>
      <c r="G258" s="84" t="s">
        <v>1440</v>
      </c>
      <c r="H258" s="84" t="s">
        <v>1441</v>
      </c>
      <c r="I258" s="81" t="s">
        <v>430</v>
      </c>
      <c r="J258" s="85" t="s">
        <v>437</v>
      </c>
    </row>
    <row r="259" spans="1:10" x14ac:dyDescent="0.2">
      <c r="A259" s="81" t="s">
        <v>935</v>
      </c>
      <c r="B259" s="81" t="s">
        <v>325</v>
      </c>
      <c r="C259" s="81" t="s">
        <v>923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936</v>
      </c>
      <c r="B260" s="81" t="s">
        <v>326</v>
      </c>
      <c r="C260" s="81" t="s">
        <v>923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937</v>
      </c>
      <c r="B261" s="81" t="s">
        <v>327</v>
      </c>
      <c r="C261" s="81" t="s">
        <v>923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938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939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940</v>
      </c>
      <c r="B264" s="81" t="s">
        <v>328</v>
      </c>
      <c r="C264" s="81" t="s">
        <v>923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941</v>
      </c>
      <c r="B265" s="81" t="s">
        <v>329</v>
      </c>
      <c r="C265" s="81" t="s">
        <v>923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942</v>
      </c>
      <c r="B266" s="81" t="s">
        <v>330</v>
      </c>
      <c r="C266" s="81" t="s">
        <v>923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943</v>
      </c>
      <c r="B267" s="81" t="s">
        <v>331</v>
      </c>
      <c r="C267" s="81" t="s">
        <v>923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944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945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946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947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948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949</v>
      </c>
      <c r="B273" s="81" t="s">
        <v>332</v>
      </c>
      <c r="C273" s="81" t="s">
        <v>923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950</v>
      </c>
      <c r="B274" s="81" t="s">
        <v>951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952</v>
      </c>
      <c r="B275" s="81" t="s">
        <v>953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954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955</v>
      </c>
      <c r="B277" s="81" t="s">
        <v>333</v>
      </c>
      <c r="C277" s="81" t="s">
        <v>923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956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957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958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959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960</v>
      </c>
      <c r="B282" s="81" t="s">
        <v>961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962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963</v>
      </c>
      <c r="B284" s="81" t="s">
        <v>334</v>
      </c>
      <c r="C284" s="81" t="s">
        <v>923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964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965</v>
      </c>
      <c r="B286" s="81" t="s">
        <v>335</v>
      </c>
      <c r="C286" s="81" t="s">
        <v>923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966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967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968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969</v>
      </c>
      <c r="B290" s="81" t="s">
        <v>970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971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972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973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974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975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976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977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978</v>
      </c>
      <c r="B298" s="81" t="s">
        <v>979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980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981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982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983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984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985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986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987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988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989</v>
      </c>
      <c r="B308" s="81" t="s">
        <v>336</v>
      </c>
      <c r="C308" s="81" t="s">
        <v>923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990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991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992</v>
      </c>
      <c r="B311" s="81" t="s">
        <v>993</v>
      </c>
      <c r="C311" s="81" t="s">
        <v>923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994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995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996</v>
      </c>
      <c r="B314" s="81" t="s">
        <v>337</v>
      </c>
      <c r="C314" s="81" t="s">
        <v>923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997</v>
      </c>
      <c r="B315" s="81" t="s">
        <v>998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999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1000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1001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1002</v>
      </c>
      <c r="B319" s="81" t="s">
        <v>1003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1004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1005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1006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1007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1008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1009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1010</v>
      </c>
      <c r="B326" s="81" t="s">
        <v>338</v>
      </c>
      <c r="C326" s="81" t="s">
        <v>923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1011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1012</v>
      </c>
      <c r="B328" s="81" t="s">
        <v>1013</v>
      </c>
      <c r="C328" s="81" t="s">
        <v>923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1014</v>
      </c>
      <c r="B329" s="81" t="s">
        <v>1015</v>
      </c>
      <c r="C329" s="81" t="s">
        <v>923</v>
      </c>
      <c r="D329" s="82" t="s">
        <v>433</v>
      </c>
      <c r="E329" s="83" t="s">
        <v>1016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1017</v>
      </c>
      <c r="B330" s="81" t="s">
        <v>1018</v>
      </c>
      <c r="C330" s="81" t="s">
        <v>923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1019</v>
      </c>
      <c r="B331" s="81" t="s">
        <v>1020</v>
      </c>
      <c r="C331" s="81" t="s">
        <v>923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1021</v>
      </c>
      <c r="B332" s="81" t="s">
        <v>339</v>
      </c>
      <c r="C332" s="81" t="s">
        <v>923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1022</v>
      </c>
      <c r="B333" s="81" t="s">
        <v>1023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1024</v>
      </c>
      <c r="B334" s="81" t="s">
        <v>1025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1026</v>
      </c>
      <c r="J334" s="85" t="s">
        <v>437</v>
      </c>
    </row>
    <row r="335" spans="1:10" x14ac:dyDescent="0.2">
      <c r="A335" s="81" t="s">
        <v>1027</v>
      </c>
      <c r="B335" s="81" t="s">
        <v>1028</v>
      </c>
      <c r="C335" s="81" t="s">
        <v>558</v>
      </c>
      <c r="D335" s="82" t="s">
        <v>433</v>
      </c>
      <c r="E335" s="83" t="s">
        <v>556</v>
      </c>
      <c r="F335" s="83" t="s">
        <v>1029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1030</v>
      </c>
      <c r="B336" s="81" t="s">
        <v>1031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1026</v>
      </c>
      <c r="J336" s="85" t="s">
        <v>437</v>
      </c>
    </row>
    <row r="337" spans="1:10" x14ac:dyDescent="0.2">
      <c r="A337" s="81" t="s">
        <v>1032</v>
      </c>
      <c r="B337" s="81" t="s">
        <v>1033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1026</v>
      </c>
      <c r="J337" s="85" t="s">
        <v>437</v>
      </c>
    </row>
    <row r="338" spans="1:10" x14ac:dyDescent="0.2">
      <c r="A338" s="81" t="s">
        <v>1034</v>
      </c>
      <c r="B338" s="81" t="s">
        <v>1035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1026</v>
      </c>
      <c r="J338" s="85" t="s">
        <v>437</v>
      </c>
    </row>
    <row r="339" spans="1:10" x14ac:dyDescent="0.2">
      <c r="A339" s="81" t="s">
        <v>1036</v>
      </c>
      <c r="B339" s="81" t="s">
        <v>1037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1038</v>
      </c>
      <c r="B340" s="81" t="s">
        <v>1039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1040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1041</v>
      </c>
      <c r="B342" s="81" t="s">
        <v>1042</v>
      </c>
      <c r="C342" s="81" t="s">
        <v>923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1043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1044</v>
      </c>
      <c r="B344" s="81" t="s">
        <v>1045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1046</v>
      </c>
      <c r="B345" s="81" t="s">
        <v>1047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1048</v>
      </c>
      <c r="B346" s="81" t="s">
        <v>1049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1050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1051</v>
      </c>
      <c r="B348" s="81" t="s">
        <v>1052</v>
      </c>
      <c r="C348" s="81" t="s">
        <v>923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1053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1054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1055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1056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1057</v>
      </c>
      <c r="B353" s="81" t="s">
        <v>1058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1059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1060</v>
      </c>
      <c r="B355" s="81" t="s">
        <v>1061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1062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1063</v>
      </c>
      <c r="B357" s="81" t="s">
        <v>1064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1065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1066</v>
      </c>
      <c r="B359" s="81" t="s">
        <v>1067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1068</v>
      </c>
      <c r="B360" s="81" t="s">
        <v>1069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1070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1071</v>
      </c>
      <c r="B362" s="81" t="s">
        <v>1072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1073</v>
      </c>
      <c r="B363" s="81" t="s">
        <v>1074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1075</v>
      </c>
      <c r="B364" s="81" t="s">
        <v>1076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1077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1078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1079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1080</v>
      </c>
      <c r="B368" s="81" t="s">
        <v>1081</v>
      </c>
      <c r="C368" s="81" t="s">
        <v>898</v>
      </c>
      <c r="D368" s="82" t="s">
        <v>433</v>
      </c>
      <c r="E368" s="83" t="s">
        <v>1082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1083</v>
      </c>
      <c r="B369" s="81" t="s">
        <v>1084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1085</v>
      </c>
      <c r="B370" s="81" t="s">
        <v>1086</v>
      </c>
      <c r="C370" s="81" t="s">
        <v>898</v>
      </c>
      <c r="D370" s="82" t="s">
        <v>433</v>
      </c>
      <c r="E370" s="83" t="s">
        <v>1082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1087</v>
      </c>
      <c r="B371" s="81" t="s">
        <v>1088</v>
      </c>
      <c r="C371" s="81" t="s">
        <v>898</v>
      </c>
      <c r="D371" s="82" t="s">
        <v>433</v>
      </c>
      <c r="E371" s="83" t="s">
        <v>858</v>
      </c>
      <c r="F371" s="83" t="s">
        <v>1089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1090</v>
      </c>
      <c r="B372" s="81" t="s">
        <v>1091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1092</v>
      </c>
      <c r="B373" s="81" t="s">
        <v>1093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1094</v>
      </c>
      <c r="B374" s="81" t="s">
        <v>1095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1096</v>
      </c>
      <c r="B375" s="81" t="s">
        <v>1097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1098</v>
      </c>
      <c r="B376" s="81" t="s">
        <v>1099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1100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1101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1102</v>
      </c>
      <c r="B379" s="81" t="s">
        <v>1103</v>
      </c>
      <c r="C379" s="81" t="s">
        <v>898</v>
      </c>
      <c r="D379" s="82" t="s">
        <v>433</v>
      </c>
      <c r="E379" s="83" t="s">
        <v>1082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1104</v>
      </c>
      <c r="B380" s="81" t="s">
        <v>1105</v>
      </c>
      <c r="C380" s="81" t="s">
        <v>898</v>
      </c>
      <c r="D380" s="82" t="s">
        <v>433</v>
      </c>
      <c r="E380" s="83" t="s">
        <v>1082</v>
      </c>
      <c r="F380" s="83" t="s">
        <v>1106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1107</v>
      </c>
      <c r="B381" s="81" t="s">
        <v>1108</v>
      </c>
      <c r="C381" s="81" t="s">
        <v>898</v>
      </c>
      <c r="D381" s="82" t="s">
        <v>433</v>
      </c>
      <c r="E381" s="83" t="s">
        <v>1082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1109</v>
      </c>
      <c r="B382" s="81" t="s">
        <v>1110</v>
      </c>
      <c r="C382" s="81" t="s">
        <v>898</v>
      </c>
      <c r="D382" s="82" t="s">
        <v>433</v>
      </c>
      <c r="E382" s="83" t="s">
        <v>1082</v>
      </c>
      <c r="F382" s="83" t="s">
        <v>1106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1111</v>
      </c>
      <c r="B383" s="81" t="s">
        <v>1112</v>
      </c>
      <c r="C383" s="81" t="s">
        <v>898</v>
      </c>
      <c r="D383" s="82" t="s">
        <v>433</v>
      </c>
      <c r="E383" s="83" t="s">
        <v>1082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1113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1114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1115</v>
      </c>
      <c r="B386" s="81" t="s">
        <v>1116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1117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1118</v>
      </c>
      <c r="B388" s="81" t="s">
        <v>1119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1120</v>
      </c>
      <c r="B389" s="81" t="s">
        <v>1121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1122</v>
      </c>
      <c r="B390" s="81" t="s">
        <v>1123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1124</v>
      </c>
      <c r="B391" s="81" t="s">
        <v>1125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1126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1127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1128</v>
      </c>
      <c r="B394" s="81" t="s">
        <v>1129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1130</v>
      </c>
      <c r="B395" s="81" t="s">
        <v>1131</v>
      </c>
      <c r="C395" s="81" t="s">
        <v>923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1132</v>
      </c>
      <c r="B396" s="81" t="s">
        <v>1133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1134</v>
      </c>
      <c r="B397" s="81" t="s">
        <v>1135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1136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1137</v>
      </c>
      <c r="B399" s="81" t="s">
        <v>1138</v>
      </c>
      <c r="C399" s="81" t="s">
        <v>558</v>
      </c>
      <c r="D399" s="82" t="s">
        <v>563</v>
      </c>
      <c r="E399" s="83" t="s">
        <v>1139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1140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1141</v>
      </c>
      <c r="B401" s="81" t="s">
        <v>1142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1143</v>
      </c>
      <c r="B402" s="81" t="s">
        <v>1144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1145</v>
      </c>
      <c r="B403" s="81" t="s">
        <v>1146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1147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1148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1149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1150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1151</v>
      </c>
      <c r="B408" s="81" t="s">
        <v>1152</v>
      </c>
      <c r="C408" s="81" t="s">
        <v>1153</v>
      </c>
      <c r="D408" s="82" t="s">
        <v>612</v>
      </c>
      <c r="E408" s="83" t="s">
        <v>1089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1154</v>
      </c>
      <c r="B409" s="81" t="s">
        <v>1155</v>
      </c>
      <c r="C409" s="81" t="s">
        <v>1153</v>
      </c>
      <c r="D409" s="82" t="s">
        <v>612</v>
      </c>
      <c r="E409" s="83" t="s">
        <v>1089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1156</v>
      </c>
      <c r="B410" s="81" t="s">
        <v>173</v>
      </c>
      <c r="C410" s="81" t="s">
        <v>1153</v>
      </c>
      <c r="D410" s="82" t="s">
        <v>612</v>
      </c>
      <c r="E410" s="83" t="s">
        <v>1089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1157</v>
      </c>
      <c r="B411" s="81" t="s">
        <v>170</v>
      </c>
      <c r="C411" s="81" t="s">
        <v>1153</v>
      </c>
      <c r="D411" s="82" t="s">
        <v>612</v>
      </c>
      <c r="E411" s="83" t="s">
        <v>1158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1159</v>
      </c>
      <c r="B412" s="81" t="s">
        <v>174</v>
      </c>
      <c r="C412" s="81" t="s">
        <v>1153</v>
      </c>
      <c r="D412" s="82" t="s">
        <v>583</v>
      </c>
      <c r="E412" s="83" t="s">
        <v>1089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1160</v>
      </c>
      <c r="B413" s="81" t="s">
        <v>1161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1162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1163</v>
      </c>
      <c r="B415" s="81" t="s">
        <v>1164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1165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1166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1167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1168</v>
      </c>
      <c r="B419" s="81" t="s">
        <v>1169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1170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1171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1172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1173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1174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1175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1176</v>
      </c>
      <c r="B426" s="81" t="s">
        <v>1177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1178</v>
      </c>
      <c r="B427" s="81" t="s">
        <v>1179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1180</v>
      </c>
      <c r="B428" s="81" t="s">
        <v>1181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1182</v>
      </c>
      <c r="B429" s="81" t="s">
        <v>1183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1184</v>
      </c>
      <c r="B430" s="81" t="s">
        <v>1185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1186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1187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1188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1189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1190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1191</v>
      </c>
      <c r="B436" s="81" t="s">
        <v>1192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1193</v>
      </c>
      <c r="B437" s="81" t="s">
        <v>1194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1195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1196</v>
      </c>
      <c r="B439" s="81" t="s">
        <v>1197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1198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1199</v>
      </c>
      <c r="B441" s="81" t="s">
        <v>1200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1201</v>
      </c>
      <c r="B442" s="81" t="s">
        <v>1202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1203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1204</v>
      </c>
      <c r="B444" s="81" t="s">
        <v>1205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1206</v>
      </c>
      <c r="B445" s="81" t="s">
        <v>1207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1208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1209</v>
      </c>
      <c r="B447" s="81" t="s">
        <v>1210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1211</v>
      </c>
      <c r="B448" s="81" t="s">
        <v>1212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1213</v>
      </c>
      <c r="B449" s="81" t="s">
        <v>1214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1215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1216</v>
      </c>
      <c r="B451" s="81" t="s">
        <v>1217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1218</v>
      </c>
      <c r="B452" s="81" t="s">
        <v>1219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1220</v>
      </c>
      <c r="B453" s="81" t="s">
        <v>1221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1222</v>
      </c>
      <c r="B454" s="81" t="s">
        <v>1223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1224</v>
      </c>
      <c r="B455" s="81" t="s">
        <v>1225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1226</v>
      </c>
      <c r="B456" s="81" t="s">
        <v>1227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1228</v>
      </c>
      <c r="B457" s="81" t="s">
        <v>1229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1230</v>
      </c>
      <c r="B458" s="81" t="s">
        <v>1231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1232</v>
      </c>
      <c r="B459" s="81" t="s">
        <v>1202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1233</v>
      </c>
      <c r="B460" s="81" t="s">
        <v>1234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1235</v>
      </c>
      <c r="B461" s="81" t="s">
        <v>1236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1237</v>
      </c>
      <c r="B462" s="81" t="s">
        <v>1238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1239</v>
      </c>
      <c r="B463" s="81" t="s">
        <v>1240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1241</v>
      </c>
      <c r="B464" s="81" t="s">
        <v>1242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1243</v>
      </c>
      <c r="B465" s="81" t="s">
        <v>1244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1245</v>
      </c>
      <c r="B466" s="81" t="s">
        <v>1246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1247</v>
      </c>
      <c r="J466" s="85" t="s">
        <v>437</v>
      </c>
    </row>
    <row r="467" spans="1:10" x14ac:dyDescent="0.2">
      <c r="A467" s="81" t="s">
        <v>1248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1249</v>
      </c>
      <c r="J467" s="85" t="s">
        <v>437</v>
      </c>
    </row>
    <row r="468" spans="1:10" x14ac:dyDescent="0.2">
      <c r="A468" s="81" t="s">
        <v>1250</v>
      </c>
      <c r="B468" s="81" t="s">
        <v>1251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1252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1253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1254</v>
      </c>
      <c r="B471" s="81" t="s">
        <v>1255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1256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1257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1258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1259</v>
      </c>
      <c r="B475" s="81" t="s">
        <v>1260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1261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1262</v>
      </c>
      <c r="B477" s="81" t="s">
        <v>1263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1264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1265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1266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1267</v>
      </c>
      <c r="B481" s="81" t="s">
        <v>1268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1269</v>
      </c>
      <c r="B482" s="81" t="s">
        <v>1270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1271</v>
      </c>
      <c r="B483" s="81" t="s">
        <v>1272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1273</v>
      </c>
      <c r="B484" s="81" t="s">
        <v>1274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1275</v>
      </c>
      <c r="B485" s="81" t="s">
        <v>1276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1277</v>
      </c>
      <c r="B486" s="81" t="s">
        <v>1278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1279</v>
      </c>
      <c r="B487" s="81" t="s">
        <v>1280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1281</v>
      </c>
      <c r="B488" s="81" t="s">
        <v>1282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1283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1284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1285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1286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1287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1288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1289</v>
      </c>
      <c r="B495" s="81" t="s">
        <v>1290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1291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1292</v>
      </c>
      <c r="B497" s="81" t="s">
        <v>1293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1294</v>
      </c>
      <c r="B498" s="81" t="s">
        <v>1295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1296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1297</v>
      </c>
      <c r="B500" s="81" t="s">
        <v>1298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1299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1300</v>
      </c>
      <c r="B502" s="81" t="s">
        <v>1301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1302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1303</v>
      </c>
      <c r="B504" s="81" t="s">
        <v>1304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1305</v>
      </c>
      <c r="B505" s="81" t="s">
        <v>1306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1307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1308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1309</v>
      </c>
      <c r="B508" s="81" t="s">
        <v>1310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1311</v>
      </c>
      <c r="B509" s="81" t="s">
        <v>1312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1313</v>
      </c>
      <c r="B510" s="81" t="s">
        <v>1314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1315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1316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1317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1318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1319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1320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1321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1322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1323</v>
      </c>
      <c r="B519" s="81" t="s">
        <v>343</v>
      </c>
      <c r="C519" s="81" t="s">
        <v>632</v>
      </c>
      <c r="D519" s="82" t="s">
        <v>433</v>
      </c>
      <c r="E519" s="83" t="s">
        <v>1016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1324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1325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1326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1327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1328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1329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1330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1331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1332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1333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1334</v>
      </c>
      <c r="B530" s="81" t="s">
        <v>1335</v>
      </c>
      <c r="C530" s="81" t="s">
        <v>1153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1336</v>
      </c>
      <c r="B531" s="81" t="s">
        <v>115</v>
      </c>
      <c r="C531" s="81" t="s">
        <v>1153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1337</v>
      </c>
      <c r="B532" s="81" t="s">
        <v>1338</v>
      </c>
      <c r="C532" s="81" t="s">
        <v>1153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1339</v>
      </c>
      <c r="B533" s="81" t="s">
        <v>1340</v>
      </c>
      <c r="C533" s="81" t="s">
        <v>582</v>
      </c>
      <c r="D533" s="82" t="s">
        <v>1341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1342</v>
      </c>
      <c r="B534" s="81" t="s">
        <v>1343</v>
      </c>
      <c r="C534" s="81" t="s">
        <v>582</v>
      </c>
      <c r="D534" s="82" t="s">
        <v>1341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1344</v>
      </c>
      <c r="B535" s="81" t="s">
        <v>1345</v>
      </c>
      <c r="C535" s="81" t="s">
        <v>582</v>
      </c>
      <c r="D535" s="82" t="s">
        <v>1341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1346</v>
      </c>
      <c r="J535" s="85" t="s">
        <v>437</v>
      </c>
    </row>
    <row r="536" spans="1:10" x14ac:dyDescent="0.2">
      <c r="A536" s="81" t="s">
        <v>1347</v>
      </c>
      <c r="B536" s="81" t="s">
        <v>1348</v>
      </c>
      <c r="C536" s="81" t="s">
        <v>898</v>
      </c>
      <c r="D536" s="82" t="s">
        <v>1341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1067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1074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1072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1152</v>
      </c>
    </row>
    <row r="67" spans="1:2" ht="24.75" x14ac:dyDescent="0.5">
      <c r="A67" s="1">
        <v>1113141</v>
      </c>
      <c r="B67" s="2" t="s">
        <v>1155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1412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4"/>
  <sheetViews>
    <sheetView tabSelected="1" zoomScale="80" zoomScaleNormal="80" workbookViewId="0">
      <pane xSplit="10" ySplit="4" topLeftCell="K242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S250" sqref="S25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5" style="2" customWidth="1"/>
    <col min="11" max="11" width="12.875" style="2" customWidth="1"/>
    <col min="12" max="12" width="7.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7" t="s">
        <v>1455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91"/>
      <c r="P2" s="67"/>
      <c r="Q2" s="167" t="s">
        <v>1456</v>
      </c>
      <c r="R2" s="167"/>
      <c r="S2" s="167"/>
      <c r="T2" s="167"/>
      <c r="U2" s="167"/>
      <c r="V2" s="167"/>
      <c r="W2" s="167"/>
      <c r="X2" s="167"/>
      <c r="Y2" s="167"/>
      <c r="Z2" s="167"/>
      <c r="AA2" s="93"/>
      <c r="AB2" s="93"/>
    </row>
    <row r="3" spans="1:29" s="5" customFormat="1" ht="24.6" customHeight="1" x14ac:dyDescent="0.55000000000000004">
      <c r="A3" s="131" t="s">
        <v>1</v>
      </c>
      <c r="B3" s="131" t="s">
        <v>1349</v>
      </c>
      <c r="C3" s="131" t="s">
        <v>2</v>
      </c>
      <c r="D3" s="131" t="s">
        <v>1350</v>
      </c>
      <c r="E3" s="131" t="s">
        <v>3</v>
      </c>
      <c r="F3" s="131" t="s">
        <v>4</v>
      </c>
      <c r="G3" s="131" t="s">
        <v>5</v>
      </c>
      <c r="H3" s="76" t="s">
        <v>6</v>
      </c>
      <c r="I3" s="168" t="s">
        <v>272</v>
      </c>
      <c r="J3" s="131" t="s">
        <v>7</v>
      </c>
      <c r="K3" s="132" t="s">
        <v>8</v>
      </c>
      <c r="L3" s="132"/>
      <c r="M3" s="132"/>
      <c r="N3" s="131" t="s">
        <v>9</v>
      </c>
      <c r="O3" s="133" t="s">
        <v>273</v>
      </c>
      <c r="P3" s="135" t="s">
        <v>274</v>
      </c>
      <c r="Q3" s="172" t="s">
        <v>214</v>
      </c>
      <c r="R3" s="172" t="s">
        <v>215</v>
      </c>
      <c r="S3" s="172" t="s">
        <v>10</v>
      </c>
      <c r="T3" s="172" t="s">
        <v>216</v>
      </c>
      <c r="U3" s="172" t="s">
        <v>217</v>
      </c>
      <c r="V3" s="170" t="s">
        <v>218</v>
      </c>
      <c r="W3" s="170" t="s">
        <v>219</v>
      </c>
      <c r="X3" s="170" t="s">
        <v>220</v>
      </c>
      <c r="Y3" s="172" t="s">
        <v>221</v>
      </c>
      <c r="Z3" s="173" t="s">
        <v>222</v>
      </c>
      <c r="AA3" s="127" t="s">
        <v>1356</v>
      </c>
      <c r="AB3" s="128" t="s">
        <v>1357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6" t="s">
        <v>11</v>
      </c>
      <c r="I4" s="169"/>
      <c r="J4" s="131"/>
      <c r="K4" s="62" t="s">
        <v>12</v>
      </c>
      <c r="L4" s="42" t="s">
        <v>13</v>
      </c>
      <c r="M4" s="62" t="s">
        <v>14</v>
      </c>
      <c r="N4" s="131"/>
      <c r="O4" s="134"/>
      <c r="P4" s="136"/>
      <c r="Q4" s="172"/>
      <c r="R4" s="172"/>
      <c r="S4" s="172"/>
      <c r="T4" s="172"/>
      <c r="U4" s="172"/>
      <c r="V4" s="171"/>
      <c r="W4" s="171"/>
      <c r="X4" s="171"/>
      <c r="Y4" s="172"/>
      <c r="Z4" s="174"/>
      <c r="AA4" s="127"/>
      <c r="AB4" s="129"/>
    </row>
    <row r="5" spans="1:29" ht="29.25" x14ac:dyDescent="0.6">
      <c r="A5" s="10">
        <v>1</v>
      </c>
      <c r="B5" s="10" t="s">
        <v>1046</v>
      </c>
      <c r="C5" s="19" t="s">
        <v>1047</v>
      </c>
      <c r="D5" s="10" t="s">
        <v>433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48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6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1500</v>
      </c>
      <c r="N5" s="19"/>
      <c r="O5" s="118">
        <v>18.97</v>
      </c>
      <c r="P5" s="78">
        <f>+K5*O5</f>
        <v>569.09999999999991</v>
      </c>
      <c r="Q5" s="45">
        <v>1</v>
      </c>
      <c r="R5" s="46">
        <f>+'1'!N256</f>
        <v>1205</v>
      </c>
      <c r="S5" s="46">
        <f>+'1'!N261</f>
        <v>145</v>
      </c>
      <c r="T5" s="46">
        <f>+'1'!N259</f>
        <v>0</v>
      </c>
      <c r="U5" s="66">
        <f>+'1'!N257</f>
        <v>0</v>
      </c>
      <c r="V5" s="46">
        <f>+'1'!N260</f>
        <v>0</v>
      </c>
      <c r="W5" s="46">
        <f>+'1'!N258</f>
        <v>660</v>
      </c>
      <c r="X5" s="46">
        <f>+R5-S5-T5-U5-V5-W5</f>
        <v>400</v>
      </c>
      <c r="Y5" s="46">
        <f>+'1'!N263</f>
        <v>400</v>
      </c>
      <c r="Z5" s="47">
        <f>+Y5-X5</f>
        <v>0</v>
      </c>
      <c r="AA5" s="119" t="s">
        <v>1364</v>
      </c>
      <c r="AB5" s="47">
        <f>+W5+Y5</f>
        <v>1060</v>
      </c>
      <c r="AC5" s="122">
        <f>+W5+Y5+Z5</f>
        <v>1060</v>
      </c>
    </row>
    <row r="6" spans="1:29" ht="29.25" x14ac:dyDescent="0.6">
      <c r="A6" s="10">
        <v>2</v>
      </c>
      <c r="B6" s="10" t="s">
        <v>1044</v>
      </c>
      <c r="C6" s="19" t="s">
        <v>1045</v>
      </c>
      <c r="D6" s="10" t="s">
        <v>433</v>
      </c>
      <c r="E6" s="46">
        <f>+ยกมา!J6</f>
        <v>31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65</v>
      </c>
      <c r="G6" s="43">
        <f t="shared" si="0"/>
        <v>96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6400</v>
      </c>
      <c r="N6" s="19"/>
      <c r="O6" s="118">
        <v>36.43</v>
      </c>
      <c r="P6" s="78">
        <f t="shared" ref="P6:P70" si="2">+K6*O6</f>
        <v>2331.52</v>
      </c>
      <c r="Q6" s="45">
        <v>2</v>
      </c>
      <c r="R6" s="46">
        <f>+'2'!N256</f>
        <v>1235</v>
      </c>
      <c r="S6" s="46">
        <f>+'2'!N261</f>
        <v>310</v>
      </c>
      <c r="T6" s="46">
        <f>+'2'!N259</f>
        <v>0</v>
      </c>
      <c r="U6" s="66">
        <f>+'2'!N257</f>
        <v>0</v>
      </c>
      <c r="V6" s="46">
        <f>+'2'!N260</f>
        <v>0</v>
      </c>
      <c r="W6" s="46">
        <f>+'2'!N258</f>
        <v>245</v>
      </c>
      <c r="X6" s="46">
        <f>+R6-S6-T6-U6-V6-W6</f>
        <v>680</v>
      </c>
      <c r="Y6" s="46">
        <f>+'2'!N263</f>
        <v>680</v>
      </c>
      <c r="Z6" s="47">
        <f t="shared" ref="Z6:Z35" si="3">+Y6-X6</f>
        <v>0</v>
      </c>
      <c r="AA6" s="119" t="s">
        <v>1358</v>
      </c>
      <c r="AB6" s="47">
        <f t="shared" ref="AB6:AB35" si="4">+W6+Y6</f>
        <v>925</v>
      </c>
      <c r="AC6" s="122">
        <f t="shared" ref="AC6:AC35" si="5">+W6+Y6+Z6</f>
        <v>925</v>
      </c>
    </row>
    <row r="7" spans="1:29" ht="29.25" x14ac:dyDescent="0.6">
      <c r="A7" s="10">
        <v>3</v>
      </c>
      <c r="B7" s="10" t="s">
        <v>1302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1755</v>
      </c>
      <c r="S7" s="46">
        <f>+'3'!N261</f>
        <v>480</v>
      </c>
      <c r="T7" s="46">
        <f>+'3'!N259</f>
        <v>0</v>
      </c>
      <c r="U7" s="46">
        <f>+'3'!N257</f>
        <v>0</v>
      </c>
      <c r="V7" s="46">
        <f>+'3'!N260</f>
        <v>0</v>
      </c>
      <c r="W7" s="46">
        <f>+'3'!N258</f>
        <v>925</v>
      </c>
      <c r="X7" s="46">
        <f>+R7-S7-T7-U7-V7-W7</f>
        <v>350</v>
      </c>
      <c r="Y7" s="46">
        <f>+'3'!N263</f>
        <v>350</v>
      </c>
      <c r="Z7" s="47">
        <f>+Y7-X7</f>
        <v>0</v>
      </c>
      <c r="AA7" s="119" t="s">
        <v>1359</v>
      </c>
      <c r="AB7" s="47">
        <f>+W7+Y7</f>
        <v>1275</v>
      </c>
      <c r="AC7" s="122">
        <f t="shared" si="5"/>
        <v>1275</v>
      </c>
    </row>
    <row r="8" spans="1:29" ht="29.25" x14ac:dyDescent="0.6">
      <c r="A8" s="10">
        <v>4</v>
      </c>
      <c r="B8" s="10" t="s">
        <v>1299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3440</v>
      </c>
      <c r="S8" s="46">
        <f>+'4'!N261</f>
        <v>567</v>
      </c>
      <c r="T8" s="46">
        <f>+'4'!N259</f>
        <v>0</v>
      </c>
      <c r="U8" s="46">
        <f>+'4'!N257</f>
        <v>0</v>
      </c>
      <c r="V8" s="46">
        <f>+'4'!N260</f>
        <v>0</v>
      </c>
      <c r="W8" s="46">
        <f>+'4'!N258</f>
        <v>2198</v>
      </c>
      <c r="X8" s="46">
        <f t="shared" ref="X8" si="6">+R8-S8-T8-U8-V8-W8</f>
        <v>675</v>
      </c>
      <c r="Y8" s="46">
        <f>+'4'!N263</f>
        <v>675</v>
      </c>
      <c r="Z8" s="47">
        <f t="shared" si="3"/>
        <v>0</v>
      </c>
      <c r="AA8" s="119" t="s">
        <v>1360</v>
      </c>
      <c r="AB8" s="47">
        <f t="shared" si="4"/>
        <v>2873</v>
      </c>
      <c r="AC8" s="122">
        <f t="shared" si="5"/>
        <v>2873</v>
      </c>
    </row>
    <row r="9" spans="1:29" ht="29.25" x14ac:dyDescent="0.6">
      <c r="A9" s="10">
        <v>5</v>
      </c>
      <c r="B9" s="10" t="s">
        <v>1126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1610</v>
      </c>
      <c r="S9" s="46">
        <f>+'5'!N261</f>
        <v>350</v>
      </c>
      <c r="T9" s="46">
        <f>+'5'!N259</f>
        <v>0</v>
      </c>
      <c r="U9" s="46">
        <f>+'5'!N257</f>
        <v>0</v>
      </c>
      <c r="V9" s="46">
        <f>+'5'!N260</f>
        <v>0</v>
      </c>
      <c r="W9" s="46">
        <f>+'5'!N258</f>
        <v>288</v>
      </c>
      <c r="X9" s="46">
        <f t="shared" ref="X9:X34" si="7">+R9-S9-T9-U9-V9-W9</f>
        <v>972</v>
      </c>
      <c r="Y9" s="46">
        <f>+'5'!N263</f>
        <v>972</v>
      </c>
      <c r="Z9" s="47">
        <f t="shared" si="3"/>
        <v>0</v>
      </c>
      <c r="AA9" s="119" t="s">
        <v>1361</v>
      </c>
      <c r="AB9" s="47">
        <f t="shared" si="4"/>
        <v>1260</v>
      </c>
      <c r="AC9" s="122">
        <f t="shared" si="5"/>
        <v>1260</v>
      </c>
    </row>
    <row r="10" spans="1:29" ht="29.25" x14ac:dyDescent="0.6">
      <c r="A10" s="10">
        <v>6</v>
      </c>
      <c r="B10" s="10" t="s">
        <v>1127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5015</v>
      </c>
      <c r="S10" s="46">
        <f>+'6'!N261</f>
        <v>475</v>
      </c>
      <c r="T10" s="46">
        <f>+'6'!N259</f>
        <v>0</v>
      </c>
      <c r="U10" s="46">
        <f>+'6'!N257</f>
        <v>0</v>
      </c>
      <c r="V10" s="46">
        <f>+'6'!N260</f>
        <v>0</v>
      </c>
      <c r="W10" s="46">
        <f>+'6'!N258</f>
        <v>2570</v>
      </c>
      <c r="X10" s="46">
        <f t="shared" si="7"/>
        <v>1970</v>
      </c>
      <c r="Y10" s="46">
        <f>+'6'!N263</f>
        <v>1970</v>
      </c>
      <c r="Z10" s="47">
        <f t="shared" si="3"/>
        <v>0</v>
      </c>
      <c r="AA10" s="97" t="s">
        <v>1362</v>
      </c>
      <c r="AB10" s="47">
        <f t="shared" si="4"/>
        <v>4540</v>
      </c>
      <c r="AC10" s="122">
        <f t="shared" si="5"/>
        <v>4540</v>
      </c>
    </row>
    <row r="11" spans="1:29" ht="29.25" x14ac:dyDescent="0.6">
      <c r="A11" s="10">
        <v>7</v>
      </c>
      <c r="B11" s="10" t="s">
        <v>1078</v>
      </c>
      <c r="C11" s="19" t="s">
        <v>295</v>
      </c>
      <c r="D11" s="10" t="s">
        <v>433</v>
      </c>
      <c r="E11" s="46">
        <f>+ยกมา!J11</f>
        <v>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34</v>
      </c>
      <c r="G11" s="43">
        <f t="shared" si="0"/>
        <v>35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1100</v>
      </c>
      <c r="N11" s="19"/>
      <c r="O11" s="118">
        <v>19.36</v>
      </c>
      <c r="P11" s="78">
        <f t="shared" si="2"/>
        <v>425.91999999999996</v>
      </c>
      <c r="Q11" s="45">
        <v>7</v>
      </c>
      <c r="R11" s="46">
        <f>+'7'!N256</f>
        <v>2115</v>
      </c>
      <c r="S11" s="46">
        <f>+'7'!N261</f>
        <v>372</v>
      </c>
      <c r="T11" s="46">
        <f>+'7'!N259</f>
        <v>0</v>
      </c>
      <c r="U11" s="46">
        <f>+'7'!N257</f>
        <v>0</v>
      </c>
      <c r="V11" s="46">
        <f>+'7'!N260</f>
        <v>0</v>
      </c>
      <c r="W11" s="46">
        <f>+'7'!N258</f>
        <v>808</v>
      </c>
      <c r="X11" s="46">
        <f t="shared" si="7"/>
        <v>935</v>
      </c>
      <c r="Y11" s="46">
        <f>+'7'!N263</f>
        <v>935</v>
      </c>
      <c r="Z11" s="47">
        <f t="shared" si="3"/>
        <v>0</v>
      </c>
      <c r="AA11" s="97" t="s">
        <v>1363</v>
      </c>
      <c r="AB11" s="47">
        <f t="shared" si="4"/>
        <v>1743</v>
      </c>
      <c r="AC11" s="122">
        <f t="shared" si="5"/>
        <v>1743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1310</v>
      </c>
      <c r="S12" s="46">
        <f>+'8'!N261</f>
        <v>365</v>
      </c>
      <c r="T12" s="46">
        <f>+'8'!N259</f>
        <v>0</v>
      </c>
      <c r="U12" s="46">
        <f>+'8'!N257</f>
        <v>0</v>
      </c>
      <c r="V12" s="46">
        <f>+'8'!N260</f>
        <v>0</v>
      </c>
      <c r="W12" s="46">
        <f>+'8'!N258</f>
        <v>13</v>
      </c>
      <c r="X12" s="46">
        <f t="shared" si="7"/>
        <v>932</v>
      </c>
      <c r="Y12" s="46">
        <f>+'8'!N263</f>
        <v>932</v>
      </c>
      <c r="Z12" s="47">
        <f t="shared" si="3"/>
        <v>0</v>
      </c>
      <c r="AA12" s="119" t="s">
        <v>1364</v>
      </c>
      <c r="AB12" s="47">
        <f t="shared" si="4"/>
        <v>945</v>
      </c>
      <c r="AC12" s="122">
        <f t="shared" si="5"/>
        <v>945</v>
      </c>
    </row>
    <row r="13" spans="1:29" ht="29.25" x14ac:dyDescent="0.6">
      <c r="A13" s="10">
        <v>9</v>
      </c>
      <c r="B13" s="10" t="s">
        <v>932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4">
        <v>19.82</v>
      </c>
      <c r="P13" s="78">
        <f t="shared" si="2"/>
        <v>0</v>
      </c>
      <c r="Q13" s="45">
        <v>9</v>
      </c>
      <c r="R13" s="46">
        <f>+'9'!N256</f>
        <v>1660</v>
      </c>
      <c r="S13" s="46">
        <f>+'9'!N261</f>
        <v>250</v>
      </c>
      <c r="T13" s="46">
        <f>+'9'!N259</f>
        <v>0</v>
      </c>
      <c r="U13" s="46">
        <f>+'9'!N257</f>
        <v>0</v>
      </c>
      <c r="V13" s="46">
        <f>+'9'!N260</f>
        <v>0</v>
      </c>
      <c r="W13" s="46">
        <f>+'9'!N258</f>
        <v>110</v>
      </c>
      <c r="X13" s="46">
        <f>+R13-S13-T13-U13-V13-W13</f>
        <v>1300</v>
      </c>
      <c r="Y13" s="46">
        <f>+'9'!N263</f>
        <v>1300</v>
      </c>
      <c r="Z13" s="47">
        <f t="shared" si="3"/>
        <v>0</v>
      </c>
      <c r="AA13" s="119" t="s">
        <v>1358</v>
      </c>
      <c r="AB13" s="47">
        <f t="shared" si="4"/>
        <v>1410</v>
      </c>
      <c r="AC13" s="122">
        <f t="shared" si="5"/>
        <v>1410</v>
      </c>
    </row>
    <row r="14" spans="1:29" ht="29.25" x14ac:dyDescent="0.6">
      <c r="A14" s="10">
        <v>10</v>
      </c>
      <c r="B14" s="10" t="s">
        <v>1008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4">
        <v>19.41</v>
      </c>
      <c r="P14" s="78">
        <f t="shared" si="2"/>
        <v>0</v>
      </c>
      <c r="Q14" s="45">
        <v>10</v>
      </c>
      <c r="R14" s="46">
        <f>+'10'!N256</f>
        <v>2875</v>
      </c>
      <c r="S14" s="46">
        <f>+'10'!N261</f>
        <v>637</v>
      </c>
      <c r="T14" s="46">
        <f>+'10'!N259</f>
        <v>0</v>
      </c>
      <c r="U14" s="46">
        <f>+'10'!N257</f>
        <v>0</v>
      </c>
      <c r="V14" s="46">
        <f>+'10'!N260</f>
        <v>0</v>
      </c>
      <c r="W14" s="46">
        <f>+'10'!N258</f>
        <v>1185</v>
      </c>
      <c r="X14" s="46">
        <f t="shared" si="7"/>
        <v>1053</v>
      </c>
      <c r="Y14" s="46">
        <f>+'10'!N263</f>
        <v>1053</v>
      </c>
      <c r="Z14" s="47">
        <f t="shared" si="3"/>
        <v>0</v>
      </c>
      <c r="AA14" s="119" t="s">
        <v>1359</v>
      </c>
      <c r="AB14" s="47">
        <f t="shared" si="4"/>
        <v>2238</v>
      </c>
      <c r="AC14" s="122">
        <f t="shared" si="5"/>
        <v>2238</v>
      </c>
    </row>
    <row r="15" spans="1:29" ht="29.25" x14ac:dyDescent="0.6">
      <c r="A15" s="10">
        <v>11</v>
      </c>
      <c r="B15" s="10" t="s">
        <v>948</v>
      </c>
      <c r="C15" s="19" t="s">
        <v>285</v>
      </c>
      <c r="D15" s="10" t="s">
        <v>433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22</v>
      </c>
      <c r="G15" s="43">
        <f t="shared" si="0"/>
        <v>24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118">
        <v>22.41</v>
      </c>
      <c r="P15" s="78">
        <f t="shared" si="2"/>
        <v>291.33</v>
      </c>
      <c r="Q15" s="45">
        <v>11</v>
      </c>
      <c r="R15" s="46">
        <f>+'11'!N256</f>
        <v>2090</v>
      </c>
      <c r="S15" s="46">
        <f>+'11'!N261</f>
        <v>220</v>
      </c>
      <c r="T15" s="46">
        <f>+'11'!N259</f>
        <v>0</v>
      </c>
      <c r="U15" s="46">
        <f>+'11'!N257</f>
        <v>0</v>
      </c>
      <c r="V15" s="46">
        <f>+'11'!N260</f>
        <v>0</v>
      </c>
      <c r="W15" s="46">
        <f>+'11'!N258</f>
        <v>555</v>
      </c>
      <c r="X15" s="46">
        <f t="shared" si="7"/>
        <v>1315</v>
      </c>
      <c r="Y15" s="46">
        <f>+'11'!N263</f>
        <v>1315</v>
      </c>
      <c r="Z15" s="47">
        <f t="shared" si="3"/>
        <v>0</v>
      </c>
      <c r="AA15" s="119" t="s">
        <v>1360</v>
      </c>
      <c r="AB15" s="47">
        <f t="shared" si="4"/>
        <v>1870</v>
      </c>
      <c r="AC15" s="122">
        <f t="shared" si="5"/>
        <v>1870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+'12'!N256</f>
        <v>3015</v>
      </c>
      <c r="S16" s="46">
        <f>+'12'!N261</f>
        <v>790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1125</v>
      </c>
      <c r="X16" s="46">
        <f t="shared" si="7"/>
        <v>1100</v>
      </c>
      <c r="Y16" s="46">
        <f>+'12'!N263</f>
        <v>1100</v>
      </c>
      <c r="Z16" s="47">
        <f t="shared" si="3"/>
        <v>0</v>
      </c>
      <c r="AA16" s="119" t="s">
        <v>1361</v>
      </c>
      <c r="AB16" s="47">
        <f t="shared" si="4"/>
        <v>2225</v>
      </c>
      <c r="AC16" s="122">
        <f t="shared" si="5"/>
        <v>2225</v>
      </c>
    </row>
    <row r="17" spans="1:29" ht="29.25" x14ac:dyDescent="0.6">
      <c r="A17" s="10">
        <v>13</v>
      </c>
      <c r="B17" s="10" t="s">
        <v>928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4">
        <v>4</v>
      </c>
      <c r="P17" s="78">
        <f t="shared" si="2"/>
        <v>0</v>
      </c>
      <c r="Q17" s="45">
        <v>13</v>
      </c>
      <c r="R17" s="46">
        <f>+'13'!N256</f>
        <v>4555</v>
      </c>
      <c r="S17" s="46">
        <f>+'13'!N261</f>
        <v>664</v>
      </c>
      <c r="T17" s="46">
        <f>+'13'!N259</f>
        <v>0</v>
      </c>
      <c r="U17" s="66">
        <f>+'13'!N257</f>
        <v>0</v>
      </c>
      <c r="V17" s="46">
        <f>+'13'!N260</f>
        <v>0</v>
      </c>
      <c r="W17" s="46">
        <f>+'13'!N258</f>
        <v>1316</v>
      </c>
      <c r="X17" s="46">
        <f>+R17-S17-T17-U17-V17-W17</f>
        <v>2575</v>
      </c>
      <c r="Y17" s="46">
        <f>+'13'!N263</f>
        <v>2575</v>
      </c>
      <c r="Z17" s="47">
        <f t="shared" si="3"/>
        <v>0</v>
      </c>
      <c r="AA17" s="97" t="s">
        <v>1362</v>
      </c>
      <c r="AB17" s="47">
        <f t="shared" si="4"/>
        <v>3891</v>
      </c>
      <c r="AC17" s="122">
        <f t="shared" si="5"/>
        <v>3891</v>
      </c>
    </row>
    <row r="18" spans="1:29" ht="29.25" x14ac:dyDescent="0.6">
      <c r="A18" s="10">
        <v>14</v>
      </c>
      <c r="B18" s="10" t="s">
        <v>933</v>
      </c>
      <c r="C18" s="19" t="s">
        <v>312</v>
      </c>
      <c r="D18" s="10" t="s">
        <v>433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45</v>
      </c>
      <c r="G18" s="43">
        <f t="shared" si="0"/>
        <v>46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5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1950</v>
      </c>
      <c r="N18" s="19"/>
      <c r="O18" s="118">
        <v>19.12</v>
      </c>
      <c r="P18" s="78">
        <f t="shared" si="2"/>
        <v>745.68000000000006</v>
      </c>
      <c r="Q18" s="45">
        <v>14</v>
      </c>
      <c r="R18" s="46">
        <f>+'14'!N256</f>
        <v>3795</v>
      </c>
      <c r="S18" s="46">
        <f>+'14'!N261</f>
        <v>285</v>
      </c>
      <c r="T18" s="46">
        <f>+'14'!N259</f>
        <v>0</v>
      </c>
      <c r="U18" s="66">
        <f>+'14'!N257</f>
        <v>0</v>
      </c>
      <c r="V18" s="46">
        <f>+'14'!N260</f>
        <v>0</v>
      </c>
      <c r="W18" s="46">
        <f>+'14'!N258</f>
        <v>1395</v>
      </c>
      <c r="X18" s="46">
        <f t="shared" si="7"/>
        <v>2115</v>
      </c>
      <c r="Y18" s="46">
        <f>+'14'!N263</f>
        <v>2115</v>
      </c>
      <c r="Z18" s="47">
        <f t="shared" si="3"/>
        <v>0</v>
      </c>
      <c r="AA18" s="97" t="s">
        <v>1363</v>
      </c>
      <c r="AB18" s="98">
        <f t="shared" si="4"/>
        <v>3510</v>
      </c>
      <c r="AC18" s="122">
        <f t="shared" si="5"/>
        <v>3510</v>
      </c>
    </row>
    <row r="19" spans="1:29" ht="29.25" x14ac:dyDescent="0.6">
      <c r="A19" s="10">
        <v>15</v>
      </c>
      <c r="B19" s="10" t="s">
        <v>947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4">
        <v>20.37</v>
      </c>
      <c r="P19" s="78">
        <f t="shared" si="2"/>
        <v>0</v>
      </c>
      <c r="Q19" s="45">
        <v>15</v>
      </c>
      <c r="R19" s="46">
        <f>+'15'!N256</f>
        <v>1740</v>
      </c>
      <c r="S19" s="46">
        <f>+'15'!N261</f>
        <v>235</v>
      </c>
      <c r="T19" s="46">
        <f>+'15'!N259</f>
        <v>0</v>
      </c>
      <c r="U19" s="66">
        <f>+'15'!N257</f>
        <v>0</v>
      </c>
      <c r="V19" s="46">
        <f>+'15'!N260</f>
        <v>0</v>
      </c>
      <c r="W19" s="46">
        <f>+'15'!N258</f>
        <v>400</v>
      </c>
      <c r="X19" s="46">
        <f t="shared" si="7"/>
        <v>1105</v>
      </c>
      <c r="Y19" s="46">
        <f>+'15'!N263</f>
        <v>1105</v>
      </c>
      <c r="Z19" s="47">
        <f t="shared" si="3"/>
        <v>0</v>
      </c>
      <c r="AA19" s="119" t="s">
        <v>1364</v>
      </c>
      <c r="AB19" s="47">
        <f t="shared" si="4"/>
        <v>1505</v>
      </c>
      <c r="AC19" s="122">
        <f t="shared" si="5"/>
        <v>1505</v>
      </c>
    </row>
    <row r="20" spans="1:29" ht="29.25" x14ac:dyDescent="0.6">
      <c r="A20" s="10">
        <v>16</v>
      </c>
      <c r="B20" s="10" t="s">
        <v>1077</v>
      </c>
      <c r="C20" s="19" t="s">
        <v>25</v>
      </c>
      <c r="D20" s="10" t="s">
        <v>433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18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118">
        <v>22.25</v>
      </c>
      <c r="P20" s="78">
        <f t="shared" si="2"/>
        <v>356</v>
      </c>
      <c r="Q20" s="45">
        <v>16</v>
      </c>
      <c r="R20" s="46">
        <f>+'16'!N256</f>
        <v>1315</v>
      </c>
      <c r="S20" s="46">
        <f>+'16'!N261</f>
        <v>147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533</v>
      </c>
      <c r="X20" s="46">
        <f t="shared" si="7"/>
        <v>635</v>
      </c>
      <c r="Y20" s="46">
        <f>+'16'!N263</f>
        <v>635</v>
      </c>
      <c r="Z20" s="47">
        <f t="shared" si="3"/>
        <v>0</v>
      </c>
      <c r="AA20" s="119" t="s">
        <v>1358</v>
      </c>
      <c r="AB20" s="47">
        <f t="shared" si="4"/>
        <v>1168</v>
      </c>
      <c r="AC20" s="122">
        <f t="shared" si="5"/>
        <v>1168</v>
      </c>
    </row>
    <row r="21" spans="1:29" ht="29.25" x14ac:dyDescent="0.6">
      <c r="A21" s="10">
        <v>17</v>
      </c>
      <c r="B21" s="10" t="s">
        <v>1011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+'17'!N256</f>
        <v>1260</v>
      </c>
      <c r="S21" s="46">
        <f>+'17'!N261</f>
        <v>75</v>
      </c>
      <c r="T21" s="46">
        <f>+'17'!N259</f>
        <v>0</v>
      </c>
      <c r="U21" s="66">
        <f>+'17'!N257</f>
        <v>0</v>
      </c>
      <c r="V21" s="46">
        <f>+'17'!N260</f>
        <v>0</v>
      </c>
      <c r="W21" s="46">
        <f>+'17'!N258</f>
        <v>425</v>
      </c>
      <c r="X21" s="46">
        <f t="shared" si="7"/>
        <v>760</v>
      </c>
      <c r="Y21" s="46">
        <f>+'17'!N263</f>
        <v>760</v>
      </c>
      <c r="Z21" s="47">
        <f t="shared" si="3"/>
        <v>0</v>
      </c>
      <c r="AA21" s="119" t="s">
        <v>1359</v>
      </c>
      <c r="AB21" s="47">
        <f t="shared" si="4"/>
        <v>1185</v>
      </c>
      <c r="AC21" s="122">
        <f t="shared" si="5"/>
        <v>1185</v>
      </c>
    </row>
    <row r="22" spans="1:29" ht="29.25" x14ac:dyDescent="0.6">
      <c r="A22" s="10">
        <v>18</v>
      </c>
      <c r="B22" s="10" t="s">
        <v>1005</v>
      </c>
      <c r="C22" s="19" t="s">
        <v>296</v>
      </c>
      <c r="D22" s="10" t="s">
        <v>433</v>
      </c>
      <c r="E22" s="46">
        <f>+ยกมา!J22</f>
        <v>14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36</v>
      </c>
      <c r="G22" s="43">
        <f t="shared" si="0"/>
        <v>50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4200</v>
      </c>
      <c r="N22" s="19"/>
      <c r="O22" s="118">
        <v>27.98</v>
      </c>
      <c r="P22" s="78">
        <f t="shared" si="2"/>
        <v>1175.1600000000001</v>
      </c>
      <c r="Q22" s="45">
        <v>18</v>
      </c>
      <c r="R22" s="46">
        <f>+'18'!N256</f>
        <v>1145</v>
      </c>
      <c r="S22" s="46">
        <f>+'18'!N261</f>
        <v>110</v>
      </c>
      <c r="T22" s="46">
        <f>+'18'!N259</f>
        <v>0</v>
      </c>
      <c r="U22" s="66">
        <f>+'18'!N257</f>
        <v>0</v>
      </c>
      <c r="V22" s="46">
        <f>+'18'!N260</f>
        <v>0</v>
      </c>
      <c r="W22" s="46">
        <f>+'18'!N258</f>
        <v>330</v>
      </c>
      <c r="X22" s="46">
        <f t="shared" si="7"/>
        <v>705</v>
      </c>
      <c r="Y22" s="46">
        <f>+'18'!N263</f>
        <v>705</v>
      </c>
      <c r="Z22" s="47">
        <f t="shared" si="3"/>
        <v>0</v>
      </c>
      <c r="AA22" s="119" t="s">
        <v>1360</v>
      </c>
      <c r="AB22" s="47">
        <f t="shared" si="4"/>
        <v>1035</v>
      </c>
      <c r="AC22" s="122">
        <f t="shared" si="5"/>
        <v>1035</v>
      </c>
    </row>
    <row r="23" spans="1:29" ht="29.25" x14ac:dyDescent="0.6">
      <c r="A23" s="10">
        <v>19</v>
      </c>
      <c r="B23" s="10" t="s">
        <v>1001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4">
        <v>29.74</v>
      </c>
      <c r="P23" s="78">
        <f t="shared" si="2"/>
        <v>0</v>
      </c>
      <c r="Q23" s="45">
        <v>19</v>
      </c>
      <c r="R23" s="46">
        <f>+'19'!N256</f>
        <v>1950</v>
      </c>
      <c r="S23" s="46">
        <f>+'19'!N261</f>
        <v>265</v>
      </c>
      <c r="T23" s="46">
        <f>+'19'!N259</f>
        <v>0</v>
      </c>
      <c r="U23" s="66">
        <f>+'19'!N257</f>
        <v>0</v>
      </c>
      <c r="V23" s="46">
        <f>+'19'!N260</f>
        <v>0</v>
      </c>
      <c r="W23" s="46">
        <f>+'19'!N258</f>
        <v>1185</v>
      </c>
      <c r="X23" s="46">
        <f t="shared" si="7"/>
        <v>500</v>
      </c>
      <c r="Y23" s="46">
        <f>+'19'!N263</f>
        <v>500</v>
      </c>
      <c r="Z23" s="47">
        <f t="shared" si="3"/>
        <v>0</v>
      </c>
      <c r="AA23" s="119" t="s">
        <v>1361</v>
      </c>
      <c r="AB23" s="47">
        <f t="shared" si="4"/>
        <v>1685</v>
      </c>
      <c r="AC23" s="122">
        <f t="shared" si="5"/>
        <v>1685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17</v>
      </c>
      <c r="G24" s="43">
        <f t="shared" si="0"/>
        <v>23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1600</v>
      </c>
      <c r="N24" s="19"/>
      <c r="O24" s="118">
        <v>38.659999999999997</v>
      </c>
      <c r="P24" s="78">
        <f t="shared" si="2"/>
        <v>618.55999999999995</v>
      </c>
      <c r="Q24" s="45">
        <v>20</v>
      </c>
      <c r="R24" s="46">
        <f>+'20'!N256</f>
        <v>3090</v>
      </c>
      <c r="S24" s="46">
        <f>+'20'!N261</f>
        <v>296</v>
      </c>
      <c r="T24" s="46">
        <f>+'20'!N259</f>
        <v>0</v>
      </c>
      <c r="U24" s="66">
        <f>+'20'!N257</f>
        <v>0</v>
      </c>
      <c r="V24" s="46">
        <f>+'20'!N260</f>
        <v>0</v>
      </c>
      <c r="W24" s="46">
        <f>+'20'!N258</f>
        <v>1295</v>
      </c>
      <c r="X24" s="46">
        <f t="shared" si="7"/>
        <v>1499</v>
      </c>
      <c r="Y24" s="46">
        <f>+'20'!N263</f>
        <v>1499</v>
      </c>
      <c r="Z24" s="47">
        <f t="shared" si="3"/>
        <v>0</v>
      </c>
      <c r="AA24" s="97" t="s">
        <v>1362</v>
      </c>
      <c r="AB24" s="47">
        <f t="shared" si="4"/>
        <v>2794</v>
      </c>
      <c r="AC24" s="122">
        <f t="shared" si="5"/>
        <v>2794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2170</v>
      </c>
      <c r="S25" s="46">
        <f>+'21'!N261</f>
        <v>562</v>
      </c>
      <c r="T25" s="46">
        <f>+'21'!N259</f>
        <v>0</v>
      </c>
      <c r="U25" s="66">
        <f>+'21'!N257</f>
        <v>0</v>
      </c>
      <c r="V25" s="46">
        <f>+'21'!N260</f>
        <v>0</v>
      </c>
      <c r="W25" s="46">
        <f>+'21'!N258</f>
        <v>750</v>
      </c>
      <c r="X25" s="46">
        <f t="shared" si="7"/>
        <v>858</v>
      </c>
      <c r="Y25" s="46">
        <f>+'21'!N263</f>
        <v>858</v>
      </c>
      <c r="Z25" s="47">
        <f t="shared" si="3"/>
        <v>0</v>
      </c>
      <c r="AA25" s="97" t="s">
        <v>1363</v>
      </c>
      <c r="AB25" s="47">
        <f t="shared" si="4"/>
        <v>1608</v>
      </c>
      <c r="AC25" s="122">
        <f t="shared" si="5"/>
        <v>1608</v>
      </c>
    </row>
    <row r="26" spans="1:29" ht="29.25" x14ac:dyDescent="0.6">
      <c r="A26" s="10">
        <v>22</v>
      </c>
      <c r="B26" s="10" t="s">
        <v>1006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4">
        <v>32.97</v>
      </c>
      <c r="P26" s="78">
        <f t="shared" si="2"/>
        <v>0</v>
      </c>
      <c r="Q26" s="45">
        <v>22</v>
      </c>
      <c r="R26" s="46">
        <f>+'22'!N256</f>
        <v>960</v>
      </c>
      <c r="S26" s="46">
        <f>+'22'!N261</f>
        <v>262</v>
      </c>
      <c r="T26" s="46">
        <f>+'22'!N259</f>
        <v>0</v>
      </c>
      <c r="U26" s="66">
        <f>+'22'!N257</f>
        <v>0</v>
      </c>
      <c r="V26" s="46">
        <f>+'22'!N260</f>
        <v>0</v>
      </c>
      <c r="W26" s="46">
        <f>+'22'!N258</f>
        <v>55</v>
      </c>
      <c r="X26" s="46">
        <f t="shared" si="7"/>
        <v>643</v>
      </c>
      <c r="Y26" s="46">
        <f>+'22'!N263</f>
        <v>643</v>
      </c>
      <c r="Z26" s="47">
        <f t="shared" si="3"/>
        <v>0</v>
      </c>
      <c r="AA26" s="119" t="s">
        <v>1364</v>
      </c>
      <c r="AB26" s="47">
        <f t="shared" si="4"/>
        <v>698</v>
      </c>
      <c r="AC26" s="122">
        <f t="shared" si="5"/>
        <v>698</v>
      </c>
    </row>
    <row r="27" spans="1:29" ht="29.25" x14ac:dyDescent="0.6">
      <c r="A27" s="10">
        <v>23</v>
      </c>
      <c r="B27" s="10" t="s">
        <v>1004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4">
        <v>30.83</v>
      </c>
      <c r="P27" s="78">
        <f t="shared" si="2"/>
        <v>0</v>
      </c>
      <c r="Q27" s="45">
        <v>23</v>
      </c>
      <c r="R27" s="46">
        <f>+'23'!N256</f>
        <v>1565</v>
      </c>
      <c r="S27" s="46">
        <f>+'23'!N261</f>
        <v>357</v>
      </c>
      <c r="T27" s="46">
        <f>+'23'!N259</f>
        <v>0</v>
      </c>
      <c r="U27" s="66">
        <f>+'23'!N257</f>
        <v>0</v>
      </c>
      <c r="V27" s="46">
        <f>+'23'!N260</f>
        <v>0</v>
      </c>
      <c r="W27" s="46">
        <f>+'23'!N258</f>
        <v>505</v>
      </c>
      <c r="X27" s="46">
        <f>+R27-S27-T27-U27-V27-W27</f>
        <v>703</v>
      </c>
      <c r="Y27" s="46">
        <f>+'23'!N263</f>
        <v>703</v>
      </c>
      <c r="Z27" s="47">
        <f>+Y27-X27</f>
        <v>0</v>
      </c>
      <c r="AA27" s="119" t="s">
        <v>1358</v>
      </c>
      <c r="AB27" s="47">
        <f t="shared" si="4"/>
        <v>1208</v>
      </c>
      <c r="AC27" s="122">
        <f t="shared" si="5"/>
        <v>1208</v>
      </c>
    </row>
    <row r="28" spans="1:29" ht="29.25" x14ac:dyDescent="0.6">
      <c r="A28" s="10">
        <v>24</v>
      </c>
      <c r="B28" s="10" t="s">
        <v>999</v>
      </c>
      <c r="C28" s="19" t="s">
        <v>313</v>
      </c>
      <c r="D28" s="10" t="s">
        <v>433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22</v>
      </c>
      <c r="G28" s="43">
        <f t="shared" si="0"/>
        <v>32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3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2400</v>
      </c>
      <c r="N28" s="19"/>
      <c r="O28" s="118">
        <v>30.86</v>
      </c>
      <c r="P28" s="78">
        <f t="shared" si="2"/>
        <v>740.64</v>
      </c>
      <c r="Q28" s="45">
        <v>24</v>
      </c>
      <c r="R28" s="46">
        <f>+'24'!N256</f>
        <v>1395</v>
      </c>
      <c r="S28" s="46">
        <f>+'24'!N261</f>
        <v>160</v>
      </c>
      <c r="T28" s="46">
        <f>+'24'!N259</f>
        <v>0</v>
      </c>
      <c r="U28" s="66">
        <f>+'24'!N257</f>
        <v>0</v>
      </c>
      <c r="V28" s="46">
        <f>+'24'!N260</f>
        <v>0</v>
      </c>
      <c r="W28" s="46">
        <f>+'24'!N258</f>
        <v>810</v>
      </c>
      <c r="X28" s="46">
        <f t="shared" si="7"/>
        <v>425</v>
      </c>
      <c r="Y28" s="46">
        <f>+'24'!N263</f>
        <v>425</v>
      </c>
      <c r="Z28" s="47">
        <f t="shared" si="3"/>
        <v>0</v>
      </c>
      <c r="AA28" s="119" t="s">
        <v>1359</v>
      </c>
      <c r="AB28" s="47">
        <f t="shared" si="4"/>
        <v>1235</v>
      </c>
      <c r="AC28" s="122">
        <f t="shared" si="5"/>
        <v>1235</v>
      </c>
    </row>
    <row r="29" spans="1:29" ht="29.25" x14ac:dyDescent="0.6">
      <c r="A29" s="10">
        <v>25</v>
      </c>
      <c r="B29" s="10" t="s">
        <v>1000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4">
        <v>27.24</v>
      </c>
      <c r="P29" s="78">
        <f t="shared" si="2"/>
        <v>0</v>
      </c>
      <c r="Q29" s="45">
        <v>25</v>
      </c>
      <c r="R29" s="46">
        <f>+'25'!N256</f>
        <v>3268</v>
      </c>
      <c r="S29" s="46">
        <f>+'25'!N261</f>
        <v>200</v>
      </c>
      <c r="T29" s="46">
        <f>+'25'!N259</f>
        <v>0</v>
      </c>
      <c r="U29" s="66">
        <f>+'25'!N257</f>
        <v>0</v>
      </c>
      <c r="V29" s="46">
        <f>+'25'!N260</f>
        <v>0</v>
      </c>
      <c r="W29" s="46">
        <f>+'25'!N258</f>
        <v>2410</v>
      </c>
      <c r="X29" s="46">
        <f t="shared" si="7"/>
        <v>658</v>
      </c>
      <c r="Y29" s="46">
        <f>+'25'!N263</f>
        <v>658</v>
      </c>
      <c r="Z29" s="47">
        <f t="shared" si="3"/>
        <v>0</v>
      </c>
      <c r="AA29" s="119" t="s">
        <v>1360</v>
      </c>
      <c r="AB29" s="47">
        <f t="shared" si="4"/>
        <v>3068</v>
      </c>
      <c r="AC29" s="122">
        <f t="shared" si="5"/>
        <v>3068</v>
      </c>
    </row>
    <row r="30" spans="1:29" ht="29.25" x14ac:dyDescent="0.6">
      <c r="A30" s="10">
        <v>26</v>
      </c>
      <c r="B30" s="10" t="s">
        <v>1065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4">
        <v>32.47</v>
      </c>
      <c r="P30" s="78">
        <f t="shared" si="2"/>
        <v>0</v>
      </c>
      <c r="Q30" s="45">
        <v>26</v>
      </c>
      <c r="R30" s="46">
        <f>+'26'!N256</f>
        <v>965</v>
      </c>
      <c r="S30" s="46">
        <f>+'26'!N261</f>
        <v>115</v>
      </c>
      <c r="T30" s="46">
        <f>+'26'!N259</f>
        <v>0</v>
      </c>
      <c r="U30" s="66">
        <f>+'26'!N257</f>
        <v>0</v>
      </c>
      <c r="V30" s="46">
        <f>+'26'!N260</f>
        <v>0</v>
      </c>
      <c r="W30" s="46">
        <f>+'26'!N258</f>
        <v>430</v>
      </c>
      <c r="X30" s="46">
        <f t="shared" si="7"/>
        <v>420</v>
      </c>
      <c r="Y30" s="46">
        <f>+'26'!N263</f>
        <v>420</v>
      </c>
      <c r="Z30" s="47">
        <f t="shared" si="3"/>
        <v>0</v>
      </c>
      <c r="AA30" s="119" t="s">
        <v>1361</v>
      </c>
      <c r="AB30" s="47">
        <f t="shared" si="4"/>
        <v>850</v>
      </c>
      <c r="AC30" s="122">
        <f t="shared" si="5"/>
        <v>850</v>
      </c>
    </row>
    <row r="31" spans="1:29" ht="29.25" x14ac:dyDescent="0.6">
      <c r="A31" s="10">
        <v>27</v>
      </c>
      <c r="B31" s="10" t="s">
        <v>1114</v>
      </c>
      <c r="C31" s="19" t="s">
        <v>321</v>
      </c>
      <c r="D31" s="10" t="s">
        <v>433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50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3500</v>
      </c>
      <c r="N31" s="19"/>
      <c r="O31" s="118">
        <v>34.64</v>
      </c>
      <c r="P31" s="78">
        <f t="shared" si="2"/>
        <v>1212.4000000000001</v>
      </c>
      <c r="Q31" s="45">
        <v>27</v>
      </c>
      <c r="R31" s="46">
        <f>+'27'!N256</f>
        <v>3975</v>
      </c>
      <c r="S31" s="46">
        <f>+'27'!N261</f>
        <v>617</v>
      </c>
      <c r="T31" s="46">
        <f>+'27'!N259</f>
        <v>0</v>
      </c>
      <c r="U31" s="66">
        <f>+'27'!N257</f>
        <v>0</v>
      </c>
      <c r="V31" s="46">
        <f>+'27'!N260</f>
        <v>0</v>
      </c>
      <c r="W31" s="46">
        <f>+'27'!N258</f>
        <v>2095</v>
      </c>
      <c r="X31" s="46">
        <f t="shared" si="7"/>
        <v>1263</v>
      </c>
      <c r="Y31" s="46">
        <f>+'27'!N263</f>
        <v>1263</v>
      </c>
      <c r="Z31" s="47">
        <f t="shared" si="3"/>
        <v>0</v>
      </c>
      <c r="AA31" s="97" t="s">
        <v>1362</v>
      </c>
      <c r="AB31" s="47">
        <f t="shared" si="4"/>
        <v>3358</v>
      </c>
      <c r="AC31" s="122">
        <f t="shared" si="5"/>
        <v>3358</v>
      </c>
    </row>
    <row r="32" spans="1:29" ht="29.25" x14ac:dyDescent="0.6">
      <c r="A32" s="10">
        <v>28</v>
      </c>
      <c r="B32" s="10" t="s">
        <v>938</v>
      </c>
      <c r="C32" s="19" t="s">
        <v>297</v>
      </c>
      <c r="D32" s="10" t="s">
        <v>433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34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118">
        <v>46.37</v>
      </c>
      <c r="P32" s="78">
        <f t="shared" si="2"/>
        <v>1483.84</v>
      </c>
      <c r="Q32" s="45">
        <v>28</v>
      </c>
      <c r="R32" s="46">
        <f>+'28'!N256</f>
        <v>2680</v>
      </c>
      <c r="S32" s="46">
        <f>+'28'!N261</f>
        <v>500</v>
      </c>
      <c r="T32" s="46">
        <f>+'28'!N259</f>
        <v>0</v>
      </c>
      <c r="U32" s="66">
        <f>+'28'!N257</f>
        <v>0</v>
      </c>
      <c r="V32" s="46">
        <f>+'28'!N260</f>
        <v>0</v>
      </c>
      <c r="W32" s="46">
        <f>+'28'!N258</f>
        <v>505</v>
      </c>
      <c r="X32" s="46">
        <f t="shared" si="7"/>
        <v>1675</v>
      </c>
      <c r="Y32" s="46">
        <f>+'28'!N263</f>
        <v>1675</v>
      </c>
      <c r="Z32" s="47">
        <f t="shared" si="3"/>
        <v>0</v>
      </c>
      <c r="AA32" s="97" t="s">
        <v>1363</v>
      </c>
      <c r="AB32" s="47">
        <f t="shared" si="4"/>
        <v>2180</v>
      </c>
      <c r="AC32" s="122">
        <f t="shared" si="5"/>
        <v>2180</v>
      </c>
    </row>
    <row r="33" spans="1:29" ht="29.25" x14ac:dyDescent="0.6">
      <c r="A33" s="10">
        <v>29</v>
      </c>
      <c r="B33" s="10" t="s">
        <v>1291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+'29'!N256</f>
        <v>2230</v>
      </c>
      <c r="S33" s="46">
        <f>+'29'!N261</f>
        <v>210</v>
      </c>
      <c r="T33" s="46">
        <f>+'28'!N259</f>
        <v>0</v>
      </c>
      <c r="U33" s="66">
        <f>+'29'!N257</f>
        <v>0</v>
      </c>
      <c r="V33" s="46">
        <f>+'29'!N260</f>
        <v>0</v>
      </c>
      <c r="W33" s="46">
        <f>+'29'!N258</f>
        <v>1140</v>
      </c>
      <c r="X33" s="46">
        <f t="shared" ref="X33" si="8">+R33-S33-T33-U33-V33-W33</f>
        <v>880</v>
      </c>
      <c r="Y33" s="46">
        <f>+'29'!N263</f>
        <v>880</v>
      </c>
      <c r="Z33" s="47">
        <f t="shared" ref="Z33" si="9">+Y33-X33</f>
        <v>0</v>
      </c>
      <c r="AA33" s="119" t="s">
        <v>1364</v>
      </c>
      <c r="AB33" s="47">
        <f t="shared" si="4"/>
        <v>2020</v>
      </c>
      <c r="AC33" s="122">
        <f t="shared" si="5"/>
        <v>2020</v>
      </c>
    </row>
    <row r="34" spans="1:29" ht="29.25" x14ac:dyDescent="0.6">
      <c r="A34" s="10">
        <v>30</v>
      </c>
      <c r="B34" s="10" t="s">
        <v>1053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+'30'!N257</f>
        <v>1054</v>
      </c>
      <c r="S34" s="46">
        <f>+'30'!N262</f>
        <v>224</v>
      </c>
      <c r="T34" s="46">
        <f>+'30'!N260</f>
        <v>0</v>
      </c>
      <c r="U34" s="66">
        <f>+'30'!N258</f>
        <v>0</v>
      </c>
      <c r="V34" s="46">
        <f>+'30'!N261</f>
        <v>0</v>
      </c>
      <c r="W34" s="46">
        <f>+'30'!N259</f>
        <v>205</v>
      </c>
      <c r="X34" s="46">
        <f t="shared" si="7"/>
        <v>625</v>
      </c>
      <c r="Y34" s="46">
        <f>+'30'!N264</f>
        <v>625</v>
      </c>
      <c r="Z34" s="47">
        <f t="shared" si="3"/>
        <v>0</v>
      </c>
      <c r="AA34" s="119" t="s">
        <v>1358</v>
      </c>
      <c r="AB34" s="47">
        <f t="shared" si="4"/>
        <v>830</v>
      </c>
      <c r="AC34" s="122">
        <f t="shared" si="5"/>
        <v>830</v>
      </c>
    </row>
    <row r="35" spans="1:29" ht="29.25" x14ac:dyDescent="0.6">
      <c r="A35" s="10">
        <v>31</v>
      </c>
      <c r="B35" s="10" t="s">
        <v>1055</v>
      </c>
      <c r="C35" s="19" t="s">
        <v>322</v>
      </c>
      <c r="D35" s="10" t="s">
        <v>433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28</v>
      </c>
      <c r="G35" s="43">
        <f t="shared" si="0"/>
        <v>30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4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3380</v>
      </c>
      <c r="N35" s="19"/>
      <c r="O35" s="118">
        <v>40.799999999999997</v>
      </c>
      <c r="P35" s="78">
        <f t="shared" si="2"/>
        <v>1060.8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2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3">
        <f t="shared" ref="R36:AA36" si="10">SUM(R5:R35)</f>
        <v>66437</v>
      </c>
      <c r="S36" s="123">
        <f t="shared" si="10"/>
        <v>10245</v>
      </c>
      <c r="T36" s="123">
        <f t="shared" si="10"/>
        <v>0</v>
      </c>
      <c r="U36" s="123">
        <f t="shared" si="10"/>
        <v>0</v>
      </c>
      <c r="V36" s="123">
        <f t="shared" si="10"/>
        <v>0</v>
      </c>
      <c r="W36" s="123">
        <f t="shared" si="10"/>
        <v>26466</v>
      </c>
      <c r="X36" s="123">
        <f t="shared" si="10"/>
        <v>29726</v>
      </c>
      <c r="Y36" s="123">
        <f t="shared" si="10"/>
        <v>29726</v>
      </c>
      <c r="Z36" s="123">
        <f t="shared" si="10"/>
        <v>0</v>
      </c>
      <c r="AA36" s="123">
        <f t="shared" si="10"/>
        <v>0</v>
      </c>
      <c r="AB36" s="123">
        <f>SUM(AB5:AB35)</f>
        <v>56192</v>
      </c>
      <c r="AC36" s="121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20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118">
        <v>27.84</v>
      </c>
      <c r="P39" s="78">
        <f t="shared" si="2"/>
        <v>501.12</v>
      </c>
      <c r="Q39" s="5"/>
      <c r="R39" s="130" t="s">
        <v>1413</v>
      </c>
      <c r="S39" s="5" t="s">
        <v>1353</v>
      </c>
      <c r="T39" s="95" t="s">
        <v>1354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17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118">
        <v>27.12</v>
      </c>
      <c r="P40" s="78">
        <f t="shared" si="2"/>
        <v>271.2</v>
      </c>
      <c r="Q40" s="5"/>
      <c r="R40" s="130"/>
      <c r="S40" s="5"/>
      <c r="T40" s="95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16</v>
      </c>
      <c r="G41" s="43">
        <f t="shared" si="0"/>
        <v>18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118">
        <v>15.42</v>
      </c>
      <c r="P41" s="78">
        <f t="shared" si="2"/>
        <v>215.88</v>
      </c>
      <c r="Q41" s="5"/>
      <c r="R41" s="5"/>
      <c r="S41" s="5"/>
      <c r="T41" s="95" t="s">
        <v>1355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13</v>
      </c>
      <c r="G46" s="43">
        <f t="shared" si="0"/>
        <v>17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650</v>
      </c>
      <c r="N46" s="19"/>
      <c r="O46" s="118">
        <v>17.78</v>
      </c>
      <c r="P46" s="78">
        <f t="shared" si="2"/>
        <v>231.14000000000001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11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18">
        <v>17.989999999999998</v>
      </c>
      <c r="P47" s="78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0"/>
        <v>19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18">
        <v>18.32</v>
      </c>
      <c r="P48" s="78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18">
        <v>20.059999999999999</v>
      </c>
      <c r="P49" s="78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12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18">
        <v>20.32</v>
      </c>
      <c r="P50" s="78">
        <f t="shared" si="2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4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4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46">
        <f>+ยกมา!J53</f>
        <v>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16</v>
      </c>
      <c r="G53" s="43">
        <f t="shared" si="0"/>
        <v>24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1000</v>
      </c>
      <c r="N53" s="19"/>
      <c r="O53" s="118">
        <v>16.37</v>
      </c>
      <c r="P53" s="78">
        <f t="shared" si="2"/>
        <v>327.40000000000003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4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10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960</v>
      </c>
      <c r="N55" s="19"/>
      <c r="O55" s="118">
        <v>25.99</v>
      </c>
      <c r="P55" s="78">
        <f t="shared" si="2"/>
        <v>207.92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46">
        <f>+ยกมา!J56</f>
        <v>3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10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8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960</v>
      </c>
      <c r="N56" s="19"/>
      <c r="O56" s="118">
        <v>28.31</v>
      </c>
      <c r="P56" s="78">
        <f t="shared" si="2"/>
        <v>226.48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11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118">
        <v>31.29</v>
      </c>
      <c r="P57" s="78">
        <f t="shared" si="2"/>
        <v>250.32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7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18">
        <v>31.07</v>
      </c>
      <c r="P58" s="78">
        <f t="shared" si="2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46">
        <f>+ยกมา!J59</f>
        <v>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8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18">
        <v>29.83</v>
      </c>
      <c r="P59" s="78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4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4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10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18">
        <v>26.69</v>
      </c>
      <c r="P62" s="78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4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16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6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118">
        <v>22.49</v>
      </c>
      <c r="P65" s="78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8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118">
        <v>23.12</v>
      </c>
      <c r="P66" s="78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14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118">
        <v>17.09</v>
      </c>
      <c r="P74" s="78">
        <f t="shared" si="12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17</v>
      </c>
      <c r="G77" s="43">
        <f t="shared" si="0"/>
        <v>20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800</v>
      </c>
      <c r="N77" s="19"/>
      <c r="O77" s="118">
        <v>25.15</v>
      </c>
      <c r="P77" s="78">
        <f t="shared" si="12"/>
        <v>402.4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7</v>
      </c>
      <c r="G80" s="43">
        <f t="shared" si="0"/>
        <v>10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3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275</v>
      </c>
      <c r="N80" s="19"/>
      <c r="O80" s="118">
        <v>14.35</v>
      </c>
      <c r="P80" s="78">
        <f t="shared" si="12"/>
        <v>71.75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10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4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118">
        <v>11.58</v>
      </c>
      <c r="P81" s="78">
        <f t="shared" si="12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ref="G86:G149" si="13">+E86+F86</f>
        <v>5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2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3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105</v>
      </c>
      <c r="N86" s="19"/>
      <c r="O86" s="125">
        <v>8.98</v>
      </c>
      <c r="P86" s="78">
        <f>+K86*O86</f>
        <v>26.94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46">
        <f>+ยกมา!J110</f>
        <v>3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3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2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120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3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3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500</v>
      </c>
      <c r="N111" s="19"/>
      <c r="O111" s="126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46">
        <f>+ยกมา!J112</f>
        <v>17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30</v>
      </c>
      <c r="G112" s="43">
        <f t="shared" si="13"/>
        <v>47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3700</v>
      </c>
      <c r="N112" s="19"/>
      <c r="O112" s="118">
        <v>34.25</v>
      </c>
      <c r="P112" s="78">
        <f t="shared" si="12"/>
        <v>1267.25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46">
        <f>+ยกมา!J113</f>
        <v>7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13"/>
        <v>12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118">
        <v>22.55</v>
      </c>
      <c r="P113" s="78">
        <f t="shared" si="12"/>
        <v>90.2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4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46">
        <f>+ยกมา!J115</f>
        <v>15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3"/>
        <v>45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1680</v>
      </c>
      <c r="N115" s="19"/>
      <c r="O115" s="118">
        <v>23.61</v>
      </c>
      <c r="P115" s="78">
        <f t="shared" si="12"/>
        <v>661.07999999999993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18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118">
        <v>13.03</v>
      </c>
      <c r="P116" s="78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46">
        <f>+ยกมา!J117</f>
        <v>11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3"/>
        <v>16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6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330</v>
      </c>
      <c r="N117" s="19"/>
      <c r="O117" s="118">
        <v>11.91</v>
      </c>
      <c r="P117" s="78">
        <f t="shared" si="12"/>
        <v>71.460000000000008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46">
        <f>+ยกมา!J125</f>
        <v>2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9</v>
      </c>
      <c r="G125" s="43">
        <f t="shared" si="13"/>
        <v>11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118">
        <v>33</v>
      </c>
      <c r="P125" s="78">
        <f t="shared" si="12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13"/>
        <v>15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600</v>
      </c>
      <c r="N131" s="19"/>
      <c r="O131" s="118">
        <v>9.91</v>
      </c>
      <c r="P131" s="78">
        <f t="shared" si="12"/>
        <v>118.92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15</v>
      </c>
      <c r="G133" s="43">
        <f t="shared" si="13"/>
        <v>17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650</v>
      </c>
      <c r="N133" s="19"/>
      <c r="O133" s="118">
        <v>24.21</v>
      </c>
      <c r="P133" s="78">
        <f t="shared" si="12"/>
        <v>314.73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ref="G150:G213" si="18">+E150+F150</f>
        <v>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4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55</v>
      </c>
      <c r="N150" s="19"/>
      <c r="O150" s="118">
        <v>15.28</v>
      </c>
      <c r="P150" s="78">
        <f t="shared" si="12"/>
        <v>15.28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8</v>
      </c>
      <c r="G154" s="43">
        <f t="shared" si="18"/>
        <v>8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7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175</v>
      </c>
      <c r="N154" s="19"/>
      <c r="O154" s="118">
        <v>16.16</v>
      </c>
      <c r="P154" s="78">
        <f t="shared" si="19"/>
        <v>113.12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20</v>
      </c>
      <c r="G156" s="43">
        <f t="shared" si="18"/>
        <v>20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300</v>
      </c>
      <c r="N156" s="17" t="s">
        <v>1451</v>
      </c>
      <c r="O156" s="118">
        <v>11.39</v>
      </c>
      <c r="P156" s="78">
        <f t="shared" si="19"/>
        <v>227.8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16</v>
      </c>
      <c r="G163" s="43">
        <f t="shared" si="18"/>
        <v>16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4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12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480</v>
      </c>
      <c r="N163" s="19"/>
      <c r="O163" s="118">
        <v>12.14</v>
      </c>
      <c r="P163" s="78">
        <f t="shared" si="19"/>
        <v>145.68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8"/>
        <v>32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1200</v>
      </c>
      <c r="N175" s="19"/>
      <c r="O175" s="118">
        <v>23.02</v>
      </c>
      <c r="P175" s="78">
        <f t="shared" si="19"/>
        <v>552.48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3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13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5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8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440</v>
      </c>
      <c r="N178" s="19"/>
      <c r="O178" s="118">
        <v>38</v>
      </c>
      <c r="P178" s="78">
        <f t="shared" si="19"/>
        <v>304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18"/>
        <v>4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105</v>
      </c>
      <c r="N180" s="19"/>
      <c r="O180" s="118">
        <v>11.81</v>
      </c>
      <c r="P180" s="78">
        <f t="shared" si="19"/>
        <v>35.43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46">
        <f>+ยกมา!J185</f>
        <v>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1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560</v>
      </c>
      <c r="N185" s="19"/>
      <c r="O185" s="118">
        <v>63</v>
      </c>
      <c r="P185" s="78">
        <f t="shared" si="19"/>
        <v>441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1369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8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91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59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825</v>
      </c>
      <c r="N188" s="19"/>
      <c r="O188" s="118">
        <v>3.5</v>
      </c>
      <c r="P188" s="78">
        <f>+K188*O188</f>
        <v>206.5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18"/>
        <v>18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660</v>
      </c>
      <c r="N193" s="19"/>
      <c r="O193" s="118">
        <v>38</v>
      </c>
      <c r="P193" s="78">
        <f t="shared" si="19"/>
        <v>418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15</v>
      </c>
      <c r="G194" s="43">
        <f t="shared" si="18"/>
        <v>16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1200</v>
      </c>
      <c r="N194" s="19"/>
      <c r="O194" s="118">
        <v>73</v>
      </c>
      <c r="P194" s="78">
        <f t="shared" si="19"/>
        <v>730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46">
        <f>+ยกมา!J195</f>
        <v>8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20</v>
      </c>
      <c r="G195" s="43">
        <f t="shared" si="18"/>
        <v>28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7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1260</v>
      </c>
      <c r="N195" s="19"/>
      <c r="O195" s="118">
        <v>38</v>
      </c>
      <c r="P195" s="78">
        <f t="shared" si="19"/>
        <v>798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46">
        <f>+ยกมา!J196</f>
        <v>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8"/>
        <v>13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6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840</v>
      </c>
      <c r="N196" s="19"/>
      <c r="O196" s="118">
        <v>73</v>
      </c>
      <c r="P196" s="78">
        <f t="shared" si="19"/>
        <v>511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3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46">
        <f>+ยกมา!J201</f>
        <v>4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4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1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3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270</v>
      </c>
      <c r="N201" s="19"/>
      <c r="O201" s="118">
        <v>60</v>
      </c>
      <c r="P201" s="78">
        <f t="shared" si="19"/>
        <v>180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46">
        <f>+ยกมา!J202</f>
        <v>10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10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8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118">
        <v>60</v>
      </c>
      <c r="P202" s="78">
        <f t="shared" si="19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46">
        <f>+ยกมา!J203</f>
        <v>12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12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9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3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270</v>
      </c>
      <c r="N203" s="19"/>
      <c r="O203" s="118">
        <v>60</v>
      </c>
      <c r="P203" s="78">
        <f t="shared" si="19"/>
        <v>180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46">
        <f>+ยกมา!J205</f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35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1155</v>
      </c>
      <c r="N205" s="19"/>
      <c r="O205" s="118">
        <v>40</v>
      </c>
      <c r="P205" s="78">
        <f t="shared" si="19"/>
        <v>840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2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1412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1414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1415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1416</v>
      </c>
      <c r="D232" s="10" t="s">
        <v>433</v>
      </c>
      <c r="E232" s="46">
        <f>+ยกมา!J232</f>
        <v>2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11</v>
      </c>
      <c r="G232" s="43">
        <f t="shared" si="25"/>
        <v>13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3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2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8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320</v>
      </c>
      <c r="N232" s="19"/>
      <c r="O232" s="118">
        <v>11.98</v>
      </c>
      <c r="P232" s="78">
        <f t="shared" si="26"/>
        <v>95.84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1417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46">
        <f>+ยกมา!J239</f>
        <v>2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15</v>
      </c>
      <c r="G239" s="43">
        <f t="shared" si="25"/>
        <v>17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1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16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560</v>
      </c>
      <c r="N239" s="19"/>
      <c r="O239" s="118">
        <v>30</v>
      </c>
      <c r="P239" s="78">
        <f t="shared" si="27"/>
        <v>480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1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1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1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35</v>
      </c>
      <c r="N240" s="19"/>
      <c r="O240" s="89">
        <v>16.29</v>
      </c>
      <c r="P240" s="78">
        <f t="shared" si="27"/>
        <v>16.29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46">
        <f>+ยกมา!J241</f>
        <v>3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3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3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105</v>
      </c>
      <c r="N241" s="19"/>
      <c r="O241" s="89">
        <v>12.41</v>
      </c>
      <c r="P241" s="78">
        <f t="shared" si="27"/>
        <v>37.230000000000004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46">
        <f>+ยกมา!J242</f>
        <v>1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1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1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46">
        <f>+ยกมา!J244</f>
        <v>1</v>
      </c>
      <c r="F244" s="44"/>
      <c r="G244" s="43">
        <f t="shared" si="25"/>
        <v>1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-19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780</v>
      </c>
      <c r="N244" s="19"/>
      <c r="O244" s="89">
        <v>8.1300000000000008</v>
      </c>
      <c r="P244" s="78">
        <f t="shared" si="28"/>
        <v>162.60000000000002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20</v>
      </c>
      <c r="G246" s="43">
        <f t="shared" si="25"/>
        <v>20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20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655</v>
      </c>
      <c r="N246" s="19"/>
      <c r="O246" s="126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2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35</v>
      </c>
      <c r="N247" s="19"/>
      <c r="O247" s="118">
        <v>11.03</v>
      </c>
      <c r="P247" s="78">
        <f t="shared" si="27"/>
        <v>11.03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8">
        <v>9.94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87</v>
      </c>
      <c r="N249" s="19"/>
      <c r="O249" s="118">
        <v>7.83</v>
      </c>
      <c r="P249" s="78">
        <f t="shared" si="26"/>
        <v>23.490000000000002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5</v>
      </c>
      <c r="G250" s="43">
        <f t="shared" si="25"/>
        <v>5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2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20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135</v>
      </c>
      <c r="N250" s="19"/>
      <c r="O250" s="118">
        <v>6.39</v>
      </c>
      <c r="P250" s="78">
        <f t="shared" si="26"/>
        <v>19.169999999999998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SUM(F5:F252)</f>
        <v>1122</v>
      </c>
      <c r="G253" s="43">
        <f>SUM(G5:G252)</f>
        <v>1427</v>
      </c>
      <c r="H253" s="77">
        <f>SUM(H5:H252)</f>
        <v>60</v>
      </c>
      <c r="I253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3" s="43">
        <f t="shared" si="23"/>
        <v>82</v>
      </c>
      <c r="K253" s="44">
        <f>SUM(K5:K252)</f>
        <v>980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254+'31.'!M253</f>
        <v>0</v>
      </c>
      <c r="N253" s="19"/>
      <c r="O253" s="89"/>
      <c r="P253" s="78">
        <f>SUM(P5:P252)</f>
        <v>24946.53999999999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s="48" customFormat="1" ht="25.5" customHeight="1" x14ac:dyDescent="0.55000000000000004">
      <c r="A254" s="137" t="s">
        <v>223</v>
      </c>
      <c r="B254" s="138"/>
      <c r="C254" s="138"/>
      <c r="D254" s="139"/>
      <c r="E254" s="146" t="s">
        <v>239</v>
      </c>
      <c r="F254" s="147"/>
      <c r="G254" s="140" t="s">
        <v>224</v>
      </c>
      <c r="H254" s="141"/>
      <c r="I254" s="142"/>
      <c r="J254" s="148" t="s">
        <v>225</v>
      </c>
      <c r="K254" s="148"/>
      <c r="L254" s="148"/>
      <c r="M254" s="50">
        <f>SUM(M5:M253)</f>
        <v>66437</v>
      </c>
      <c r="N254" s="51" t="s">
        <v>219</v>
      </c>
      <c r="O254" s="2"/>
      <c r="P254" s="2"/>
      <c r="Q254" s="49"/>
      <c r="R254" s="57"/>
      <c r="S254" s="5"/>
      <c r="T254" s="5"/>
      <c r="U254" s="5"/>
      <c r="V254" s="5"/>
      <c r="W254" s="5"/>
      <c r="X254" s="5"/>
      <c r="Y254" s="5"/>
      <c r="Z254" s="2"/>
      <c r="AA254" s="2"/>
      <c r="AB254" s="2"/>
      <c r="AC254" s="49"/>
    </row>
    <row r="255" spans="1:29" s="49" customFormat="1" ht="24.75" customHeight="1" x14ac:dyDescent="0.55000000000000004">
      <c r="A255" s="149" t="s">
        <v>226</v>
      </c>
      <c r="B255" s="150"/>
      <c r="C255" s="155">
        <f>+M257</f>
        <v>66437</v>
      </c>
      <c r="D255" s="156"/>
      <c r="E255" s="52" t="s">
        <v>227</v>
      </c>
      <c r="F255" s="53">
        <f>+M254</f>
        <v>66437</v>
      </c>
      <c r="G255" s="54" t="s">
        <v>217</v>
      </c>
      <c r="H255" s="164">
        <f>SUM(U36)</f>
        <v>0</v>
      </c>
      <c r="I255" s="165"/>
      <c r="J255" s="160"/>
      <c r="K255" s="160"/>
      <c r="L255" s="160"/>
      <c r="M255" s="56"/>
      <c r="N255" s="56">
        <f>+W36</f>
        <v>26466</v>
      </c>
      <c r="O255" s="2"/>
      <c r="P255" s="2"/>
      <c r="Q255" s="2"/>
      <c r="R255" s="1"/>
      <c r="S255" s="1"/>
      <c r="T255" s="1"/>
      <c r="U255" s="1"/>
      <c r="V255" s="1"/>
      <c r="W255" s="1"/>
      <c r="X255" s="1"/>
      <c r="Y255" s="1"/>
      <c r="Z255" s="2"/>
      <c r="AA255" s="2"/>
      <c r="AB255" s="2"/>
    </row>
    <row r="256" spans="1:29" s="49" customFormat="1" ht="24.75" customHeight="1" x14ac:dyDescent="0.55000000000000004">
      <c r="A256" s="149"/>
      <c r="B256" s="150"/>
      <c r="C256" s="155"/>
      <c r="D256" s="156"/>
      <c r="E256" s="52" t="s">
        <v>228</v>
      </c>
      <c r="F256" s="53">
        <f>N257</f>
        <v>10245</v>
      </c>
      <c r="G256" s="54"/>
      <c r="H256" s="164">
        <v>0</v>
      </c>
      <c r="I256" s="165"/>
      <c r="J256" s="160" t="s">
        <v>229</v>
      </c>
      <c r="K256" s="160"/>
      <c r="L256" s="160"/>
      <c r="M256" s="56">
        <f>-T36</f>
        <v>0</v>
      </c>
      <c r="N256" s="56" t="s">
        <v>228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51" t="s">
        <v>10</v>
      </c>
      <c r="B257" s="152"/>
      <c r="C257" s="155">
        <f>+F256</f>
        <v>10245</v>
      </c>
      <c r="D257" s="156"/>
      <c r="E257" s="52"/>
      <c r="F257" s="53"/>
      <c r="G257" s="54" t="s">
        <v>230</v>
      </c>
      <c r="H257" s="164">
        <f>+V36</f>
        <v>0</v>
      </c>
      <c r="I257" s="165"/>
      <c r="J257" s="161" t="s">
        <v>231</v>
      </c>
      <c r="K257" s="162"/>
      <c r="L257" s="163"/>
      <c r="M257" s="56">
        <f>+M254-M255</f>
        <v>66437</v>
      </c>
      <c r="N257" s="58">
        <f>+S36</f>
        <v>10245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53" t="s">
        <v>232</v>
      </c>
      <c r="B258" s="154"/>
      <c r="C258" s="155">
        <f>+C255-C257</f>
        <v>56192</v>
      </c>
      <c r="D258" s="156"/>
      <c r="E258" s="52" t="s">
        <v>232</v>
      </c>
      <c r="F258" s="53">
        <f>+F255-F256</f>
        <v>56192</v>
      </c>
      <c r="G258" s="54" t="s">
        <v>233</v>
      </c>
      <c r="H258" s="164">
        <f>SUM(H255:H257)</f>
        <v>0</v>
      </c>
      <c r="I258" s="165"/>
      <c r="J258" s="160" t="s">
        <v>206</v>
      </c>
      <c r="K258" s="160"/>
      <c r="L258" s="160"/>
      <c r="M258" s="56">
        <f>H258</f>
        <v>0</v>
      </c>
      <c r="N258" s="55"/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59"/>
      <c r="B259" s="116"/>
      <c r="C259" s="59"/>
      <c r="D259" s="59"/>
      <c r="E259" s="52" t="s">
        <v>234</v>
      </c>
      <c r="F259" s="53">
        <v>100000</v>
      </c>
      <c r="J259" s="143" t="s">
        <v>208</v>
      </c>
      <c r="K259" s="144"/>
      <c r="L259" s="145"/>
      <c r="M259" s="56">
        <f>M257-M258-N255-N257</f>
        <v>29726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235</v>
      </c>
      <c r="F260" s="53">
        <f>F258-F259</f>
        <v>-43808</v>
      </c>
      <c r="J260" s="143" t="s">
        <v>209</v>
      </c>
      <c r="K260" s="144"/>
      <c r="L260" s="145"/>
      <c r="M260" s="56">
        <f>+Y36</f>
        <v>29726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  <c r="AC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236</v>
      </c>
      <c r="F261" s="53">
        <v>0</v>
      </c>
      <c r="J261" s="143" t="s">
        <v>210</v>
      </c>
      <c r="K261" s="144"/>
      <c r="L261" s="145"/>
      <c r="M261" s="56">
        <v>0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ht="24.75" customHeight="1" thickBot="1" x14ac:dyDescent="0.6">
      <c r="A262" s="59"/>
      <c r="B262" s="116"/>
      <c r="C262" s="59"/>
      <c r="D262" s="59"/>
      <c r="E262" s="99" t="s">
        <v>1365</v>
      </c>
      <c r="F262" s="100">
        <v>0</v>
      </c>
      <c r="J262" s="166" t="s">
        <v>211</v>
      </c>
      <c r="K262" s="166"/>
      <c r="L262" s="166"/>
      <c r="M262" s="60">
        <f>+M260-M259</f>
        <v>0</v>
      </c>
      <c r="N262" s="65"/>
    </row>
    <row r="263" spans="1:29" ht="24.75" customHeight="1" thickBot="1" x14ac:dyDescent="0.6">
      <c r="H263" s="157" t="s">
        <v>237</v>
      </c>
      <c r="I263" s="158"/>
      <c r="J263" s="158"/>
      <c r="K263" s="158"/>
      <c r="L263" s="158"/>
      <c r="M263" s="158"/>
      <c r="N263" s="159"/>
    </row>
    <row r="264" spans="1:29" x14ac:dyDescent="0.55000000000000004">
      <c r="F264" s="23"/>
    </row>
  </sheetData>
  <autoFilter ref="A4:AC26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3:N263"/>
    <mergeCell ref="J255:L255"/>
    <mergeCell ref="J256:L256"/>
    <mergeCell ref="J257:L257"/>
    <mergeCell ref="J258:L258"/>
    <mergeCell ref="J259:L259"/>
    <mergeCell ref="J260:L260"/>
    <mergeCell ref="H258:I258"/>
    <mergeCell ref="H255:I255"/>
    <mergeCell ref="H256:I256"/>
    <mergeCell ref="H257:I257"/>
    <mergeCell ref="J262:L262"/>
    <mergeCell ref="A254:D254"/>
    <mergeCell ref="G254:I254"/>
    <mergeCell ref="J261:L261"/>
    <mergeCell ref="E254:F254"/>
    <mergeCell ref="J254:L254"/>
    <mergeCell ref="A255:B255"/>
    <mergeCell ref="A257:B257"/>
    <mergeCell ref="A258:B258"/>
    <mergeCell ref="C255:D255"/>
    <mergeCell ref="C256:D256"/>
    <mergeCell ref="C257:D257"/>
    <mergeCell ref="C258:D258"/>
    <mergeCell ref="A256:B25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80" zoomScaleNormal="80" workbookViewId="0">
      <pane xSplit="10" ySplit="4" topLeftCell="K233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v>8</v>
      </c>
      <c r="F5" s="70"/>
      <c r="G5" s="46">
        <f t="shared" ref="G5" si="0">E5+F5</f>
        <v>8</v>
      </c>
      <c r="H5" s="77">
        <v>0</v>
      </c>
      <c r="I5" s="75">
        <v>0</v>
      </c>
      <c r="J5" s="46">
        <f t="shared" ref="J5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v>31</v>
      </c>
      <c r="F6" s="70"/>
      <c r="G6" s="46">
        <f t="shared" ref="G6:G26" si="2">E6+F6</f>
        <v>31</v>
      </c>
      <c r="H6" s="77">
        <v>0</v>
      </c>
      <c r="I6" s="75">
        <v>0</v>
      </c>
      <c r="J6" s="46">
        <f t="shared" ref="J6:J26" si="3">+G6-H6-K6-I6</f>
        <v>31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v>1</v>
      </c>
      <c r="F11" s="70"/>
      <c r="G11" s="46">
        <f t="shared" si="2"/>
        <v>1</v>
      </c>
      <c r="H11" s="77">
        <v>0</v>
      </c>
      <c r="I11" s="75">
        <v>0</v>
      </c>
      <c r="J11" s="46">
        <f t="shared" si="3"/>
        <v>1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v>2</v>
      </c>
      <c r="F15" s="70"/>
      <c r="G15" s="46">
        <f t="shared" si="2"/>
        <v>2</v>
      </c>
      <c r="H15" s="77">
        <v>0</v>
      </c>
      <c r="I15" s="75">
        <v>0</v>
      </c>
      <c r="J15" s="46">
        <f t="shared" si="3"/>
        <v>2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v>1</v>
      </c>
      <c r="F18" s="70"/>
      <c r="G18" s="46">
        <f t="shared" si="2"/>
        <v>1</v>
      </c>
      <c r="H18" s="77">
        <v>0</v>
      </c>
      <c r="I18" s="75">
        <v>0</v>
      </c>
      <c r="J18" s="46">
        <f t="shared" si="3"/>
        <v>1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v>3</v>
      </c>
      <c r="F20" s="70"/>
      <c r="G20" s="46">
        <f t="shared" si="2"/>
        <v>3</v>
      </c>
      <c r="H20" s="77">
        <v>0</v>
      </c>
      <c r="I20" s="75">
        <v>0</v>
      </c>
      <c r="J20" s="46">
        <f t="shared" si="3"/>
        <v>3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v>14</v>
      </c>
      <c r="F22" s="70"/>
      <c r="G22" s="46">
        <f t="shared" si="2"/>
        <v>14</v>
      </c>
      <c r="H22" s="77">
        <v>0</v>
      </c>
      <c r="I22" s="75">
        <v>0</v>
      </c>
      <c r="J22" s="46">
        <f t="shared" si="3"/>
        <v>14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6</v>
      </c>
      <c r="F24" s="70"/>
      <c r="G24" s="46">
        <f t="shared" si="2"/>
        <v>6</v>
      </c>
      <c r="H24" s="77">
        <v>0</v>
      </c>
      <c r="I24" s="75">
        <v>0</v>
      </c>
      <c r="J24" s="46">
        <f t="shared" si="3"/>
        <v>6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v>10</v>
      </c>
      <c r="F28" s="70"/>
      <c r="G28" s="46">
        <f t="shared" si="7"/>
        <v>10</v>
      </c>
      <c r="H28" s="77">
        <v>0</v>
      </c>
      <c r="I28" s="75">
        <v>0</v>
      </c>
      <c r="J28" s="46">
        <f t="shared" si="8"/>
        <v>10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v>10</v>
      </c>
      <c r="F31" s="70"/>
      <c r="G31" s="46">
        <f t="shared" si="7"/>
        <v>10</v>
      </c>
      <c r="H31" s="77">
        <v>0</v>
      </c>
      <c r="I31" s="75">
        <v>0</v>
      </c>
      <c r="J31" s="46">
        <f t="shared" si="8"/>
        <v>10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v>2</v>
      </c>
      <c r="F35" s="70"/>
      <c r="G35" s="46">
        <f t="shared" si="7"/>
        <v>2</v>
      </c>
      <c r="H35" s="77">
        <v>0</v>
      </c>
      <c r="I35" s="75">
        <v>0</v>
      </c>
      <c r="J35" s="46">
        <f t="shared" si="8"/>
        <v>2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2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v>2</v>
      </c>
      <c r="F40" s="70"/>
      <c r="G40" s="46">
        <f t="shared" si="7"/>
        <v>2</v>
      </c>
      <c r="H40" s="77">
        <v>0</v>
      </c>
      <c r="I40" s="75">
        <v>0</v>
      </c>
      <c r="J40" s="46">
        <f t="shared" si="8"/>
        <v>2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v>4</v>
      </c>
      <c r="F46" s="70"/>
      <c r="G46" s="46">
        <f t="shared" si="7"/>
        <v>4</v>
      </c>
      <c r="H46" s="77">
        <v>0</v>
      </c>
      <c r="I46" s="75">
        <v>0</v>
      </c>
      <c r="J46" s="46">
        <f t="shared" si="8"/>
        <v>4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v>3</v>
      </c>
      <c r="F48" s="70"/>
      <c r="G48" s="46">
        <f t="shared" si="7"/>
        <v>3</v>
      </c>
      <c r="H48" s="77">
        <v>0</v>
      </c>
      <c r="I48" s="75">
        <v>0</v>
      </c>
      <c r="J48" s="46">
        <f t="shared" si="8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v>2</v>
      </c>
      <c r="F49" s="70"/>
      <c r="G49" s="46">
        <f t="shared" si="7"/>
        <v>2</v>
      </c>
      <c r="H49" s="77">
        <v>0</v>
      </c>
      <c r="I49" s="75">
        <v>0</v>
      </c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v>4</v>
      </c>
      <c r="F50" s="70"/>
      <c r="G50" s="46">
        <f t="shared" si="7"/>
        <v>4</v>
      </c>
      <c r="H50" s="77">
        <v>0</v>
      </c>
      <c r="I50" s="75">
        <v>0</v>
      </c>
      <c r="J50" s="46">
        <f t="shared" si="8"/>
        <v>4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v>8</v>
      </c>
      <c r="F53" s="70"/>
      <c r="G53" s="46">
        <f t="shared" si="7"/>
        <v>8</v>
      </c>
      <c r="H53" s="77">
        <v>0</v>
      </c>
      <c r="I53" s="75">
        <v>0</v>
      </c>
      <c r="J53" s="46">
        <f t="shared" si="8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v>5</v>
      </c>
      <c r="F55" s="70"/>
      <c r="G55" s="46">
        <f t="shared" si="7"/>
        <v>5</v>
      </c>
      <c r="H55" s="77">
        <v>0</v>
      </c>
      <c r="I55" s="75">
        <v>0</v>
      </c>
      <c r="J55" s="46">
        <f t="shared" si="8"/>
        <v>5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v>3</v>
      </c>
      <c r="F56" s="70"/>
      <c r="G56" s="46">
        <f t="shared" si="7"/>
        <v>3</v>
      </c>
      <c r="H56" s="77">
        <v>0</v>
      </c>
      <c r="I56" s="75">
        <v>0</v>
      </c>
      <c r="J56" s="46">
        <f t="shared" si="8"/>
        <v>3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v>1</v>
      </c>
      <c r="F57" s="70"/>
      <c r="G57" s="46">
        <f t="shared" si="7"/>
        <v>1</v>
      </c>
      <c r="H57" s="77">
        <v>0</v>
      </c>
      <c r="I57" s="75">
        <v>0</v>
      </c>
      <c r="J57" s="46">
        <f t="shared" si="8"/>
        <v>1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v>3</v>
      </c>
      <c r="F58" s="70"/>
      <c r="G58" s="46">
        <f t="shared" si="7"/>
        <v>3</v>
      </c>
      <c r="H58" s="77">
        <v>0</v>
      </c>
      <c r="I58" s="75">
        <v>0</v>
      </c>
      <c r="J58" s="46">
        <f t="shared" si="8"/>
        <v>3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v>4</v>
      </c>
      <c r="F59" s="70"/>
      <c r="G59" s="46">
        <f t="shared" si="7"/>
        <v>4</v>
      </c>
      <c r="H59" s="77">
        <v>0</v>
      </c>
      <c r="I59" s="75">
        <v>0</v>
      </c>
      <c r="J59" s="46">
        <f t="shared" si="8"/>
        <v>4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v>4</v>
      </c>
      <c r="F62" s="70"/>
      <c r="G62" s="46">
        <f t="shared" si="7"/>
        <v>4</v>
      </c>
      <c r="H62" s="77">
        <v>0</v>
      </c>
      <c r="I62" s="75">
        <v>0</v>
      </c>
      <c r="J62" s="46">
        <f t="shared" si="8"/>
        <v>4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v>3</v>
      </c>
      <c r="F80" s="70"/>
      <c r="G80" s="46">
        <f t="shared" si="7"/>
        <v>3</v>
      </c>
      <c r="H80" s="77">
        <v>0</v>
      </c>
      <c r="I80" s="75">
        <v>0</v>
      </c>
      <c r="J80" s="46">
        <f t="shared" si="8"/>
        <v>3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v>2</v>
      </c>
      <c r="F81" s="70"/>
      <c r="G81" s="46">
        <f t="shared" si="7"/>
        <v>2</v>
      </c>
      <c r="H81" s="77">
        <v>0</v>
      </c>
      <c r="I81" s="75">
        <v>0</v>
      </c>
      <c r="J81" s="46">
        <f t="shared" si="8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v>3</v>
      </c>
      <c r="F110" s="70"/>
      <c r="G110" s="46">
        <f t="shared" si="25"/>
        <v>3</v>
      </c>
      <c r="H110" s="77">
        <v>0</v>
      </c>
      <c r="I110" s="75">
        <v>0</v>
      </c>
      <c r="J110" s="46">
        <f t="shared" si="26"/>
        <v>3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v>3</v>
      </c>
      <c r="F111" s="70"/>
      <c r="G111" s="46">
        <f t="shared" si="25"/>
        <v>3</v>
      </c>
      <c r="H111" s="77">
        <v>0</v>
      </c>
      <c r="I111" s="75">
        <v>0</v>
      </c>
      <c r="J111" s="46">
        <f t="shared" si="26"/>
        <v>3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v>17</v>
      </c>
      <c r="F112" s="70"/>
      <c r="G112" s="46">
        <f t="shared" si="25"/>
        <v>17</v>
      </c>
      <c r="H112" s="77">
        <v>0</v>
      </c>
      <c r="I112" s="75">
        <v>0</v>
      </c>
      <c r="J112" s="46">
        <f t="shared" si="26"/>
        <v>17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v>7</v>
      </c>
      <c r="F113" s="70"/>
      <c r="G113" s="46">
        <f t="shared" si="25"/>
        <v>7</v>
      </c>
      <c r="H113" s="77">
        <v>0</v>
      </c>
      <c r="I113" s="75">
        <v>0</v>
      </c>
      <c r="J113" s="46">
        <f t="shared" si="26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v>15</v>
      </c>
      <c r="F115" s="70"/>
      <c r="G115" s="46">
        <f t="shared" si="25"/>
        <v>15</v>
      </c>
      <c r="H115" s="77">
        <v>0</v>
      </c>
      <c r="I115" s="75">
        <v>0</v>
      </c>
      <c r="J115" s="46">
        <f t="shared" si="26"/>
        <v>15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v>8</v>
      </c>
      <c r="F116" s="70"/>
      <c r="G116" s="46">
        <f t="shared" si="25"/>
        <v>8</v>
      </c>
      <c r="H116" s="77">
        <v>0</v>
      </c>
      <c r="I116" s="75">
        <v>0</v>
      </c>
      <c r="J116" s="46">
        <f t="shared" si="26"/>
        <v>8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v>11</v>
      </c>
      <c r="F117" s="70"/>
      <c r="G117" s="46">
        <f t="shared" si="25"/>
        <v>11</v>
      </c>
      <c r="H117" s="77">
        <v>0</v>
      </c>
      <c r="I117" s="75">
        <v>0</v>
      </c>
      <c r="J117" s="46">
        <f t="shared" si="26"/>
        <v>11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v>2</v>
      </c>
      <c r="F125" s="70"/>
      <c r="G125" s="46">
        <f t="shared" si="25"/>
        <v>2</v>
      </c>
      <c r="H125" s="77">
        <v>0</v>
      </c>
      <c r="I125" s="75">
        <v>0</v>
      </c>
      <c r="J125" s="46">
        <f t="shared" si="26"/>
        <v>2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v>1</v>
      </c>
      <c r="F131" s="70"/>
      <c r="G131" s="46">
        <f t="shared" si="25"/>
        <v>1</v>
      </c>
      <c r="H131" s="77">
        <v>0</v>
      </c>
      <c r="I131" s="75">
        <v>0</v>
      </c>
      <c r="J131" s="46">
        <f t="shared" si="26"/>
        <v>1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v>2</v>
      </c>
      <c r="F133" s="70"/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12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v>3</v>
      </c>
      <c r="F178" s="70"/>
      <c r="G178" s="46">
        <f t="shared" si="32"/>
        <v>3</v>
      </c>
      <c r="H178" s="77">
        <v>0</v>
      </c>
      <c r="I178" s="75">
        <v>0</v>
      </c>
      <c r="J178" s="46">
        <f t="shared" si="33"/>
        <v>3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v>8</v>
      </c>
      <c r="F193" s="70"/>
      <c r="G193" s="46">
        <f t="shared" si="32"/>
        <v>8</v>
      </c>
      <c r="H193" s="77">
        <v>0</v>
      </c>
      <c r="I193" s="75">
        <v>0</v>
      </c>
      <c r="J193" s="46">
        <f t="shared" si="33"/>
        <v>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v>1</v>
      </c>
      <c r="F194" s="70"/>
      <c r="G194" s="46">
        <f t="shared" si="32"/>
        <v>1</v>
      </c>
      <c r="H194" s="77">
        <v>0</v>
      </c>
      <c r="I194" s="75">
        <v>0</v>
      </c>
      <c r="J194" s="46">
        <f t="shared" si="33"/>
        <v>1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v>8</v>
      </c>
      <c r="F195" s="70"/>
      <c r="G195" s="46">
        <f t="shared" si="32"/>
        <v>8</v>
      </c>
      <c r="H195" s="77">
        <v>0</v>
      </c>
      <c r="I195" s="75">
        <v>0</v>
      </c>
      <c r="J195" s="46">
        <f t="shared" si="33"/>
        <v>8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v>8</v>
      </c>
      <c r="F196" s="70"/>
      <c r="G196" s="46">
        <f t="shared" si="32"/>
        <v>8</v>
      </c>
      <c r="H196" s="77">
        <v>0</v>
      </c>
      <c r="I196" s="75">
        <v>0</v>
      </c>
      <c r="J196" s="46">
        <f t="shared" si="33"/>
        <v>8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v>4</v>
      </c>
      <c r="F201" s="70"/>
      <c r="G201" s="46">
        <f t="shared" si="32"/>
        <v>4</v>
      </c>
      <c r="H201" s="77">
        <v>0</v>
      </c>
      <c r="I201" s="75">
        <v>0</v>
      </c>
      <c r="J201" s="46">
        <f t="shared" si="33"/>
        <v>4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v>10</v>
      </c>
      <c r="F202" s="70"/>
      <c r="G202" s="46">
        <f t="shared" si="32"/>
        <v>10</v>
      </c>
      <c r="H202" s="77">
        <v>0</v>
      </c>
      <c r="I202" s="75">
        <v>0</v>
      </c>
      <c r="J202" s="46">
        <f t="shared" si="33"/>
        <v>10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v>12</v>
      </c>
      <c r="F203" s="70"/>
      <c r="G203" s="46">
        <f t="shared" si="32"/>
        <v>12</v>
      </c>
      <c r="H203" s="77">
        <v>0</v>
      </c>
      <c r="I203" s="75">
        <v>0</v>
      </c>
      <c r="J203" s="46">
        <f t="shared" si="33"/>
        <v>12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v>5</v>
      </c>
      <c r="F205" s="70"/>
      <c r="G205" s="46">
        <f t="shared" si="32"/>
        <v>5</v>
      </c>
      <c r="H205" s="77">
        <v>0</v>
      </c>
      <c r="I205" s="75">
        <v>0</v>
      </c>
      <c r="J205" s="46">
        <f t="shared" si="33"/>
        <v>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v>2</v>
      </c>
      <c r="F232" s="70"/>
      <c r="G232" s="46">
        <f t="shared" si="48"/>
        <v>2</v>
      </c>
      <c r="H232" s="77">
        <v>0</v>
      </c>
      <c r="I232" s="75">
        <v>0</v>
      </c>
      <c r="J232" s="46">
        <f t="shared" si="49"/>
        <v>2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v>2</v>
      </c>
      <c r="F239" s="70"/>
      <c r="G239" s="46">
        <f t="shared" si="48"/>
        <v>2</v>
      </c>
      <c r="H239" s="77">
        <v>0</v>
      </c>
      <c r="I239" s="75">
        <v>0</v>
      </c>
      <c r="J239" s="46">
        <f t="shared" si="49"/>
        <v>2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v>1</v>
      </c>
      <c r="F240" s="70"/>
      <c r="G240" s="46">
        <f t="shared" si="48"/>
        <v>1</v>
      </c>
      <c r="H240" s="77">
        <v>0</v>
      </c>
      <c r="I240" s="75">
        <v>0</v>
      </c>
      <c r="J240" s="46">
        <f t="shared" si="49"/>
        <v>1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v>3</v>
      </c>
      <c r="F241" s="70"/>
      <c r="G241" s="46">
        <f t="shared" si="48"/>
        <v>3</v>
      </c>
      <c r="H241" s="77">
        <v>0</v>
      </c>
      <c r="I241" s="75">
        <v>0</v>
      </c>
      <c r="J241" s="46">
        <f t="shared" si="49"/>
        <v>3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v>1</v>
      </c>
      <c r="F242" s="70"/>
      <c r="G242" s="46">
        <f t="shared" si="48"/>
        <v>1</v>
      </c>
      <c r="H242" s="77">
        <v>0</v>
      </c>
      <c r="I242" s="75">
        <v>0</v>
      </c>
      <c r="J242" s="46">
        <f t="shared" si="49"/>
        <v>1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v>1</v>
      </c>
      <c r="F244" s="70"/>
      <c r="G244" s="46">
        <f t="shared" si="48"/>
        <v>1</v>
      </c>
      <c r="H244" s="77">
        <v>0</v>
      </c>
      <c r="I244" s="75">
        <v>0</v>
      </c>
      <c r="J244" s="46">
        <f t="shared" si="49"/>
        <v>1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/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33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34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+ยกมา!J5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7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20">
        <f>SUM(M5-O5)</f>
        <v>25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+ยกมา!J6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31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>SUM(M6-O6)</f>
        <v>0</v>
      </c>
      <c r="Q6" s="118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+ยกมา!J11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18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18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18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+ยกมา!J15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18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18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+ยกมา!J18</f>
        <v>1</v>
      </c>
      <c r="F18" s="70"/>
      <c r="G18" s="46">
        <f t="shared" si="0"/>
        <v>1</v>
      </c>
      <c r="H18" s="77">
        <v>1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1452</v>
      </c>
      <c r="O18" s="18"/>
      <c r="P18" s="23">
        <f t="shared" si="4"/>
        <v>0</v>
      </c>
      <c r="Q18" s="118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18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+ยกมา!J20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4"/>
        <v>65</v>
      </c>
      <c r="Q20" s="89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+ยกมา!J22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4"/>
        <v>0</v>
      </c>
      <c r="Q22" s="118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18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118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18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18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+ยกมา!J28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6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0">
        <f t="shared" si="4"/>
        <v>400</v>
      </c>
      <c r="Q28" s="118">
        <v>30.86</v>
      </c>
      <c r="R28" s="43">
        <f t="shared" si="3"/>
        <v>123.44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18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18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+ยกมา!J31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4"/>
        <v>0</v>
      </c>
      <c r="Q31" s="118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+ยกมา!J32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+ยกมา!J35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+ยกมา!J39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+ยกมา!J40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4"/>
        <v>50</v>
      </c>
      <c r="Q40" s="89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+ยกมา!J41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4"/>
        <v>50</v>
      </c>
      <c r="Q41" s="89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+ยกมา!J46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0">
        <f t="shared" si="4"/>
        <v>25</v>
      </c>
      <c r="Q46" s="118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18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+ยกมา!J48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+ยกมา!J49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+ยกมา!J50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18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+ยกมา!J53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18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+ยกมา!J55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+ยกมา!J56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0">
        <f>SUM(M56-O56)</f>
        <v>85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+ยกมา!J57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18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+ยกมา!J58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18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+ยกมา!J59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0">
        <f t="shared" si="4"/>
        <v>85</v>
      </c>
      <c r="Q59" s="118">
        <v>29.83</v>
      </c>
      <c r="R59" s="43">
        <f t="shared" si="3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18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18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+ยกมา!J62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18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18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+ยกมา!J65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+ยกมา!J74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25</v>
      </c>
      <c r="P77" s="120">
        <f t="shared" si="4"/>
        <v>75</v>
      </c>
      <c r="Q77" s="89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+ยกมา!J80</f>
        <v>3</v>
      </c>
      <c r="F80" s="70"/>
      <c r="G80" s="46">
        <f t="shared" si="5"/>
        <v>3</v>
      </c>
      <c r="H80" s="77">
        <v>2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1452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+ยกมา!J81</f>
        <v>2</v>
      </c>
      <c r="F81" s="70"/>
      <c r="G81" s="46">
        <f t="shared" si="5"/>
        <v>2</v>
      </c>
      <c r="H81" s="77">
        <v>2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1452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+ยกมา!J110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3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+ยกมา!J112</f>
        <v>17</v>
      </c>
      <c r="F112" s="70"/>
      <c r="G112" s="46">
        <f t="shared" si="23"/>
        <v>17</v>
      </c>
      <c r="H112" s="77">
        <v>0</v>
      </c>
      <c r="I112" s="75">
        <v>0</v>
      </c>
      <c r="J112" s="46">
        <f t="shared" si="24"/>
        <v>17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+ยกมา!J113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+ยกมา!J115</f>
        <v>15</v>
      </c>
      <c r="F115" s="70"/>
      <c r="G115" s="46">
        <f t="shared" si="23"/>
        <v>15</v>
      </c>
      <c r="H115" s="77">
        <v>0</v>
      </c>
      <c r="I115" s="75">
        <v>0</v>
      </c>
      <c r="J115" s="46">
        <f t="shared" si="24"/>
        <v>14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+ยกมา!J116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+ยกมา!J117</f>
        <v>11</v>
      </c>
      <c r="F117" s="70"/>
      <c r="G117" s="46">
        <f t="shared" si="23"/>
        <v>11</v>
      </c>
      <c r="H117" s="77">
        <v>0</v>
      </c>
      <c r="I117" s="75">
        <v>0</v>
      </c>
      <c r="J117" s="46">
        <f t="shared" si="24"/>
        <v>10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0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+ยกมา!J125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+ยกมา!J131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+ยกมา!J133</f>
        <v>2</v>
      </c>
      <c r="F133" s="70"/>
      <c r="G133" s="46">
        <f t="shared" si="23"/>
        <v>2</v>
      </c>
      <c r="H133" s="77">
        <v>1</v>
      </c>
      <c r="I133" s="75">
        <v>0</v>
      </c>
      <c r="J133" s="46">
        <f t="shared" si="24"/>
        <v>0</v>
      </c>
      <c r="K133" s="71">
        <v>1</v>
      </c>
      <c r="L133" s="20">
        <v>50</v>
      </c>
      <c r="M133" s="64">
        <f t="shared" si="7"/>
        <v>50</v>
      </c>
      <c r="N133" s="17" t="s">
        <v>1452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+ยกมา!J175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+ยกมา!J185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+ยกมา!J193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+ยกมา!J194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+ยกมา!J195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8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+ยกมา!J196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+ยกมา!J201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+ยกมา!J202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10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+ยกมา!J203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12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+ยกมา!J205</f>
        <v>5</v>
      </c>
      <c r="F205" s="70"/>
      <c r="G205" s="46">
        <f t="shared" si="30"/>
        <v>5</v>
      </c>
      <c r="H205" s="77">
        <v>0</v>
      </c>
      <c r="I205" s="75">
        <v>0</v>
      </c>
      <c r="J205" s="46">
        <f t="shared" si="31"/>
        <v>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50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+ยกมา!J232</f>
        <v>2</v>
      </c>
      <c r="F232" s="70"/>
      <c r="G232" s="46">
        <f t="shared" si="46"/>
        <v>2</v>
      </c>
      <c r="H232" s="77">
        <v>2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1452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2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+ยกมา!J239</f>
        <v>2</v>
      </c>
      <c r="F239" s="70"/>
      <c r="G239" s="46">
        <f t="shared" si="46"/>
        <v>2</v>
      </c>
      <c r="H239" s="77">
        <v>0</v>
      </c>
      <c r="I239" s="75">
        <v>0</v>
      </c>
      <c r="J239" s="46">
        <f t="shared" si="47"/>
        <v>2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1</v>
      </c>
      <c r="F240" s="70"/>
      <c r="G240" s="46">
        <f t="shared" si="46"/>
        <v>1</v>
      </c>
      <c r="H240" s="77">
        <v>0</v>
      </c>
      <c r="I240" s="75">
        <v>0</v>
      </c>
      <c r="J240" s="46">
        <f t="shared" si="47"/>
        <v>0</v>
      </c>
      <c r="K240" s="71">
        <v>1</v>
      </c>
      <c r="L240" s="20">
        <v>35</v>
      </c>
      <c r="M240" s="64">
        <f t="shared" si="48"/>
        <v>35</v>
      </c>
      <c r="N240" s="17" t="s">
        <v>16</v>
      </c>
      <c r="O240" s="18"/>
      <c r="P240" s="120">
        <f t="shared" si="49"/>
        <v>35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+ยกมา!J241</f>
        <v>3</v>
      </c>
      <c r="F241" s="70"/>
      <c r="G241" s="46">
        <f t="shared" si="46"/>
        <v>3</v>
      </c>
      <c r="H241" s="77">
        <v>0</v>
      </c>
      <c r="I241" s="75">
        <v>0</v>
      </c>
      <c r="J241" s="46">
        <f t="shared" si="47"/>
        <v>3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+ยกมา!J242</f>
        <v>1</v>
      </c>
      <c r="F242" s="70"/>
      <c r="G242" s="46">
        <f t="shared" si="46"/>
        <v>1</v>
      </c>
      <c r="H242" s="77">
        <v>0</v>
      </c>
      <c r="I242" s="75">
        <v>0</v>
      </c>
      <c r="J242" s="46">
        <f t="shared" si="47"/>
        <v>1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+ยกมา!J243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47" si="52">SUM(M243-O243)</f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v>20</v>
      </c>
      <c r="F244" s="70"/>
      <c r="G244" s="46">
        <f t="shared" si="46"/>
        <v>20</v>
      </c>
      <c r="H244" s="77">
        <v>0</v>
      </c>
      <c r="I244" s="75">
        <v>0</v>
      </c>
      <c r="J244" s="46">
        <f t="shared" si="47"/>
        <v>20</v>
      </c>
      <c r="K244" s="71"/>
      <c r="L244" s="20">
        <v>15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+ยกมา!J245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15</v>
      </c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/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52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ref="J251:J253" si="54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:G253" si="55">E252+F252</f>
        <v>0</v>
      </c>
      <c r="H252" s="77">
        <v>0</v>
      </c>
      <c r="I252" s="75">
        <v>0</v>
      </c>
      <c r="J252" s="46">
        <f t="shared" si="54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si="55"/>
        <v>0</v>
      </c>
      <c r="H253" s="77">
        <v>0</v>
      </c>
      <c r="I253" s="75">
        <v>0</v>
      </c>
      <c r="J253" s="46">
        <f t="shared" si="54"/>
        <v>0</v>
      </c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89"/>
      <c r="R253" s="43">
        <f t="shared" ref="R253" si="5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393.15000000000003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1205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660</v>
      </c>
      <c r="O258" s="2">
        <v>200</v>
      </c>
      <c r="P258" s="2">
        <v>65</v>
      </c>
      <c r="Q258" s="2">
        <v>25</v>
      </c>
      <c r="R258" s="2">
        <v>370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145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400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400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+'1'!J5</f>
        <v>7</v>
      </c>
      <c r="F5" s="70">
        <v>10</v>
      </c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30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0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0">
        <f t="shared" si="3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0">
        <f>SUM(M56-O56)</f>
        <v>85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0">
        <f t="shared" si="3"/>
        <v>85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+'1'!J110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3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+'1'!J112</f>
        <v>17</v>
      </c>
      <c r="F112" s="70"/>
      <c r="G112" s="46">
        <f t="shared" si="23"/>
        <v>17</v>
      </c>
      <c r="H112" s="77">
        <v>0</v>
      </c>
      <c r="I112" s="75">
        <v>0</v>
      </c>
      <c r="J112" s="46">
        <f t="shared" si="24"/>
        <v>16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+'1'!J113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9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0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8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+'1'!J202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10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+'1'!J203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12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+'1'!J205</f>
        <v>5</v>
      </c>
      <c r="F205" s="70"/>
      <c r="G205" s="46">
        <f t="shared" si="30"/>
        <v>5</v>
      </c>
      <c r="H205" s="77">
        <v>0</v>
      </c>
      <c r="I205" s="75">
        <v>0</v>
      </c>
      <c r="J205" s="46">
        <f t="shared" si="31"/>
        <v>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+'1'!J239</f>
        <v>2</v>
      </c>
      <c r="F239" s="70"/>
      <c r="G239" s="46">
        <f t="shared" si="40"/>
        <v>2</v>
      </c>
      <c r="H239" s="77">
        <v>0</v>
      </c>
      <c r="I239" s="75">
        <v>0</v>
      </c>
      <c r="J239" s="46">
        <f t="shared" si="41"/>
        <v>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+'1'!J241</f>
        <v>3</v>
      </c>
      <c r="F241" s="70"/>
      <c r="G241" s="46">
        <f t="shared" si="40"/>
        <v>3</v>
      </c>
      <c r="H241" s="77">
        <v>0</v>
      </c>
      <c r="I241" s="75">
        <v>0</v>
      </c>
      <c r="J241" s="46">
        <f t="shared" si="41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v>20</v>
      </c>
      <c r="F244" s="70"/>
      <c r="G244" s="46">
        <f t="shared" si="40"/>
        <v>20</v>
      </c>
      <c r="H244" s="77">
        <v>0</v>
      </c>
      <c r="I244" s="75">
        <v>0</v>
      </c>
      <c r="J244" s="46">
        <f t="shared" si="41"/>
        <v>10</v>
      </c>
      <c r="K244" s="71">
        <v>10</v>
      </c>
      <c r="L244" s="20">
        <v>39</v>
      </c>
      <c r="M244" s="64">
        <f t="shared" si="45"/>
        <v>390</v>
      </c>
      <c r="N244" s="17" t="s">
        <v>16</v>
      </c>
      <c r="O244" s="18">
        <v>240</v>
      </c>
      <c r="P244" s="120">
        <f t="shared" si="46"/>
        <v>150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/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270.66000000000003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1235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245</v>
      </c>
      <c r="O258" s="2">
        <v>230</v>
      </c>
      <c r="P258" s="2">
        <v>15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310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680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680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20">
        <f t="shared" si="3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+'2'!J35</f>
        <v>2</v>
      </c>
      <c r="F35" s="70"/>
      <c r="G35" s="46">
        <f t="shared" si="5"/>
        <v>2</v>
      </c>
      <c r="H35" s="77">
        <v>2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1452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4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0">
        <f>SUM(M55-O55)</f>
        <v>85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+'2'!J110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3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+'2'!J112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+'2'!J113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+'2'!J133</f>
        <v>0</v>
      </c>
      <c r="F133" s="70">
        <v>1</v>
      </c>
      <c r="G133" s="46">
        <f t="shared" si="23"/>
        <v>1</v>
      </c>
      <c r="H133" s="77">
        <v>0</v>
      </c>
      <c r="I133" s="75">
        <v>0</v>
      </c>
      <c r="J133" s="46">
        <f t="shared" si="24"/>
        <v>0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3</v>
      </c>
      <c r="F178" s="70"/>
      <c r="G178" s="46">
        <f t="shared" si="30"/>
        <v>3</v>
      </c>
      <c r="H178" s="77">
        <v>3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1452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1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0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8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+'2'!J202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10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+'2'!J203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12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+'2'!J205</f>
        <v>5</v>
      </c>
      <c r="F205" s="70"/>
      <c r="G205" s="46">
        <f t="shared" si="30"/>
        <v>5</v>
      </c>
      <c r="H205" s="77">
        <v>0</v>
      </c>
      <c r="I205" s="75">
        <v>0</v>
      </c>
      <c r="J205" s="46">
        <f t="shared" si="31"/>
        <v>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+'2'!J239</f>
        <v>2</v>
      </c>
      <c r="F239" s="70"/>
      <c r="G239" s="46">
        <f t="shared" si="40"/>
        <v>2</v>
      </c>
      <c r="H239" s="77">
        <v>0</v>
      </c>
      <c r="I239" s="75">
        <v>0</v>
      </c>
      <c r="J239" s="46">
        <f t="shared" si="41"/>
        <v>0</v>
      </c>
      <c r="K239" s="71">
        <v>2</v>
      </c>
      <c r="L239" s="20">
        <v>35</v>
      </c>
      <c r="M239" s="64">
        <f t="shared" si="42"/>
        <v>70</v>
      </c>
      <c r="N239" s="17" t="s">
        <v>16</v>
      </c>
      <c r="O239" s="18"/>
      <c r="P239" s="120">
        <f t="shared" si="43"/>
        <v>70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+'2'!J241</f>
        <v>3</v>
      </c>
      <c r="F241" s="70"/>
      <c r="G241" s="46">
        <f t="shared" si="40"/>
        <v>3</v>
      </c>
      <c r="H241" s="77">
        <v>0</v>
      </c>
      <c r="I241" s="75">
        <v>0</v>
      </c>
      <c r="J241" s="46">
        <f t="shared" si="41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+'2'!J244</f>
        <v>10</v>
      </c>
      <c r="F244" s="70"/>
      <c r="G244" s="46">
        <f t="shared" si="40"/>
        <v>10</v>
      </c>
      <c r="H244" s="77">
        <v>0</v>
      </c>
      <c r="I244" s="75">
        <v>0</v>
      </c>
      <c r="J244" s="46">
        <f t="shared" si="41"/>
        <v>0</v>
      </c>
      <c r="K244" s="71">
        <v>10</v>
      </c>
      <c r="L244" s="20">
        <v>39</v>
      </c>
      <c r="M244" s="64">
        <f t="shared" si="45"/>
        <v>390</v>
      </c>
      <c r="N244" s="17" t="s">
        <v>16</v>
      </c>
      <c r="O244" s="18">
        <v>255</v>
      </c>
      <c r="P244" s="120">
        <f t="shared" si="46"/>
        <v>135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465.74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1755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925</v>
      </c>
      <c r="O258" s="2">
        <v>50</v>
      </c>
      <c r="P258" s="2">
        <v>50</v>
      </c>
      <c r="Q258" s="87">
        <v>505</v>
      </c>
      <c r="R258" s="2">
        <v>15</v>
      </c>
      <c r="S258" s="2">
        <v>280</v>
      </c>
      <c r="T258" s="2">
        <v>25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480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350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+'3'!J5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14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+'3'!J6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21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>
        <v>200</v>
      </c>
      <c r="P6" s="120">
        <f t="shared" ref="P6:P80" si="3">SUM(M6-O6)</f>
        <v>500</v>
      </c>
      <c r="Q6" s="118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+'3'!J15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0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+'3'!J22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50</v>
      </c>
      <c r="P24" s="120">
        <f t="shared" si="3"/>
        <v>150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+'3'!J28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0</v>
      </c>
      <c r="K28" s="71">
        <v>6</v>
      </c>
      <c r="L28" s="15">
        <v>100</v>
      </c>
      <c r="M28" s="64">
        <f t="shared" si="2"/>
        <v>600</v>
      </c>
      <c r="N28" s="17" t="s">
        <v>16</v>
      </c>
      <c r="O28" s="18">
        <v>200</v>
      </c>
      <c r="P28" s="120">
        <f t="shared" si="3"/>
        <v>400</v>
      </c>
      <c r="Q28" s="118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+'3'!J31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6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+'3'!J40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+'3'!J41</f>
        <v>0</v>
      </c>
      <c r="F41" s="70">
        <v>2</v>
      </c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+'3'!J48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+'3'!J53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+'3'!J55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0">
        <f>SUM(M55-O55)</f>
        <v>60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+'3'!J58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+'3'!J59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+'3'!J65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+'3'!J77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+'3'!J110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3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+'3'!J112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+'3'!J113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6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0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+'3'!J115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+'3'!J116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+'3'!J117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+'3'!J125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+'3'!J131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+'3'!J133</f>
        <v>0</v>
      </c>
      <c r="F133" s="70">
        <v>2</v>
      </c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>
        <v>2</v>
      </c>
      <c r="G163" s="46">
        <f t="shared" si="30"/>
        <v>2</v>
      </c>
      <c r="H163" s="77">
        <v>0</v>
      </c>
      <c r="I163" s="75">
        <v>0</v>
      </c>
      <c r="J163" s="46">
        <f t="shared" si="31"/>
        <v>0</v>
      </c>
      <c r="K163" s="71">
        <v>2</v>
      </c>
      <c r="L163" s="20">
        <v>40</v>
      </c>
      <c r="M163" s="64">
        <f t="shared" si="7"/>
        <v>80</v>
      </c>
      <c r="N163" s="17" t="s">
        <v>16</v>
      </c>
      <c r="O163" s="18">
        <v>40</v>
      </c>
      <c r="P163" s="120">
        <f t="shared" si="8"/>
        <v>40</v>
      </c>
      <c r="Q163" s="118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+'3'!J175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9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0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>
        <v>10</v>
      </c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+'3'!J185</f>
        <v>1</v>
      </c>
      <c r="F185" s="70">
        <v>10</v>
      </c>
      <c r="G185" s="46">
        <f t="shared" si="30"/>
        <v>11</v>
      </c>
      <c r="H185" s="77">
        <v>0</v>
      </c>
      <c r="I185" s="75">
        <v>0</v>
      </c>
      <c r="J185" s="46">
        <f t="shared" si="31"/>
        <v>11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+'3'!J193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+'3'!J194</f>
        <v>1</v>
      </c>
      <c r="F194" s="70">
        <v>5</v>
      </c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+'3'!J195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2</v>
      </c>
      <c r="K195" s="71">
        <v>6</v>
      </c>
      <c r="L195" s="20">
        <v>60</v>
      </c>
      <c r="M195" s="64">
        <f t="shared" si="34"/>
        <v>360</v>
      </c>
      <c r="N195" s="17" t="s">
        <v>16</v>
      </c>
      <c r="O195" s="18"/>
      <c r="P195" s="120">
        <f t="shared" si="35"/>
        <v>360</v>
      </c>
      <c r="Q195" s="89">
        <v>38</v>
      </c>
      <c r="R195" s="43">
        <f t="shared" si="36"/>
        <v>228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+'3'!J196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+'3'!J201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+'3'!J202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10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+'3'!J203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12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+'3'!J205</f>
        <v>5</v>
      </c>
      <c r="F205" s="70">
        <v>30</v>
      </c>
      <c r="G205" s="46">
        <f t="shared" si="30"/>
        <v>35</v>
      </c>
      <c r="H205" s="77">
        <v>0</v>
      </c>
      <c r="I205" s="75">
        <v>0</v>
      </c>
      <c r="J205" s="46">
        <f t="shared" si="31"/>
        <v>35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+'3'!J232</f>
        <v>0</v>
      </c>
      <c r="F232" s="70">
        <v>3</v>
      </c>
      <c r="G232" s="46">
        <f t="shared" si="40"/>
        <v>3</v>
      </c>
      <c r="H232" s="77">
        <v>0</v>
      </c>
      <c r="I232" s="75">
        <v>0</v>
      </c>
      <c r="J232" s="46">
        <f t="shared" si="41"/>
        <v>3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+'3'!J241</f>
        <v>3</v>
      </c>
      <c r="F241" s="70"/>
      <c r="G241" s="46">
        <f t="shared" si="40"/>
        <v>3</v>
      </c>
      <c r="H241" s="77">
        <v>0</v>
      </c>
      <c r="I241" s="75">
        <v>0</v>
      </c>
      <c r="J241" s="46">
        <f t="shared" si="41"/>
        <v>2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>
        <v>17</v>
      </c>
      <c r="P241" s="120">
        <f t="shared" si="43"/>
        <v>18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+'3'!J242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1284.4099999999999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3440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2198</v>
      </c>
      <c r="O258" s="2">
        <v>100</v>
      </c>
      <c r="P258" s="2">
        <v>100</v>
      </c>
      <c r="Q258" s="87">
        <v>500</v>
      </c>
      <c r="R258" s="2">
        <v>130</v>
      </c>
      <c r="S258" s="2">
        <v>50</v>
      </c>
      <c r="T258" s="2">
        <v>118</v>
      </c>
      <c r="U258" s="2">
        <v>120</v>
      </c>
      <c r="V258" s="2">
        <v>170</v>
      </c>
      <c r="W258" s="2">
        <v>350</v>
      </c>
      <c r="X258" s="2">
        <v>560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567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675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+'4'!J5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+'4'!J6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100</v>
      </c>
      <c r="P6" s="120">
        <f t="shared" ref="P6:P80" si="3">SUM(M6-O6)</f>
        <v>200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+'4'!J15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+'4'!J28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+'4'!J31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+'4'!J32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0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+'4'!J41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+'4'!J53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25</v>
      </c>
      <c r="P53" s="120">
        <f>SUM(M53-O53)</f>
        <v>75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+'4'!J58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+'4'!J59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+'4'!J65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+'4'!J110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3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+'4'!J112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+'4'!J113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+'4'!J115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+'4'!J116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+'4'!J117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+'4'!J125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+'4'!J131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+'4'!J133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+'4'!J175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+'4'!J185</f>
        <v>11</v>
      </c>
      <c r="F185" s="70"/>
      <c r="G185" s="46">
        <f t="shared" si="30"/>
        <v>11</v>
      </c>
      <c r="H185" s="77">
        <v>1</v>
      </c>
      <c r="I185" s="75">
        <v>0</v>
      </c>
      <c r="J185" s="46">
        <f t="shared" si="31"/>
        <v>9</v>
      </c>
      <c r="K185" s="71">
        <v>1</v>
      </c>
      <c r="L185" s="20">
        <v>80</v>
      </c>
      <c r="M185" s="64">
        <f t="shared" si="34"/>
        <v>80</v>
      </c>
      <c r="N185" s="17" t="s">
        <v>1452</v>
      </c>
      <c r="O185" s="18"/>
      <c r="P185" s="120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+'4'!J193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+'4'!J194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+'4'!J195</f>
        <v>2</v>
      </c>
      <c r="F195" s="70"/>
      <c r="G195" s="46">
        <f t="shared" si="30"/>
        <v>2</v>
      </c>
      <c r="H195" s="77">
        <v>0</v>
      </c>
      <c r="I195" s="75">
        <v>0</v>
      </c>
      <c r="J195" s="46">
        <f t="shared" si="31"/>
        <v>2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+'4'!J196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+'4'!J201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+'4'!J202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10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+'4'!J203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12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+'4'!J205</f>
        <v>35</v>
      </c>
      <c r="F205" s="70"/>
      <c r="G205" s="46">
        <f t="shared" si="30"/>
        <v>35</v>
      </c>
      <c r="H205" s="77">
        <v>3</v>
      </c>
      <c r="I205" s="75">
        <v>0</v>
      </c>
      <c r="J205" s="46">
        <f t="shared" si="31"/>
        <v>29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0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3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+'4'!J232</f>
        <v>3</v>
      </c>
      <c r="F232" s="70"/>
      <c r="G232" s="46">
        <f t="shared" si="40"/>
        <v>3</v>
      </c>
      <c r="H232" s="77">
        <v>0</v>
      </c>
      <c r="I232" s="75">
        <v>0</v>
      </c>
      <c r="J232" s="46">
        <f t="shared" si="41"/>
        <v>1</v>
      </c>
      <c r="K232" s="71">
        <v>2</v>
      </c>
      <c r="L232" s="20">
        <v>40</v>
      </c>
      <c r="M232" s="64">
        <f t="shared" si="34"/>
        <v>80</v>
      </c>
      <c r="N232" s="17" t="s">
        <v>16</v>
      </c>
      <c r="O232" s="18"/>
      <c r="P232" s="120">
        <f t="shared" si="35"/>
        <v>80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+'4'!J241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0</v>
      </c>
      <c r="K241" s="71">
        <v>2</v>
      </c>
      <c r="L241" s="20">
        <v>35</v>
      </c>
      <c r="M241" s="64">
        <f t="shared" si="42"/>
        <v>70</v>
      </c>
      <c r="N241" s="17" t="s">
        <v>16</v>
      </c>
      <c r="O241" s="18">
        <v>35</v>
      </c>
      <c r="P241" s="120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+'4'!J242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89"/>
      <c r="R253" s="43">
        <f t="shared" ref="R253" si="51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643.13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1610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288</v>
      </c>
      <c r="O258" s="2">
        <v>220</v>
      </c>
      <c r="P258" s="2">
        <v>68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350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972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972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AA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+'5'!J5</f>
        <v>13</v>
      </c>
      <c r="F5" s="70">
        <v>10</v>
      </c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23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+'5'!J6</f>
        <v>18</v>
      </c>
      <c r="F6" s="70">
        <v>10</v>
      </c>
      <c r="G6" s="46">
        <f t="shared" si="0"/>
        <v>28</v>
      </c>
      <c r="H6" s="77">
        <v>0</v>
      </c>
      <c r="I6" s="75">
        <v>0</v>
      </c>
      <c r="J6" s="46">
        <f t="shared" si="1"/>
        <v>22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100</v>
      </c>
      <c r="P6" s="120">
        <f t="shared" ref="P6:P80" si="3">SUM(M6-O6)</f>
        <v>500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+'5'!J15</f>
        <v>2</v>
      </c>
      <c r="F15" s="70">
        <v>3</v>
      </c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+'5'!J18</f>
        <v>5</v>
      </c>
      <c r="F18" s="70">
        <v>5</v>
      </c>
      <c r="G18" s="46">
        <f t="shared" si="0"/>
        <v>10</v>
      </c>
      <c r="H18" s="77">
        <v>0</v>
      </c>
      <c r="I18" s="75">
        <v>0</v>
      </c>
      <c r="J18" s="46">
        <f t="shared" si="1"/>
        <v>5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>
        <v>50</v>
      </c>
      <c r="P18" s="120">
        <f t="shared" si="3"/>
        <v>200</v>
      </c>
      <c r="Q18" s="118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+'5'!J20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+'5'!J22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+'5'!J28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+'5'!J31</f>
        <v>5</v>
      </c>
      <c r="F31" s="70">
        <v>10</v>
      </c>
      <c r="G31" s="46">
        <f t="shared" si="5"/>
        <v>15</v>
      </c>
      <c r="H31" s="77">
        <v>0</v>
      </c>
      <c r="I31" s="75">
        <v>0</v>
      </c>
      <c r="J31" s="46">
        <f t="shared" si="6"/>
        <v>10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>
        <v>100</v>
      </c>
      <c r="P31" s="120">
        <f t="shared" si="3"/>
        <v>400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+'5'!J32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0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+'5'!J35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0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+'5'!J39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+'5'!J40</f>
        <v>3</v>
      </c>
      <c r="F40" s="70">
        <v>1</v>
      </c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25</v>
      </c>
      <c r="P40" s="120">
        <f t="shared" si="3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+'5'!J41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+'5'!J46</f>
        <v>3</v>
      </c>
      <c r="F46" s="70">
        <v>2</v>
      </c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0">
        <f t="shared" si="3"/>
        <v>50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+'5'!J48</f>
        <v>2</v>
      </c>
      <c r="F48" s="70">
        <v>2</v>
      </c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+'5'!J49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+'5'!J50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25</v>
      </c>
      <c r="P53" s="120">
        <f>SUM(M53-O53)</f>
        <v>75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+'5'!J57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+'5'!J58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+'5'!J59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+'5'!J65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+'5'!J66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+'5'!J74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+'5'!J77</f>
        <v>1</v>
      </c>
      <c r="F77" s="70">
        <v>3</v>
      </c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0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+'5'!J80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+'5'!J81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+'5'!J110</f>
        <v>3</v>
      </c>
      <c r="F110" s="70"/>
      <c r="G110" s="46">
        <f t="shared" si="23"/>
        <v>3</v>
      </c>
      <c r="H110" s="77">
        <v>0</v>
      </c>
      <c r="I110" s="75">
        <v>0</v>
      </c>
      <c r="J110" s="46">
        <f t="shared" si="24"/>
        <v>2</v>
      </c>
      <c r="K110" s="71">
        <v>1</v>
      </c>
      <c r="L110" s="22">
        <v>120</v>
      </c>
      <c r="M110" s="64">
        <f t="shared" si="7"/>
        <v>120</v>
      </c>
      <c r="N110" s="17" t="s">
        <v>16</v>
      </c>
      <c r="O110" s="18">
        <v>60</v>
      </c>
      <c r="P110" s="120">
        <f t="shared" si="8"/>
        <v>60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+'5'!J112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12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+'5'!J113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+'5'!J115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9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0">
        <f t="shared" si="8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+'5'!J116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0</v>
      </c>
      <c r="K116" s="71">
        <v>8</v>
      </c>
      <c r="L116" s="22">
        <v>100</v>
      </c>
      <c r="M116" s="64">
        <f t="shared" si="7"/>
        <v>800</v>
      </c>
      <c r="N116" s="17" t="s">
        <v>16</v>
      </c>
      <c r="O116" s="18"/>
      <c r="P116" s="120">
        <f t="shared" si="8"/>
        <v>800</v>
      </c>
      <c r="Q116" s="89">
        <v>13.03</v>
      </c>
      <c r="R116" s="43">
        <f t="shared" si="9"/>
        <v>104.24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+'5'!J117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8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0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+'5'!J125</f>
        <v>2</v>
      </c>
      <c r="F125" s="70">
        <v>3</v>
      </c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+'5'!J131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+'5'!J133</f>
        <v>2</v>
      </c>
      <c r="F133" s="70">
        <v>2</v>
      </c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+'5'!J154</f>
        <v>0</v>
      </c>
      <c r="F154" s="70">
        <v>2</v>
      </c>
      <c r="G154" s="46">
        <f t="shared" si="23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>
        <v>2</v>
      </c>
      <c r="G163" s="46">
        <f t="shared" si="30"/>
        <v>2</v>
      </c>
      <c r="H163" s="77">
        <v>0</v>
      </c>
      <c r="I163" s="75">
        <v>0</v>
      </c>
      <c r="J163" s="46">
        <f t="shared" si="31"/>
        <v>0</v>
      </c>
      <c r="K163" s="71">
        <v>2</v>
      </c>
      <c r="L163" s="20">
        <v>40</v>
      </c>
      <c r="M163" s="64">
        <f t="shared" si="7"/>
        <v>80</v>
      </c>
      <c r="N163" s="17" t="s">
        <v>16</v>
      </c>
      <c r="O163" s="18">
        <v>40</v>
      </c>
      <c r="P163" s="120">
        <f t="shared" si="8"/>
        <v>40</v>
      </c>
      <c r="Q163" s="118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+'5'!J175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6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0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8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/>
      <c r="P178" s="120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+'5'!J180</f>
        <v>0</v>
      </c>
      <c r="F180" s="70">
        <v>2</v>
      </c>
      <c r="G180" s="46">
        <f t="shared" si="30"/>
        <v>2</v>
      </c>
      <c r="H180" s="77">
        <v>0</v>
      </c>
      <c r="I180" s="75">
        <v>0</v>
      </c>
      <c r="J180" s="46">
        <f t="shared" si="31"/>
        <v>0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20">
        <f t="shared" si="35"/>
        <v>70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+'5'!J185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+'5'!J188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149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20">
        <f>SUM(M188-O188)</f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+'5'!J193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+'5'!J194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+'5'!J195</f>
        <v>2</v>
      </c>
      <c r="F195" s="70">
        <v>5</v>
      </c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+'5'!J196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+'5'!J201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+'5'!J202</f>
        <v>10</v>
      </c>
      <c r="F202" s="70"/>
      <c r="G202" s="46">
        <f t="shared" si="30"/>
        <v>10</v>
      </c>
      <c r="H202" s="77">
        <v>0</v>
      </c>
      <c r="I202" s="75">
        <v>0</v>
      </c>
      <c r="J202" s="46">
        <f t="shared" si="31"/>
        <v>9</v>
      </c>
      <c r="K202" s="71">
        <v>1</v>
      </c>
      <c r="L202" s="20">
        <v>90</v>
      </c>
      <c r="M202" s="64">
        <f t="shared" si="34"/>
        <v>90</v>
      </c>
      <c r="N202" s="17" t="s">
        <v>16</v>
      </c>
      <c r="O202" s="18"/>
      <c r="P202" s="120">
        <f t="shared" si="35"/>
        <v>90</v>
      </c>
      <c r="Q202" s="89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+'5'!J203</f>
        <v>12</v>
      </c>
      <c r="F203" s="70"/>
      <c r="G203" s="46">
        <f t="shared" si="30"/>
        <v>12</v>
      </c>
      <c r="H203" s="77">
        <v>0</v>
      </c>
      <c r="I203" s="75">
        <v>0</v>
      </c>
      <c r="J203" s="46">
        <f t="shared" si="31"/>
        <v>11</v>
      </c>
      <c r="K203" s="71">
        <v>1</v>
      </c>
      <c r="L203" s="20">
        <v>90</v>
      </c>
      <c r="M203" s="64">
        <f t="shared" si="34"/>
        <v>90</v>
      </c>
      <c r="N203" s="17" t="s">
        <v>16</v>
      </c>
      <c r="O203" s="18"/>
      <c r="P203" s="120">
        <f t="shared" si="35"/>
        <v>90</v>
      </c>
      <c r="Q203" s="89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+'5'!J205</f>
        <v>29</v>
      </c>
      <c r="F205" s="70"/>
      <c r="G205" s="46">
        <f t="shared" si="30"/>
        <v>29</v>
      </c>
      <c r="H205" s="77">
        <v>0</v>
      </c>
      <c r="I205" s="75">
        <v>0</v>
      </c>
      <c r="J205" s="46">
        <f t="shared" si="31"/>
        <v>28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0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+'5'!J232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+'5'!J242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+'5'!J253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1654.5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5015</v>
      </c>
    </row>
    <row r="257" spans="1:2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2570</v>
      </c>
      <c r="O258" s="2">
        <v>50</v>
      </c>
      <c r="P258" s="2">
        <v>100</v>
      </c>
      <c r="Q258" s="87">
        <v>70</v>
      </c>
      <c r="R258" s="2">
        <v>200</v>
      </c>
      <c r="S258" s="2">
        <v>380</v>
      </c>
      <c r="T258" s="2">
        <v>100</v>
      </c>
      <c r="U258" s="2">
        <v>300</v>
      </c>
      <c r="V258" s="2">
        <v>200</v>
      </c>
      <c r="W258" s="2">
        <v>355</v>
      </c>
      <c r="X258" s="2">
        <v>310</v>
      </c>
      <c r="Y258" s="2">
        <v>260</v>
      </c>
      <c r="Z258" s="2">
        <v>125</v>
      </c>
      <c r="AA258" s="2">
        <v>120</v>
      </c>
    </row>
    <row r="259" spans="1:2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475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1970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1970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7" x14ac:dyDescent="0.5">
      <c r="J266" s="2"/>
      <c r="L266" s="2"/>
    </row>
    <row r="267" spans="1:27" ht="25.5" x14ac:dyDescent="0.55000000000000004">
      <c r="J267" s="2"/>
      <c r="L267" s="72" t="s">
        <v>271</v>
      </c>
      <c r="M267" s="2" t="s">
        <v>306</v>
      </c>
    </row>
    <row r="268" spans="1:27" x14ac:dyDescent="0.5">
      <c r="J268" s="2"/>
      <c r="L268" s="2"/>
    </row>
    <row r="269" spans="1:27" x14ac:dyDescent="0.5">
      <c r="J269" s="2"/>
      <c r="L269" s="2"/>
    </row>
    <row r="270" spans="1:27" x14ac:dyDescent="0.5">
      <c r="J270" s="2"/>
      <c r="L270" s="2"/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+'6'!J5</f>
        <v>23</v>
      </c>
      <c r="F5" s="70"/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19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0">
        <f>SUM(M5-O5)</f>
        <v>200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+'6'!J6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17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>
        <v>50</v>
      </c>
      <c r="P6" s="120">
        <f t="shared" ref="P6:P80" si="3">SUM(M6-O6)</f>
        <v>450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+'6'!J15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0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+'6'!J22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+'6'!J28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+'6'!J31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>
        <v>50</v>
      </c>
      <c r="P35" s="120">
        <f t="shared" si="3"/>
        <v>210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0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+'6'!J41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+'6'!J48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+'6'!J50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+'6'!J53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0">
        <f>SUM(M56-O56)</f>
        <v>85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+'6'!J58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2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0">
        <f t="shared" si="3"/>
        <v>85</v>
      </c>
      <c r="Q58" s="118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+'6'!J59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2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0">
        <f t="shared" si="3"/>
        <v>85</v>
      </c>
      <c r="Q59" s="118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27</v>
      </c>
      <c r="P80" s="120">
        <f t="shared" si="3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+'6'!J81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+'6'!J110</f>
        <v>2</v>
      </c>
      <c r="F110" s="70"/>
      <c r="G110" s="46">
        <f t="shared" si="23"/>
        <v>2</v>
      </c>
      <c r="H110" s="77">
        <v>0</v>
      </c>
      <c r="I110" s="75">
        <v>0</v>
      </c>
      <c r="J110" s="46">
        <f t="shared" si="24"/>
        <v>2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3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+'6'!J112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+'6'!J113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+'6'!J115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+'6'!J116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+'6'!J117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+'6'!J125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+'6'!J131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+'6'!J133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+'6'!J154</f>
        <v>2</v>
      </c>
      <c r="F154" s="70"/>
      <c r="G154" s="46">
        <f t="shared" si="23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+'6'!J175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+'6'!J185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+'6'!J188</f>
        <v>149</v>
      </c>
      <c r="F188" s="70"/>
      <c r="G188" s="46">
        <f>E188+F188</f>
        <v>149</v>
      </c>
      <c r="H188" s="77">
        <v>0</v>
      </c>
      <c r="I188" s="75">
        <v>0</v>
      </c>
      <c r="J188" s="46">
        <f>+G188-H188-K188-I188</f>
        <v>148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0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+'6'!J193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+'6'!J194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+'6'!J195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6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+'6'!J196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+'6'!J201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+'6'!J202</f>
        <v>9</v>
      </c>
      <c r="F202" s="70"/>
      <c r="G202" s="46">
        <f t="shared" si="30"/>
        <v>9</v>
      </c>
      <c r="H202" s="77">
        <v>0</v>
      </c>
      <c r="I202" s="75">
        <v>0</v>
      </c>
      <c r="J202" s="46">
        <f t="shared" si="31"/>
        <v>9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+'6'!J203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+'6'!J205</f>
        <v>28</v>
      </c>
      <c r="F205" s="70"/>
      <c r="G205" s="46">
        <f t="shared" si="30"/>
        <v>28</v>
      </c>
      <c r="H205" s="77">
        <v>0</v>
      </c>
      <c r="I205" s="75">
        <v>0</v>
      </c>
      <c r="J205" s="46">
        <f t="shared" si="31"/>
        <v>28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+'6'!J232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+'6'!J242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+'6'!J253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744.91000000000008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2115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808</v>
      </c>
      <c r="O258" s="2">
        <v>60</v>
      </c>
      <c r="P258" s="2">
        <v>200</v>
      </c>
      <c r="Q258" s="87">
        <v>28</v>
      </c>
      <c r="R258" s="2">
        <v>150</v>
      </c>
      <c r="S258" s="2">
        <v>370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372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935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+'7'!J5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+'7'!J6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17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+'7'!J15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+'7'!J22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+'7'!J28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+'7'!J32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65</v>
      </c>
      <c r="P32" s="120">
        <f t="shared" si="3"/>
        <v>325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+'7'!J35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+'7'!J39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+'7'!J40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+'7'!J48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+'7'!J50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25</v>
      </c>
      <c r="P53" s="120">
        <f>SUM(M53-O53)</f>
        <v>75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+'7'!J110</f>
        <v>2</v>
      </c>
      <c r="F110" s="70"/>
      <c r="G110" s="46">
        <f t="shared" si="23"/>
        <v>2</v>
      </c>
      <c r="H110" s="77">
        <v>0</v>
      </c>
      <c r="I110" s="75">
        <v>0</v>
      </c>
      <c r="J110" s="46">
        <f t="shared" si="24"/>
        <v>2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3</v>
      </c>
      <c r="F111" s="70"/>
      <c r="G111" s="46">
        <f t="shared" si="23"/>
        <v>3</v>
      </c>
      <c r="H111" s="77">
        <v>0</v>
      </c>
      <c r="I111" s="75">
        <v>0</v>
      </c>
      <c r="J111" s="46">
        <f t="shared" si="24"/>
        <v>1</v>
      </c>
      <c r="K111" s="71">
        <v>2</v>
      </c>
      <c r="L111" s="20">
        <v>250</v>
      </c>
      <c r="M111" s="64">
        <f t="shared" si="7"/>
        <v>500</v>
      </c>
      <c r="N111" s="17" t="s">
        <v>16</v>
      </c>
      <c r="O111" s="18">
        <v>250</v>
      </c>
      <c r="P111" s="120">
        <f t="shared" si="8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+'7'!J112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+'7'!J113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+'7'!J115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+'7'!J116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+'7'!J117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+'7'!J125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+'7'!J131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+'7'!J133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+'7'!J154</f>
        <v>2</v>
      </c>
      <c r="F154" s="70"/>
      <c r="G154" s="46">
        <f t="shared" si="23"/>
        <v>2</v>
      </c>
      <c r="H154" s="77">
        <v>0</v>
      </c>
      <c r="I154" s="75">
        <v>0</v>
      </c>
      <c r="J154" s="46">
        <f t="shared" si="24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0">
        <f>SUM(M154-O154)</f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+'7'!J175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+'7'!J185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+'7'!J188</f>
        <v>148</v>
      </c>
      <c r="F188" s="70"/>
      <c r="G188" s="46">
        <f>E188+F188</f>
        <v>148</v>
      </c>
      <c r="H188" s="77">
        <v>0</v>
      </c>
      <c r="I188" s="75">
        <v>0</v>
      </c>
      <c r="J188" s="46">
        <f>+G188-H188-K188-I188</f>
        <v>148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+'7'!J193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+'7'!J194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+'7'!J195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6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+'7'!J196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+'7'!J201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+'7'!J202</f>
        <v>9</v>
      </c>
      <c r="F202" s="70"/>
      <c r="G202" s="46">
        <f t="shared" si="30"/>
        <v>9</v>
      </c>
      <c r="H202" s="77">
        <v>0</v>
      </c>
      <c r="I202" s="75">
        <v>0</v>
      </c>
      <c r="J202" s="46">
        <f t="shared" si="31"/>
        <v>9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+'7'!J203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+'7'!J205</f>
        <v>28</v>
      </c>
      <c r="F205" s="70"/>
      <c r="G205" s="46">
        <f t="shared" si="30"/>
        <v>28</v>
      </c>
      <c r="H205" s="77">
        <v>0</v>
      </c>
      <c r="I205" s="75">
        <v>0</v>
      </c>
      <c r="J205" s="46">
        <f t="shared" si="31"/>
        <v>28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+'7'!J231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+'7'!J232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0</v>
      </c>
      <c r="K232" s="71">
        <v>1</v>
      </c>
      <c r="L232" s="20">
        <v>40</v>
      </c>
      <c r="M232" s="64">
        <f t="shared" si="34"/>
        <v>40</v>
      </c>
      <c r="N232" s="17" t="s">
        <v>16</v>
      </c>
      <c r="O232" s="18"/>
      <c r="P232" s="120">
        <f t="shared" si="35"/>
        <v>40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+'7'!J242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293.23999999999995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1310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13</v>
      </c>
      <c r="O258" s="2">
        <v>13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365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932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932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+'8'!J5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+'8'!J6</f>
        <v>17</v>
      </c>
      <c r="F6" s="70">
        <v>10</v>
      </c>
      <c r="G6" s="46">
        <f t="shared" si="0"/>
        <v>27</v>
      </c>
      <c r="H6" s="77">
        <v>0</v>
      </c>
      <c r="I6" s="75">
        <v>0</v>
      </c>
      <c r="J6" s="46">
        <f t="shared" si="1"/>
        <v>26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+'8'!J15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+'8'!J18</f>
        <v>4</v>
      </c>
      <c r="F18" s="70">
        <v>3</v>
      </c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2"/>
        <v>50</v>
      </c>
      <c r="N18" s="17" t="s">
        <v>1453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+'8'!J20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+'8'!J22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1</v>
      </c>
      <c r="F24" s="70">
        <v>3</v>
      </c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+'8'!J28</f>
        <v>4</v>
      </c>
      <c r="F28" s="70">
        <v>3</v>
      </c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+'8'!J31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50</v>
      </c>
      <c r="P31" s="120">
        <f t="shared" si="3"/>
        <v>150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+'8'!J35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+'8'!J39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+'8'!J40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+'8'!J41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+'8'!J46</f>
        <v>3</v>
      </c>
      <c r="F46" s="70">
        <v>2</v>
      </c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+'8'!J47</f>
        <v>0</v>
      </c>
      <c r="F47" s="70">
        <v>3</v>
      </c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+'8'!J49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+'8'!J53</f>
        <v>1</v>
      </c>
      <c r="F53" s="70">
        <v>2</v>
      </c>
      <c r="G53" s="46">
        <f t="shared" si="5"/>
        <v>3</v>
      </c>
      <c r="H53" s="77">
        <v>1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1452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+'8'!J55</f>
        <v>3</v>
      </c>
      <c r="F55" s="70">
        <v>2</v>
      </c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+'8'!J56</f>
        <v>0</v>
      </c>
      <c r="F56" s="70">
        <v>2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+'8'!J58</f>
        <v>2</v>
      </c>
      <c r="F58" s="70">
        <v>2</v>
      </c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+'8'!J59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+'8'!J62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+'8'!J77</f>
        <v>1</v>
      </c>
      <c r="F77" s="70">
        <v>2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+'8'!J80</f>
        <v>2</v>
      </c>
      <c r="F80" s="70"/>
      <c r="G80" s="46">
        <f t="shared" si="5"/>
        <v>2</v>
      </c>
      <c r="H80" s="77">
        <v>1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1452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+'8'!J81</f>
        <v>1</v>
      </c>
      <c r="F81" s="70">
        <v>2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+'8'!J110</f>
        <v>2</v>
      </c>
      <c r="F110" s="70"/>
      <c r="G110" s="46">
        <f t="shared" si="23"/>
        <v>2</v>
      </c>
      <c r="H110" s="77">
        <v>2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1452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1</v>
      </c>
      <c r="F111" s="70"/>
      <c r="G111" s="46">
        <f t="shared" si="23"/>
        <v>1</v>
      </c>
      <c r="H111" s="77">
        <v>1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1452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+'8'!J112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+'8'!J113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+'8'!J115</f>
        <v>9</v>
      </c>
      <c r="F115" s="70">
        <v>10</v>
      </c>
      <c r="G115" s="46">
        <f t="shared" si="23"/>
        <v>19</v>
      </c>
      <c r="H115" s="77">
        <v>0</v>
      </c>
      <c r="I115" s="75">
        <v>0</v>
      </c>
      <c r="J115" s="46">
        <f t="shared" si="24"/>
        <v>18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+'8'!J116</f>
        <v>0</v>
      </c>
      <c r="F116" s="70">
        <v>10</v>
      </c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+'8'!J117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+'8'!J125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+'8'!J131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+'8'!J133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+'8'!J156</f>
        <v>0</v>
      </c>
      <c r="F156" s="70">
        <v>20</v>
      </c>
      <c r="G156" s="46">
        <f t="shared" si="23"/>
        <v>20</v>
      </c>
      <c r="H156" s="77">
        <v>0</v>
      </c>
      <c r="I156" s="75">
        <v>0</v>
      </c>
      <c r="J156" s="46">
        <f t="shared" si="24"/>
        <v>6</v>
      </c>
      <c r="K156" s="71">
        <v>14</v>
      </c>
      <c r="L156" s="20">
        <v>15</v>
      </c>
      <c r="M156" s="64">
        <f t="shared" si="7"/>
        <v>210</v>
      </c>
      <c r="N156" s="17" t="s">
        <v>1451</v>
      </c>
      <c r="O156" s="18">
        <v>85</v>
      </c>
      <c r="P156" s="120">
        <f t="shared" si="8"/>
        <v>125</v>
      </c>
      <c r="Q156" s="89">
        <v>11.39</v>
      </c>
      <c r="R156" s="43">
        <f t="shared" si="9"/>
        <v>159.46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>
        <v>2</v>
      </c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+'8'!J175</f>
        <v>5</v>
      </c>
      <c r="F175" s="70">
        <v>5</v>
      </c>
      <c r="G175" s="46">
        <f t="shared" si="30"/>
        <v>10</v>
      </c>
      <c r="H175" s="77">
        <v>0</v>
      </c>
      <c r="I175" s="75">
        <v>0</v>
      </c>
      <c r="J175" s="46">
        <f t="shared" si="31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+'8'!J185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8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0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+'8'!J188</f>
        <v>148</v>
      </c>
      <c r="F188" s="70"/>
      <c r="G188" s="46">
        <f>E188+F188</f>
        <v>148</v>
      </c>
      <c r="H188" s="77">
        <v>0</v>
      </c>
      <c r="I188" s="75">
        <v>0</v>
      </c>
      <c r="J188" s="46">
        <f>+G188-H188-K188-I188</f>
        <v>148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+'8'!J193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+'8'!J194</f>
        <v>4</v>
      </c>
      <c r="F194" s="70">
        <v>5</v>
      </c>
      <c r="G194" s="46">
        <f t="shared" si="30"/>
        <v>9</v>
      </c>
      <c r="H194" s="77">
        <v>0</v>
      </c>
      <c r="I194" s="75">
        <v>0</v>
      </c>
      <c r="J194" s="46">
        <f t="shared" si="31"/>
        <v>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+'8'!J195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6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+'8'!J196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+'8'!J201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+'8'!J202</f>
        <v>9</v>
      </c>
      <c r="F202" s="70"/>
      <c r="G202" s="46">
        <f t="shared" si="30"/>
        <v>9</v>
      </c>
      <c r="H202" s="77">
        <v>0</v>
      </c>
      <c r="I202" s="75">
        <v>0</v>
      </c>
      <c r="J202" s="46">
        <f t="shared" si="31"/>
        <v>9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+'8'!J203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+'8'!J205</f>
        <v>28</v>
      </c>
      <c r="F205" s="70"/>
      <c r="G205" s="46">
        <f t="shared" si="30"/>
        <v>28</v>
      </c>
      <c r="H205" s="77">
        <v>0</v>
      </c>
      <c r="I205" s="75">
        <v>0</v>
      </c>
      <c r="J205" s="46">
        <f t="shared" si="31"/>
        <v>26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0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>
        <v>1004061</v>
      </c>
      <c r="C232" s="19" t="s">
        <v>1416</v>
      </c>
      <c r="D232" s="10" t="s">
        <v>433</v>
      </c>
      <c r="E232" s="63">
        <f>+'8'!J232</f>
        <v>0</v>
      </c>
      <c r="F232" s="70">
        <v>2</v>
      </c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+'8'!J239</f>
        <v>0</v>
      </c>
      <c r="F239" s="70">
        <v>15</v>
      </c>
      <c r="G239" s="46">
        <f t="shared" si="40"/>
        <v>15</v>
      </c>
      <c r="H239" s="77">
        <v>0</v>
      </c>
      <c r="I239" s="75">
        <v>0</v>
      </c>
      <c r="J239" s="46">
        <f t="shared" si="41"/>
        <v>12</v>
      </c>
      <c r="K239" s="71">
        <v>3</v>
      </c>
      <c r="L239" s="20">
        <v>35</v>
      </c>
      <c r="M239" s="64">
        <f t="shared" si="42"/>
        <v>105</v>
      </c>
      <c r="N239" s="17" t="s">
        <v>16</v>
      </c>
      <c r="O239" s="18">
        <v>5</v>
      </c>
      <c r="P239" s="120">
        <f t="shared" si="43"/>
        <v>100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+'8'!J242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738.2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1660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110</v>
      </c>
      <c r="O258" s="2">
        <v>50</v>
      </c>
      <c r="P258" s="2">
        <v>60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250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1300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1300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+'9'!J5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16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0">
        <f>SUM(M5-O5)</f>
        <v>100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+'9'!J6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26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+'9'!J15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+'9'!J22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+'9'!J28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+'9'!J31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0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+'9'!J46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25</v>
      </c>
      <c r="P48" s="120">
        <f>SUM(M48-O48)</f>
        <v>75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+'9'!J49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+'9'!J50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1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25</v>
      </c>
      <c r="P50" s="120">
        <f t="shared" si="3"/>
        <v>75</v>
      </c>
      <c r="Q50" s="118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+'9'!J55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3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120</v>
      </c>
      <c r="P55" s="120">
        <f>SUM(M55-O55)</f>
        <v>120</v>
      </c>
      <c r="Q55" s="118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0">
        <f t="shared" si="3"/>
        <v>60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+'9'!J58</f>
        <v>4</v>
      </c>
      <c r="F58" s="70"/>
      <c r="G58" s="46">
        <f t="shared" si="5"/>
        <v>4</v>
      </c>
      <c r="H58" s="77">
        <v>1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1452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+'9'!J59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+'9'!J62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+'9'!J74</f>
        <v>3</v>
      </c>
      <c r="F74" s="70"/>
      <c r="G74" s="46">
        <f t="shared" si="5"/>
        <v>3</v>
      </c>
      <c r="H74" s="77">
        <v>1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1452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+'9'!J81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+'9'!J112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+'9'!J113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+'9'!J115</f>
        <v>18</v>
      </c>
      <c r="F115" s="70"/>
      <c r="G115" s="46">
        <f t="shared" si="23"/>
        <v>18</v>
      </c>
      <c r="H115" s="77">
        <v>0</v>
      </c>
      <c r="I115" s="75">
        <v>0</v>
      </c>
      <c r="J115" s="46">
        <f t="shared" si="24"/>
        <v>16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0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+'9'!J116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+'9'!J117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8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+'9'!J125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4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>
        <v>25</v>
      </c>
      <c r="P125" s="120">
        <f t="shared" si="8"/>
        <v>25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+'9'!J131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+'9'!J133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0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+'9'!J154</f>
        <v>0</v>
      </c>
      <c r="F154" s="70">
        <v>2</v>
      </c>
      <c r="G154" s="46">
        <f t="shared" si="23"/>
        <v>2</v>
      </c>
      <c r="H154" s="77">
        <v>1</v>
      </c>
      <c r="I154" s="75">
        <v>0</v>
      </c>
      <c r="J154" s="46">
        <f t="shared" si="24"/>
        <v>0</v>
      </c>
      <c r="K154" s="71">
        <v>1</v>
      </c>
      <c r="L154" s="20">
        <v>25</v>
      </c>
      <c r="M154" s="64">
        <f>+L154*K154</f>
        <v>25</v>
      </c>
      <c r="N154" s="17" t="s">
        <v>1452</v>
      </c>
      <c r="O154" s="18">
        <v>12</v>
      </c>
      <c r="P154" s="120">
        <f>SUM(M154-O154)</f>
        <v>13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+'9'!J156</f>
        <v>6</v>
      </c>
      <c r="F156" s="70"/>
      <c r="G156" s="46">
        <f t="shared" si="23"/>
        <v>6</v>
      </c>
      <c r="H156" s="77">
        <v>0</v>
      </c>
      <c r="I156" s="75">
        <v>0</v>
      </c>
      <c r="J156" s="46">
        <f t="shared" si="24"/>
        <v>0</v>
      </c>
      <c r="K156" s="71">
        <v>6</v>
      </c>
      <c r="L156" s="20">
        <v>15</v>
      </c>
      <c r="M156" s="64">
        <f t="shared" si="7"/>
        <v>90</v>
      </c>
      <c r="N156" s="17" t="s">
        <v>1451</v>
      </c>
      <c r="O156" s="18">
        <v>15</v>
      </c>
      <c r="P156" s="120">
        <f t="shared" si="8"/>
        <v>75</v>
      </c>
      <c r="Q156" s="89">
        <v>11.39</v>
      </c>
      <c r="R156" s="43">
        <f t="shared" si="9"/>
        <v>68.34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+'9'!J175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7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0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+'9'!J185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7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0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+'9'!J188</f>
        <v>148</v>
      </c>
      <c r="F188" s="70"/>
      <c r="G188" s="46">
        <f>E188+F188</f>
        <v>148</v>
      </c>
      <c r="H188" s="77">
        <v>0</v>
      </c>
      <c r="I188" s="75">
        <v>0</v>
      </c>
      <c r="J188" s="46">
        <f>+G188-H188-K188-I188</f>
        <v>148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+'9'!J193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+'9'!J194</f>
        <v>8</v>
      </c>
      <c r="F194" s="70"/>
      <c r="G194" s="46">
        <f t="shared" si="30"/>
        <v>8</v>
      </c>
      <c r="H194" s="77">
        <v>0</v>
      </c>
      <c r="I194" s="75">
        <v>0</v>
      </c>
      <c r="J194" s="46">
        <f t="shared" si="31"/>
        <v>7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+'9'!J195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6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+'9'!J196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5</v>
      </c>
      <c r="K196" s="71">
        <v>3</v>
      </c>
      <c r="L196" s="20">
        <v>120</v>
      </c>
      <c r="M196" s="64">
        <f t="shared" si="34"/>
        <v>360</v>
      </c>
      <c r="N196" s="17" t="s">
        <v>16</v>
      </c>
      <c r="O196" s="18">
        <v>180</v>
      </c>
      <c r="P196" s="120">
        <f t="shared" si="35"/>
        <v>180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+'9'!J201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+'9'!J202</f>
        <v>9</v>
      </c>
      <c r="F202" s="70"/>
      <c r="G202" s="46">
        <f t="shared" si="30"/>
        <v>9</v>
      </c>
      <c r="H202" s="77">
        <v>0</v>
      </c>
      <c r="I202" s="75">
        <v>0</v>
      </c>
      <c r="J202" s="46">
        <f t="shared" si="31"/>
        <v>8</v>
      </c>
      <c r="K202" s="71">
        <v>1</v>
      </c>
      <c r="L202" s="20">
        <v>90</v>
      </c>
      <c r="M202" s="64">
        <f t="shared" si="34"/>
        <v>90</v>
      </c>
      <c r="N202" s="17" t="s">
        <v>16</v>
      </c>
      <c r="O202" s="18"/>
      <c r="P202" s="120">
        <f t="shared" si="35"/>
        <v>90</v>
      </c>
      <c r="Q202" s="89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+'9'!J203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+'9'!J205</f>
        <v>26</v>
      </c>
      <c r="F205" s="70"/>
      <c r="G205" s="46">
        <f t="shared" si="30"/>
        <v>26</v>
      </c>
      <c r="H205" s="77">
        <v>0</v>
      </c>
      <c r="I205" s="75">
        <v>0</v>
      </c>
      <c r="J205" s="46">
        <f t="shared" si="31"/>
        <v>26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+'9'!J232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+'9'!J239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11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0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+'9'!J242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1229.7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2875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1185</v>
      </c>
      <c r="O258" s="2">
        <v>150</v>
      </c>
      <c r="P258" s="2">
        <v>130</v>
      </c>
      <c r="Q258" s="87">
        <v>335</v>
      </c>
      <c r="R258" s="2">
        <v>415</v>
      </c>
      <c r="S258" s="2">
        <v>155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637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1053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1053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+'10'!J5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+'10'!J6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25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+'10'!J15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0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+'10'!J22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20">
        <f t="shared" si="3"/>
        <v>100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+'10'!J28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+'10'!J31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+'10'!J32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0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+'10'!J35</f>
        <v>1</v>
      </c>
      <c r="F35" s="70">
        <v>3</v>
      </c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+'10'!J39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+'10'!J41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+'10'!J46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+'10'!J47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+'10'!J50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+'10'!J53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+'10'!J58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+'10'!J59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+'10'!J62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+'10'!J65</f>
        <v>3</v>
      </c>
      <c r="F65" s="70">
        <v>2</v>
      </c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+'10'!J66</f>
        <v>1</v>
      </c>
      <c r="F66" s="70">
        <v>2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+'10'!J80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+'10'!J81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+'10'!J112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+'10'!J113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+'10'!J115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+'10'!J116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+'10'!J117</f>
        <v>8</v>
      </c>
      <c r="F117" s="70"/>
      <c r="G117" s="46">
        <f t="shared" si="23"/>
        <v>8</v>
      </c>
      <c r="H117" s="77">
        <v>0</v>
      </c>
      <c r="I117" s="75">
        <v>0</v>
      </c>
      <c r="J117" s="46">
        <f t="shared" si="24"/>
        <v>7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0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+'10'!J125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3</v>
      </c>
      <c r="K125" s="71">
        <v>1</v>
      </c>
      <c r="L125" s="22">
        <v>50</v>
      </c>
      <c r="M125" s="64">
        <f t="shared" si="7"/>
        <v>50</v>
      </c>
      <c r="N125" s="17" t="s">
        <v>1453</v>
      </c>
      <c r="O125" s="18">
        <v>50</v>
      </c>
      <c r="P125" s="23">
        <f t="shared" si="8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1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0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+'10'!J133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1</v>
      </c>
      <c r="K163" s="71">
        <v>1</v>
      </c>
      <c r="L163" s="20">
        <v>40</v>
      </c>
      <c r="M163" s="64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+'10'!J175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0">
        <f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+'10'!J185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+'10'!J188</f>
        <v>148</v>
      </c>
      <c r="F188" s="70"/>
      <c r="G188" s="46">
        <f>E188+F188</f>
        <v>148</v>
      </c>
      <c r="H188" s="77">
        <v>0</v>
      </c>
      <c r="I188" s="75">
        <v>0</v>
      </c>
      <c r="J188" s="46">
        <f>+G188-H188-K188-I188</f>
        <v>143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25</v>
      </c>
      <c r="P188" s="120">
        <f>SUM(M188-O188)</f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+'10'!J193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3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0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+'10'!J194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+'10'!J195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4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0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+'10'!J196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+'10'!J201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+'10'!J202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+'10'!J203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+'10'!J205</f>
        <v>26</v>
      </c>
      <c r="F205" s="70"/>
      <c r="G205" s="46">
        <f t="shared" si="30"/>
        <v>26</v>
      </c>
      <c r="H205" s="77">
        <v>0</v>
      </c>
      <c r="I205" s="75">
        <v>0</v>
      </c>
      <c r="J205" s="46">
        <f t="shared" si="31"/>
        <v>23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0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+'10'!J232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1</v>
      </c>
      <c r="K232" s="71">
        <v>1</v>
      </c>
      <c r="L232" s="20">
        <v>40</v>
      </c>
      <c r="M232" s="64">
        <f t="shared" si="34"/>
        <v>40</v>
      </c>
      <c r="N232" s="17" t="s">
        <v>16</v>
      </c>
      <c r="O232" s="18"/>
      <c r="P232" s="120">
        <f t="shared" si="35"/>
        <v>40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+'10'!J239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+'10'!J242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+'10'!J253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837.56000000000006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2090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555</v>
      </c>
      <c r="O258" s="2">
        <v>530</v>
      </c>
      <c r="P258" s="2">
        <v>25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1315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1315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+'11'!J5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14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+'11'!J6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+'11'!J11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+'11'!J15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4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0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+'11'!J22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4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>
        <v>300</v>
      </c>
      <c r="P22" s="120">
        <f t="shared" si="3"/>
        <v>300</v>
      </c>
      <c r="Q22" s="118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2"/>
        <v>100</v>
      </c>
      <c r="N24" s="17" t="s">
        <v>1453</v>
      </c>
      <c r="O24" s="18">
        <v>100</v>
      </c>
      <c r="P24" s="23">
        <f t="shared" si="3"/>
        <v>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+'11'!J28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+'11'!J31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20">
        <f t="shared" si="3"/>
        <v>100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+'11'!J32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0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+'11'!J40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+'11'!J46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+'11'!J50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0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105</v>
      </c>
      <c r="P55" s="120">
        <f>SUM(M55-O55)</f>
        <v>255</v>
      </c>
      <c r="Q55" s="118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0">
        <f>SUM(M56-O56)</f>
        <v>85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+'11'!J57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0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0">
        <f t="shared" si="3"/>
        <v>170</v>
      </c>
      <c r="Q57" s="118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+'11'!J58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+'11'!J59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+'11'!J112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+'11'!J113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+'11'!J115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+'11'!J116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+'11'!J117</f>
        <v>7</v>
      </c>
      <c r="F117" s="70"/>
      <c r="G117" s="46">
        <f t="shared" si="23"/>
        <v>7</v>
      </c>
      <c r="H117" s="77">
        <v>0</v>
      </c>
      <c r="I117" s="75">
        <v>0</v>
      </c>
      <c r="J117" s="46">
        <f t="shared" si="24"/>
        <v>7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+'11'!J125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2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0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+'11'!J131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+'11'!J133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1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1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+'11'!J175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0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+'11'!J185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6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0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+'11'!J188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+'11'!J193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3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+'11'!J194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+'11'!J195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+'11'!J196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+'11'!J201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+'11'!J202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+'11'!J203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+'11'!J205</f>
        <v>23</v>
      </c>
      <c r="F205" s="70"/>
      <c r="G205" s="46">
        <f t="shared" si="30"/>
        <v>23</v>
      </c>
      <c r="H205" s="77">
        <v>0</v>
      </c>
      <c r="I205" s="75">
        <v>0</v>
      </c>
      <c r="J205" s="46">
        <f t="shared" si="31"/>
        <v>23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+'11'!J232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+'11'!J239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6</v>
      </c>
      <c r="K239" s="71">
        <v>5</v>
      </c>
      <c r="L239" s="20">
        <v>35</v>
      </c>
      <c r="M239" s="64">
        <f t="shared" si="42"/>
        <v>175</v>
      </c>
      <c r="N239" s="17" t="s">
        <v>16</v>
      </c>
      <c r="O239" s="18">
        <v>5</v>
      </c>
      <c r="P239" s="120">
        <f t="shared" si="43"/>
        <v>170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+'11'!J242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3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950.95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3015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1125</v>
      </c>
      <c r="O258" s="2">
        <v>130</v>
      </c>
      <c r="P258" s="2">
        <v>50</v>
      </c>
      <c r="Q258" s="87">
        <v>100</v>
      </c>
      <c r="R258" s="2">
        <v>135</v>
      </c>
      <c r="S258" s="2">
        <v>710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790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+'12'!J5</f>
        <v>14</v>
      </c>
      <c r="F5" s="70">
        <v>5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17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0">
        <f>SUM(M5-O5)</f>
        <v>50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+'12'!J6</f>
        <v>24</v>
      </c>
      <c r="F6" s="70">
        <v>10</v>
      </c>
      <c r="G6" s="46">
        <f t="shared" si="0"/>
        <v>34</v>
      </c>
      <c r="H6" s="77">
        <v>0</v>
      </c>
      <c r="I6" s="75">
        <v>0</v>
      </c>
      <c r="J6" s="46">
        <f t="shared" si="1"/>
        <v>28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150</v>
      </c>
      <c r="P6" s="120">
        <f t="shared" ref="P6:P80" si="3">SUM(M6-O6)</f>
        <v>450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+'12'!J11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+'12'!J15</f>
        <v>4</v>
      </c>
      <c r="F15" s="70">
        <v>10</v>
      </c>
      <c r="G15" s="46">
        <f t="shared" si="0"/>
        <v>14</v>
      </c>
      <c r="H15" s="77">
        <v>0</v>
      </c>
      <c r="I15" s="75">
        <v>0</v>
      </c>
      <c r="J15" s="46">
        <f t="shared" si="1"/>
        <v>14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+'12'!J18</f>
        <v>5</v>
      </c>
      <c r="F18" s="70">
        <v>13</v>
      </c>
      <c r="G18" s="46">
        <f t="shared" si="0"/>
        <v>18</v>
      </c>
      <c r="H18" s="77">
        <v>0</v>
      </c>
      <c r="I18" s="75">
        <v>0</v>
      </c>
      <c r="J18" s="46">
        <f t="shared" si="1"/>
        <v>8</v>
      </c>
      <c r="K18" s="71">
        <v>10</v>
      </c>
      <c r="L18" s="15">
        <v>50</v>
      </c>
      <c r="M18" s="64">
        <f t="shared" si="2"/>
        <v>500</v>
      </c>
      <c r="N18" s="17" t="s">
        <v>16</v>
      </c>
      <c r="O18" s="18"/>
      <c r="P18" s="120">
        <f t="shared" si="3"/>
        <v>500</v>
      </c>
      <c r="Q18" s="118">
        <v>19.12</v>
      </c>
      <c r="R18" s="43">
        <f t="shared" si="4"/>
        <v>191.20000000000002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+'12'!J22</f>
        <v>4</v>
      </c>
      <c r="F22" s="70">
        <v>11</v>
      </c>
      <c r="G22" s="46">
        <f t="shared" si="0"/>
        <v>15</v>
      </c>
      <c r="H22" s="77">
        <v>0</v>
      </c>
      <c r="I22" s="75">
        <v>0</v>
      </c>
      <c r="J22" s="46">
        <f t="shared" si="1"/>
        <v>7</v>
      </c>
      <c r="K22" s="71">
        <v>8</v>
      </c>
      <c r="L22" s="20">
        <v>100</v>
      </c>
      <c r="M22" s="64">
        <f t="shared" si="2"/>
        <v>800</v>
      </c>
      <c r="N22" s="17" t="s">
        <v>16</v>
      </c>
      <c r="O22" s="18">
        <v>150</v>
      </c>
      <c r="P22" s="120">
        <f t="shared" si="3"/>
        <v>650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3</v>
      </c>
      <c r="F24" s="70">
        <v>3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+'12'!J28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+'12'!J31</f>
        <v>2</v>
      </c>
      <c r="F31" s="70">
        <v>10</v>
      </c>
      <c r="G31" s="46">
        <f t="shared" si="5"/>
        <v>12</v>
      </c>
      <c r="H31" s="77">
        <v>0</v>
      </c>
      <c r="I31" s="75">
        <v>0</v>
      </c>
      <c r="J31" s="46">
        <f t="shared" si="6"/>
        <v>7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0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+'12'!J32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49</v>
      </c>
      <c r="P32" s="120">
        <f t="shared" si="3"/>
        <v>341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+'12'!J35</f>
        <v>1</v>
      </c>
      <c r="F35" s="70">
        <v>5</v>
      </c>
      <c r="G35" s="46">
        <f t="shared" si="5"/>
        <v>6</v>
      </c>
      <c r="H35" s="77">
        <v>0</v>
      </c>
      <c r="I35" s="75">
        <v>0</v>
      </c>
      <c r="J35" s="46">
        <f t="shared" si="6"/>
        <v>4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>
        <v>65</v>
      </c>
      <c r="P35" s="120">
        <f t="shared" si="3"/>
        <v>195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+'12'!J39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+'12'!J40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+'12'!J41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+'12'!J46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+'12'!J48</f>
        <v>0</v>
      </c>
      <c r="F48" s="70">
        <v>3</v>
      </c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+'12'!J50</f>
        <v>0</v>
      </c>
      <c r="F50" s="70">
        <v>3</v>
      </c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+'12'!J53</f>
        <v>1</v>
      </c>
      <c r="F53" s="70">
        <v>3</v>
      </c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+'12'!J56</f>
        <v>1</v>
      </c>
      <c r="F56" s="70">
        <v>1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+'12'!J57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+'12'!J58</f>
        <v>3</v>
      </c>
      <c r="F58" s="70">
        <v>1</v>
      </c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+'12'!J59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8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+'12'!J62</f>
        <v>2</v>
      </c>
      <c r="F62" s="70">
        <v>2</v>
      </c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+'12'!J65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+'12'!J66</f>
        <v>3</v>
      </c>
      <c r="F66" s="70">
        <v>2</v>
      </c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+'12'!J74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+'12'!J77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+'12'!J80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0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>
        <v>55</v>
      </c>
      <c r="P80" s="120">
        <f t="shared" si="3"/>
        <v>55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+'12'!J81</f>
        <v>2</v>
      </c>
      <c r="F81" s="70">
        <v>1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+'12'!J112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+'12'!J113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+'12'!J115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0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+'12'!J116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+'12'!J117</f>
        <v>7</v>
      </c>
      <c r="F117" s="70"/>
      <c r="G117" s="46">
        <f t="shared" si="23"/>
        <v>7</v>
      </c>
      <c r="H117" s="77">
        <v>0</v>
      </c>
      <c r="I117" s="75">
        <v>0</v>
      </c>
      <c r="J117" s="46">
        <f t="shared" si="24"/>
        <v>7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+'12'!J125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+'12'!J131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+'12'!J133</f>
        <v>1</v>
      </c>
      <c r="F133" s="70">
        <v>2</v>
      </c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1</v>
      </c>
      <c r="F163" s="70">
        <v>2</v>
      </c>
      <c r="G163" s="46">
        <f t="shared" si="30"/>
        <v>3</v>
      </c>
      <c r="H163" s="77">
        <v>0</v>
      </c>
      <c r="I163" s="75">
        <v>0</v>
      </c>
      <c r="J163" s="46">
        <f t="shared" si="31"/>
        <v>3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+'12'!J175</f>
        <v>4</v>
      </c>
      <c r="F175" s="70">
        <v>5</v>
      </c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6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0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+'12'!J180</f>
        <v>0</v>
      </c>
      <c r="F180" s="70">
        <v>2</v>
      </c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+'12'!J185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+'12'!J188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138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25</v>
      </c>
      <c r="P188" s="120">
        <f>SUM(M188-O188)</f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+'12'!J193</f>
        <v>3</v>
      </c>
      <c r="F193" s="70">
        <v>5</v>
      </c>
      <c r="G193" s="46">
        <f t="shared" si="30"/>
        <v>8</v>
      </c>
      <c r="H193" s="77">
        <v>0</v>
      </c>
      <c r="I193" s="75">
        <v>0</v>
      </c>
      <c r="J193" s="46">
        <f t="shared" si="31"/>
        <v>6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0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+'12'!J194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+'12'!J195</f>
        <v>4</v>
      </c>
      <c r="F195" s="70">
        <v>5</v>
      </c>
      <c r="G195" s="46">
        <f t="shared" si="30"/>
        <v>9</v>
      </c>
      <c r="H195" s="77">
        <v>0</v>
      </c>
      <c r="I195" s="75">
        <v>0</v>
      </c>
      <c r="J195" s="46">
        <f t="shared" si="31"/>
        <v>7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0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+'12'!J196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+'12'!J201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+'12'!J202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+'12'!J203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+'12'!J205</f>
        <v>23</v>
      </c>
      <c r="F205" s="70"/>
      <c r="G205" s="46">
        <f t="shared" si="30"/>
        <v>23</v>
      </c>
      <c r="H205" s="77">
        <v>0</v>
      </c>
      <c r="I205" s="75">
        <v>0</v>
      </c>
      <c r="J205" s="46">
        <f t="shared" si="31"/>
        <v>22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0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+'12'!J232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+'12'!J239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5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0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+'12'!J242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3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1600.2499999999998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4555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1316</v>
      </c>
      <c r="O258" s="2">
        <v>28</v>
      </c>
      <c r="P258" s="2">
        <v>335</v>
      </c>
      <c r="Q258" s="87">
        <v>50</v>
      </c>
      <c r="R258" s="2">
        <v>160</v>
      </c>
      <c r="S258" s="2">
        <v>28</v>
      </c>
      <c r="T258" s="2">
        <v>500</v>
      </c>
      <c r="U258" s="2">
        <v>155</v>
      </c>
      <c r="V258" s="2">
        <v>60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664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2575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2575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+'13'!J5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15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0">
        <f>SUM(M5-O5)</f>
        <v>50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+'13'!J6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+'13'!J15</f>
        <v>14</v>
      </c>
      <c r="F15" s="70"/>
      <c r="G15" s="46">
        <f t="shared" si="0"/>
        <v>14</v>
      </c>
      <c r="H15" s="77">
        <v>0</v>
      </c>
      <c r="I15" s="75">
        <v>0</v>
      </c>
      <c r="J15" s="46">
        <f t="shared" si="1"/>
        <v>11</v>
      </c>
      <c r="K15" s="71">
        <v>3</v>
      </c>
      <c r="L15" s="15">
        <v>50</v>
      </c>
      <c r="M15" s="64">
        <f t="shared" si="2"/>
        <v>150</v>
      </c>
      <c r="N15" s="17" t="s">
        <v>16</v>
      </c>
      <c r="O15" s="18"/>
      <c r="P15" s="120">
        <f t="shared" si="3"/>
        <v>150</v>
      </c>
      <c r="Q15" s="118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+'13'!J18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6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+'13'!J22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+'13'!J28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+'13'!J31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3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50</v>
      </c>
      <c r="P31" s="120">
        <f t="shared" si="3"/>
        <v>350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+'13'!J35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0</v>
      </c>
      <c r="K35" s="71">
        <v>4</v>
      </c>
      <c r="L35" s="15">
        <v>130</v>
      </c>
      <c r="M35" s="64">
        <f t="shared" si="2"/>
        <v>520</v>
      </c>
      <c r="N35" s="17" t="s">
        <v>16</v>
      </c>
      <c r="O35" s="18"/>
      <c r="P35" s="120">
        <f t="shared" si="3"/>
        <v>520</v>
      </c>
      <c r="Q35" s="89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+'13'!J46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+'13'!J47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+'13'!J48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0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+'13'!J49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0">
        <f>SUM(M53-O53)</f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+'13'!J58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+'13'!J59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0">
        <f t="shared" si="3"/>
        <v>85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+'13'!J65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0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1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0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+'13'!J81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+'13'!J112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+'13'!J113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+'13'!J115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9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0">
        <f t="shared" si="8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+'13'!J116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>
        <v>50</v>
      </c>
      <c r="P116" s="120">
        <f t="shared" si="8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+'13'!J117</f>
        <v>7</v>
      </c>
      <c r="F117" s="70"/>
      <c r="G117" s="46">
        <f t="shared" si="23"/>
        <v>7</v>
      </c>
      <c r="H117" s="77">
        <v>0</v>
      </c>
      <c r="I117" s="75">
        <v>0</v>
      </c>
      <c r="J117" s="46">
        <f t="shared" si="24"/>
        <v>6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0">
        <f t="shared" si="8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+'13'!J125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1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0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+'13'!J131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1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25</v>
      </c>
      <c r="P131" s="120">
        <f t="shared" si="8"/>
        <v>75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+'13'!J133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1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0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3</v>
      </c>
      <c r="F163" s="70"/>
      <c r="G163" s="46">
        <f t="shared" si="30"/>
        <v>3</v>
      </c>
      <c r="H163" s="77">
        <v>0</v>
      </c>
      <c r="I163" s="75">
        <v>0</v>
      </c>
      <c r="J163" s="46">
        <f t="shared" si="31"/>
        <v>1</v>
      </c>
      <c r="K163" s="71">
        <v>2</v>
      </c>
      <c r="L163" s="20">
        <v>40</v>
      </c>
      <c r="M163" s="64">
        <f t="shared" si="7"/>
        <v>80</v>
      </c>
      <c r="N163" s="17" t="s">
        <v>16</v>
      </c>
      <c r="O163" s="18">
        <v>40</v>
      </c>
      <c r="P163" s="120">
        <f t="shared" si="8"/>
        <v>40</v>
      </c>
      <c r="Q163" s="118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+'13'!J175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+'13'!J180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+'13'!J185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4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0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+'13'!J188</f>
        <v>138</v>
      </c>
      <c r="F188" s="70"/>
      <c r="G188" s="46">
        <f>E188+F188</f>
        <v>138</v>
      </c>
      <c r="H188" s="77">
        <v>0</v>
      </c>
      <c r="I188" s="75">
        <v>0</v>
      </c>
      <c r="J188" s="46">
        <f>+G188-H188-K188-I188</f>
        <v>138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+'13'!J193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+'13'!J194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+'13'!J195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+'13'!J196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+'13'!J201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+'13'!J202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+'13'!J203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+'13'!J205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22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+'13'!J232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+'13'!J239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+'13'!J242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1459.42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3795</v>
      </c>
    </row>
    <row r="257" spans="1:2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1395</v>
      </c>
      <c r="O258" s="2">
        <v>170</v>
      </c>
      <c r="P258" s="2">
        <v>270</v>
      </c>
      <c r="Q258" s="87">
        <v>100</v>
      </c>
      <c r="R258" s="2">
        <v>50</v>
      </c>
      <c r="S258" s="2">
        <v>120</v>
      </c>
      <c r="T258" s="2">
        <v>100</v>
      </c>
      <c r="U258" s="2">
        <v>50</v>
      </c>
      <c r="V258" s="2">
        <v>50</v>
      </c>
      <c r="W258" s="2">
        <v>200</v>
      </c>
      <c r="X258" s="2">
        <v>25</v>
      </c>
      <c r="Y258" s="2">
        <v>260</v>
      </c>
    </row>
    <row r="259" spans="1:2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285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2115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5" x14ac:dyDescent="0.5">
      <c r="J266" s="2"/>
      <c r="L266" s="2"/>
    </row>
    <row r="267" spans="1:25" ht="25.5" x14ac:dyDescent="0.55000000000000004">
      <c r="J267" s="2"/>
      <c r="L267" s="72" t="s">
        <v>271</v>
      </c>
      <c r="M267" s="2" t="s">
        <v>306</v>
      </c>
    </row>
    <row r="268" spans="1:25" x14ac:dyDescent="0.5">
      <c r="J268" s="2"/>
      <c r="L268" s="2"/>
    </row>
    <row r="269" spans="1:25" x14ac:dyDescent="0.5">
      <c r="J269" s="2"/>
      <c r="L269" s="2"/>
    </row>
    <row r="270" spans="1:25" x14ac:dyDescent="0.5">
      <c r="J270" s="2"/>
      <c r="L270" s="2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+'14'!J6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25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20">
        <f t="shared" ref="P6:P80" si="3">SUM(M6-O6)</f>
        <v>100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+'14'!J11</f>
        <v>5</v>
      </c>
      <c r="F11" s="70">
        <v>4</v>
      </c>
      <c r="G11" s="46">
        <f t="shared" si="0"/>
        <v>9</v>
      </c>
      <c r="H11" s="77">
        <v>0</v>
      </c>
      <c r="I11" s="75">
        <v>0</v>
      </c>
      <c r="J11" s="46">
        <f t="shared" si="1"/>
        <v>3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20">
        <f t="shared" si="3"/>
        <v>300</v>
      </c>
      <c r="Q11" s="118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+'14'!J15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+'14'!J18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2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20">
        <f t="shared" si="3"/>
        <v>200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+'14'!J22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+'14'!J31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+'14'!J32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0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+'14'!J39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1453</v>
      </c>
      <c r="O39" s="18">
        <v>50</v>
      </c>
      <c r="P39" s="23">
        <f t="shared" si="3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+'14'!J41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+'14'!J46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+'14'!J49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+'14'!J50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+'14'!J57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+'14'!J58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+'14'!J59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+'14'!J62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+'14'!J65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+'14'!J66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+'14'!J81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+'14'!J112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+'14'!J113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+'14'!J115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+'14'!J116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+'14'!J117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+'14'!J125</f>
        <v>1</v>
      </c>
      <c r="F125" s="70"/>
      <c r="G125" s="46">
        <f t="shared" si="23"/>
        <v>1</v>
      </c>
      <c r="H125" s="77">
        <v>0</v>
      </c>
      <c r="I125" s="75">
        <v>0</v>
      </c>
      <c r="J125" s="46">
        <f t="shared" si="24"/>
        <v>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+'14'!J131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+'14'!J133</f>
        <v>1</v>
      </c>
      <c r="F133" s="70"/>
      <c r="G133" s="46">
        <f t="shared" si="23"/>
        <v>1</v>
      </c>
      <c r="H133" s="77">
        <v>0</v>
      </c>
      <c r="I133" s="75">
        <v>0</v>
      </c>
      <c r="J133" s="46">
        <f t="shared" si="24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0</v>
      </c>
      <c r="K163" s="71">
        <v>1</v>
      </c>
      <c r="L163" s="20">
        <v>40</v>
      </c>
      <c r="M163" s="64">
        <f t="shared" si="7"/>
        <v>40</v>
      </c>
      <c r="N163" s="17" t="s">
        <v>16</v>
      </c>
      <c r="O163" s="18">
        <v>20</v>
      </c>
      <c r="P163" s="120">
        <f t="shared" si="8"/>
        <v>20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+'14'!J175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+'14'!J180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+'14'!J188</f>
        <v>138</v>
      </c>
      <c r="F188" s="70"/>
      <c r="G188" s="46">
        <f>E188+F188</f>
        <v>138</v>
      </c>
      <c r="H188" s="77">
        <v>0</v>
      </c>
      <c r="I188" s="75">
        <v>0</v>
      </c>
      <c r="J188" s="46">
        <f>+G188-H188-K188-I188</f>
        <v>138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+'14'!J193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+'14'!J194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+'14'!J195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6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+'14'!J196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+'14'!J201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+'14'!J202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+'14'!J203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+'14'!J205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22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+'14'!J232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+'14'!J239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+'14'!J242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+'14'!J267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+'14'!J268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679.41999999999985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1740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400</v>
      </c>
      <c r="O258" s="2">
        <v>100</v>
      </c>
      <c r="P258" s="2">
        <v>100</v>
      </c>
      <c r="Q258" s="87">
        <v>200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235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1105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1105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+'15'!J5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+'15'!J6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23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20">
        <f t="shared" ref="P6:P80" si="3">SUM(M6-O6)</f>
        <v>100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+'15'!J11</f>
        <v>3</v>
      </c>
      <c r="F11" s="70">
        <v>5</v>
      </c>
      <c r="G11" s="46">
        <f t="shared" si="0"/>
        <v>8</v>
      </c>
      <c r="H11" s="77">
        <v>1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1452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+'15'!J15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+'15'!J18</f>
        <v>2</v>
      </c>
      <c r="F18" s="70">
        <v>5</v>
      </c>
      <c r="G18" s="46">
        <f t="shared" si="0"/>
        <v>7</v>
      </c>
      <c r="H18" s="77">
        <v>2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1452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+'15'!J20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0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+'15'!J22</f>
        <v>5</v>
      </c>
      <c r="F22" s="70">
        <v>5</v>
      </c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+'15'!J28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+'15'!J31</f>
        <v>3</v>
      </c>
      <c r="F31" s="70">
        <v>5</v>
      </c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+'15'!J32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+'15'!J35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+'15'!J39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+'15'!J40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+'15'!J41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+'15'!J46</f>
        <v>1</v>
      </c>
      <c r="F46" s="70">
        <v>3</v>
      </c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+'15'!J47</f>
        <v>0</v>
      </c>
      <c r="F47" s="70">
        <v>3</v>
      </c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+'15'!J48</f>
        <v>1</v>
      </c>
      <c r="F48" s="70">
        <v>3</v>
      </c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+'15'!J49</f>
        <v>0</v>
      </c>
      <c r="F49" s="70">
        <v>3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+'15'!J50</f>
        <v>2</v>
      </c>
      <c r="F50" s="70">
        <v>3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+'15'!J53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+'15'!J55</f>
        <v>0</v>
      </c>
      <c r="F55" s="70">
        <v>3</v>
      </c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+'15'!J57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+'15'!J59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+'15'!J62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+'15'!J65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+'15'!J74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+'15'!J77</f>
        <v>1</v>
      </c>
      <c r="F77" s="70">
        <v>2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+'15'!J80</f>
        <v>0</v>
      </c>
      <c r="F80" s="70">
        <v>1</v>
      </c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+'15'!J81</f>
        <v>3</v>
      </c>
      <c r="F81" s="70">
        <v>2</v>
      </c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27</v>
      </c>
      <c r="P81" s="120">
        <f t="shared" ref="P81:P172" si="8">SUM(M81-O81)</f>
        <v>28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+'15'!J112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8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+'15'!J113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+'15'!J115</f>
        <v>9</v>
      </c>
      <c r="F115" s="70">
        <v>10</v>
      </c>
      <c r="G115" s="46">
        <f t="shared" si="23"/>
        <v>19</v>
      </c>
      <c r="H115" s="77">
        <v>0</v>
      </c>
      <c r="I115" s="75">
        <v>0</v>
      </c>
      <c r="J115" s="46">
        <f t="shared" si="24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+'15'!J116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8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0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+'15'!J117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+'15'!J125</f>
        <v>1</v>
      </c>
      <c r="F125" s="70">
        <v>2</v>
      </c>
      <c r="G125" s="46">
        <f t="shared" si="23"/>
        <v>3</v>
      </c>
      <c r="H125" s="77">
        <v>0</v>
      </c>
      <c r="I125" s="75">
        <v>0</v>
      </c>
      <c r="J125" s="46">
        <f t="shared" si="24"/>
        <v>2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0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+'15'!J131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0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0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+'15'!J133</f>
        <v>1</v>
      </c>
      <c r="F133" s="70">
        <v>2</v>
      </c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+'15'!J175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+'15'!J180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+'15'!J185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+'15'!J188</f>
        <v>138</v>
      </c>
      <c r="F188" s="70"/>
      <c r="G188" s="46">
        <f>E188+F188</f>
        <v>138</v>
      </c>
      <c r="H188" s="77">
        <v>0</v>
      </c>
      <c r="I188" s="75">
        <v>0</v>
      </c>
      <c r="J188" s="46">
        <f>+G188-H188-K188-I188</f>
        <v>138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+'15'!J193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+'15'!J194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+'15'!J195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5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+'15'!J196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4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0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+'15'!J201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+'15'!J202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+'15'!J203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+'15'!J205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20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0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+'15'!J231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+'15'!J232</f>
        <v>1</v>
      </c>
      <c r="F232" s="70">
        <v>2</v>
      </c>
      <c r="G232" s="46">
        <f t="shared" si="40"/>
        <v>3</v>
      </c>
      <c r="H232" s="77">
        <v>0</v>
      </c>
      <c r="I232" s="75">
        <v>0</v>
      </c>
      <c r="J232" s="46">
        <f t="shared" si="41"/>
        <v>2</v>
      </c>
      <c r="K232" s="71">
        <v>1</v>
      </c>
      <c r="L232" s="20">
        <v>40</v>
      </c>
      <c r="M232" s="64">
        <f t="shared" si="34"/>
        <v>40</v>
      </c>
      <c r="N232" s="17" t="s">
        <v>16</v>
      </c>
      <c r="O232" s="18">
        <v>20</v>
      </c>
      <c r="P232" s="120">
        <f t="shared" si="35"/>
        <v>20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+'15'!J239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+'15'!J242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+'15'!J253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528.04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1315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533</v>
      </c>
      <c r="O258" s="2">
        <v>220</v>
      </c>
      <c r="P258" s="2">
        <v>65</v>
      </c>
      <c r="Q258" s="87">
        <v>220</v>
      </c>
      <c r="R258" s="2">
        <v>28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147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635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635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I57" sqref="I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+'16'!J5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+'16'!J6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+'16'!J15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10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>
        <v>25</v>
      </c>
      <c r="P15" s="120">
        <f t="shared" si="3"/>
        <v>25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+'16'!J22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+'16'!J28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+'16'!J31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+'16'!J41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+'16'!J53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+'16'!J58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+'16'!J59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+'16'!J62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+'16'!J65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+'16'!J77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+'16'!J80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+'16'!J112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+'16'!J113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0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+'16'!J115</f>
        <v>19</v>
      </c>
      <c r="F115" s="70"/>
      <c r="G115" s="46">
        <f t="shared" si="23"/>
        <v>19</v>
      </c>
      <c r="H115" s="77">
        <v>0</v>
      </c>
      <c r="I115" s="75">
        <v>0</v>
      </c>
      <c r="J115" s="46">
        <f t="shared" si="24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+'16'!J116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+'16'!J117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+'16'!J125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+'16'!J133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+'16'!J175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6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0">
        <f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+'16'!J180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+'16'!J185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+'16'!J188</f>
        <v>138</v>
      </c>
      <c r="F188" s="70"/>
      <c r="G188" s="46">
        <f>E188+F188</f>
        <v>138</v>
      </c>
      <c r="H188" s="77">
        <v>0</v>
      </c>
      <c r="I188" s="75">
        <v>0</v>
      </c>
      <c r="J188" s="46">
        <f>+G188-H188-K188-I188</f>
        <v>136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0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+'16'!J193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4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+'16'!J194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+'16'!J195</f>
        <v>5</v>
      </c>
      <c r="F195" s="70"/>
      <c r="G195" s="46">
        <f t="shared" si="30"/>
        <v>5</v>
      </c>
      <c r="H195" s="77">
        <v>0</v>
      </c>
      <c r="I195" s="75">
        <v>0</v>
      </c>
      <c r="J195" s="46">
        <f t="shared" si="31"/>
        <v>4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+'16'!J196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4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+'16'!J201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+'16'!J202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+'16'!J203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+'16'!J205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+'16'!J231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+'16'!J232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+'16'!J239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4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0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+'16'!J242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/>
      <c r="I250" s="75"/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+'16'!J253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493.65000000000003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1260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425</v>
      </c>
      <c r="O258" s="2">
        <v>105</v>
      </c>
      <c r="P258" s="2">
        <v>220</v>
      </c>
      <c r="Q258" s="87">
        <v>50</v>
      </c>
      <c r="R258" s="2">
        <v>50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760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760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F13" sqref="F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+'17'!J5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+'17'!J6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+'17'!J15</f>
        <v>10</v>
      </c>
      <c r="F15" s="70">
        <v>3</v>
      </c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+'17'!J18</f>
        <v>5</v>
      </c>
      <c r="F18" s="70">
        <v>3</v>
      </c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+'17'!J22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0">
        <f t="shared" si="3"/>
        <v>150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+'17'!J28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+'17'!J31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+'17'!J32</f>
        <v>2</v>
      </c>
      <c r="F32" s="70">
        <v>3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+'17'!J35</f>
        <v>3</v>
      </c>
      <c r="F35" s="70">
        <v>3</v>
      </c>
      <c r="G35" s="46">
        <f t="shared" si="5"/>
        <v>6</v>
      </c>
      <c r="H35" s="77">
        <v>0</v>
      </c>
      <c r="I35" s="75">
        <v>0</v>
      </c>
      <c r="J35" s="46">
        <f t="shared" si="6"/>
        <v>5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+'17'!J48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0">
        <f>SUM(M56-O56)</f>
        <v>60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+'17'!J57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+'17'!J58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+'17'!J59</f>
        <v>3</v>
      </c>
      <c r="F59" s="70"/>
      <c r="G59" s="46">
        <f t="shared" si="5"/>
        <v>3</v>
      </c>
      <c r="H59" s="77">
        <v>1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1452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+'17'!J62</f>
        <v>2</v>
      </c>
      <c r="F62" s="70"/>
      <c r="G62" s="46">
        <f t="shared" si="5"/>
        <v>2</v>
      </c>
      <c r="H62" s="77">
        <v>1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1452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+'17'!J65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+'17'!J77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+'17'!J80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+'17'!J81</f>
        <v>4</v>
      </c>
      <c r="F81" s="70"/>
      <c r="G81" s="46">
        <f t="shared" si="5"/>
        <v>4</v>
      </c>
      <c r="H81" s="77">
        <v>1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1452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+'17'!J112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+'17'!J113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+'17'!J115</f>
        <v>19</v>
      </c>
      <c r="F115" s="70"/>
      <c r="G115" s="46">
        <f t="shared" si="23"/>
        <v>19</v>
      </c>
      <c r="H115" s="77">
        <v>0</v>
      </c>
      <c r="I115" s="75">
        <v>0</v>
      </c>
      <c r="J115" s="46">
        <f t="shared" si="24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+'17'!J116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+'17'!J117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+'17'!J125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+'17'!J131</f>
        <v>0</v>
      </c>
      <c r="F131" s="70">
        <v>2</v>
      </c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+'17'!J133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+'17'!J154</f>
        <v>0</v>
      </c>
      <c r="F154" s="70">
        <v>2</v>
      </c>
      <c r="G154" s="46">
        <f t="shared" si="23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>
        <v>2</v>
      </c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+'17'!J175</f>
        <v>6</v>
      </c>
      <c r="F175" s="70">
        <v>5</v>
      </c>
      <c r="G175" s="46">
        <f t="shared" si="30"/>
        <v>11</v>
      </c>
      <c r="H175" s="77">
        <v>0</v>
      </c>
      <c r="I175" s="75">
        <v>0</v>
      </c>
      <c r="J175" s="46">
        <f t="shared" si="31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+'17'!J180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+'17'!J185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+'17'!J188</f>
        <v>136</v>
      </c>
      <c r="F188" s="70"/>
      <c r="G188" s="46">
        <f>E188+F188</f>
        <v>136</v>
      </c>
      <c r="H188" s="77">
        <v>0</v>
      </c>
      <c r="I188" s="75">
        <v>0</v>
      </c>
      <c r="J188" s="46">
        <f>+G188-H188-K188-I188</f>
        <v>136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+'17'!J193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+'17'!J194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+'17'!J195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3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+'17'!J196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4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+'17'!J201</f>
        <v>4</v>
      </c>
      <c r="F201" s="70"/>
      <c r="G201" s="46">
        <f t="shared" si="30"/>
        <v>4</v>
      </c>
      <c r="H201" s="77">
        <v>0</v>
      </c>
      <c r="I201" s="75">
        <v>0</v>
      </c>
      <c r="J201" s="46">
        <f t="shared" si="31"/>
        <v>4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+'17'!J202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+'17'!J203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+'17'!J205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19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0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+'17'!J231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+'17'!J232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+'17'!J239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+'17'!J242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418.96999999999991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1145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330</v>
      </c>
      <c r="O258" s="2">
        <v>50</v>
      </c>
      <c r="P258" s="2">
        <v>50</v>
      </c>
      <c r="Q258" s="87">
        <v>130</v>
      </c>
      <c r="R258" s="2">
        <v>100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110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705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705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1" sqref="P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+'18'!J5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+'18'!J6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19</v>
      </c>
      <c r="K6" s="71">
        <v>3</v>
      </c>
      <c r="L6" s="15">
        <v>100</v>
      </c>
      <c r="M6" s="64">
        <f t="shared" ref="M6:M69" si="2">+L6*K6</f>
        <v>300</v>
      </c>
      <c r="N6" s="17" t="s">
        <v>16</v>
      </c>
      <c r="O6" s="18">
        <v>100</v>
      </c>
      <c r="P6" s="120">
        <f t="shared" ref="P6:P80" si="3">SUM(M6-O6)</f>
        <v>200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+'18'!J15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11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0">
        <f t="shared" si="3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+'18'!J18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2"/>
        <v>150</v>
      </c>
      <c r="N18" s="17" t="s">
        <v>1453</v>
      </c>
      <c r="O18" s="18">
        <v>125</v>
      </c>
      <c r="P18" s="120">
        <f t="shared" si="3"/>
        <v>25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+'18'!J22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+'18'!J28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1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+'18'!J31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1"/>
        <v>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+'18'!J35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1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1"/>
        <v>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1"/>
        <v>1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0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1"/>
        <v>1</v>
      </c>
      <c r="K48" s="71">
        <v>2</v>
      </c>
      <c r="L48" s="20">
        <v>50</v>
      </c>
      <c r="M48" s="64">
        <f t="shared" si="2"/>
        <v>100</v>
      </c>
      <c r="N48" s="17" t="s">
        <v>16</v>
      </c>
      <c r="O48" s="18"/>
      <c r="P48" s="120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+'18'!J49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1"/>
        <v>1</v>
      </c>
      <c r="K49" s="71">
        <v>2</v>
      </c>
      <c r="L49" s="20">
        <v>50</v>
      </c>
      <c r="M49" s="64">
        <f t="shared" si="2"/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1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+'18'!J53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50</v>
      </c>
      <c r="M53" s="64">
        <f t="shared" si="2"/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+'18'!J56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1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+'18'!J58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+'18'!J62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1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+'18'!J65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7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+'18'!J81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+'18'!J112</f>
        <v>6</v>
      </c>
      <c r="F112" s="70"/>
      <c r="G112" s="46">
        <f t="shared" si="18"/>
        <v>6</v>
      </c>
      <c r="H112" s="77">
        <v>0</v>
      </c>
      <c r="I112" s="75">
        <v>0</v>
      </c>
      <c r="J112" s="46">
        <f t="shared" si="6"/>
        <v>6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+'18'!J113</f>
        <v>5</v>
      </c>
      <c r="F113" s="70"/>
      <c r="G113" s="46">
        <f t="shared" si="18"/>
        <v>5</v>
      </c>
      <c r="H113" s="77">
        <v>0</v>
      </c>
      <c r="I113" s="75">
        <v>0</v>
      </c>
      <c r="J113" s="46">
        <f t="shared" si="6"/>
        <v>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0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+'18'!J115</f>
        <v>19</v>
      </c>
      <c r="F115" s="70"/>
      <c r="G115" s="46">
        <f t="shared" si="18"/>
        <v>19</v>
      </c>
      <c r="H115" s="77">
        <v>0</v>
      </c>
      <c r="I115" s="75">
        <v>0</v>
      </c>
      <c r="J115" s="46">
        <f t="shared" si="6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+'18'!J116</f>
        <v>8</v>
      </c>
      <c r="F116" s="70"/>
      <c r="G116" s="46">
        <f t="shared" si="18"/>
        <v>8</v>
      </c>
      <c r="H116" s="77">
        <v>0</v>
      </c>
      <c r="I116" s="75">
        <v>0</v>
      </c>
      <c r="J116" s="46">
        <f t="shared" si="6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+'18'!J117</f>
        <v>6</v>
      </c>
      <c r="F117" s="70"/>
      <c r="G117" s="46">
        <f t="shared" si="18"/>
        <v>6</v>
      </c>
      <c r="H117" s="77">
        <v>0</v>
      </c>
      <c r="I117" s="75">
        <v>0</v>
      </c>
      <c r="J117" s="46">
        <f t="shared" si="6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+'18'!J125</f>
        <v>2</v>
      </c>
      <c r="F125" s="70"/>
      <c r="G125" s="46">
        <f t="shared" si="18"/>
        <v>2</v>
      </c>
      <c r="H125" s="77">
        <v>0</v>
      </c>
      <c r="I125" s="75">
        <v>0</v>
      </c>
      <c r="J125" s="46">
        <f t="shared" si="6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+'18'!J131</f>
        <v>2</v>
      </c>
      <c r="F131" s="70"/>
      <c r="G131" s="46">
        <f t="shared" si="18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+'18'!J133</f>
        <v>2</v>
      </c>
      <c r="F133" s="70"/>
      <c r="G133" s="46">
        <f t="shared" si="18"/>
        <v>2</v>
      </c>
      <c r="H133" s="77">
        <v>0</v>
      </c>
      <c r="I133" s="75">
        <v>0</v>
      </c>
      <c r="J133" s="46">
        <f t="shared" ref="J133:J196" si="22">+G133-H133-K133-I133</f>
        <v>1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+'18'!J154</f>
        <v>2</v>
      </c>
      <c r="F154" s="70"/>
      <c r="G154" s="46">
        <f t="shared" si="18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23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2</v>
      </c>
      <c r="F163" s="70"/>
      <c r="G163" s="46">
        <f t="shared" si="24"/>
        <v>2</v>
      </c>
      <c r="H163" s="77">
        <v>0</v>
      </c>
      <c r="I163" s="75">
        <v>0</v>
      </c>
      <c r="J163" s="46">
        <f t="shared" si="22"/>
        <v>0</v>
      </c>
      <c r="K163" s="71">
        <v>2</v>
      </c>
      <c r="L163" s="20">
        <v>40</v>
      </c>
      <c r="M163" s="64">
        <f t="shared" si="23"/>
        <v>80</v>
      </c>
      <c r="N163" s="17" t="s">
        <v>16</v>
      </c>
      <c r="O163" s="18">
        <v>40</v>
      </c>
      <c r="P163" s="120">
        <f t="shared" si="8"/>
        <v>40</v>
      </c>
      <c r="Q163" s="118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+'18'!J175</f>
        <v>10</v>
      </c>
      <c r="F175" s="70"/>
      <c r="G175" s="46">
        <f t="shared" si="24"/>
        <v>10</v>
      </c>
      <c r="H175" s="77">
        <v>0</v>
      </c>
      <c r="I175" s="75">
        <v>0</v>
      </c>
      <c r="J175" s="46">
        <f t="shared" si="22"/>
        <v>9</v>
      </c>
      <c r="K175" s="71">
        <v>1</v>
      </c>
      <c r="L175" s="15">
        <v>50</v>
      </c>
      <c r="M175" s="64">
        <f t="shared" si="23"/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2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6</v>
      </c>
      <c r="F178" s="70"/>
      <c r="G178" s="46">
        <f t="shared" si="24"/>
        <v>6</v>
      </c>
      <c r="H178" s="77">
        <v>0</v>
      </c>
      <c r="I178" s="75">
        <v>0</v>
      </c>
      <c r="J178" s="46">
        <f t="shared" si="22"/>
        <v>6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+'18'!J180</f>
        <v>2</v>
      </c>
      <c r="F180" s="70"/>
      <c r="G180" s="46">
        <f t="shared" si="24"/>
        <v>2</v>
      </c>
      <c r="H180" s="77">
        <v>0</v>
      </c>
      <c r="I180" s="75">
        <v>0</v>
      </c>
      <c r="J180" s="46">
        <f t="shared" si="22"/>
        <v>2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+'18'!J185</f>
        <v>4</v>
      </c>
      <c r="F185" s="70"/>
      <c r="G185" s="46">
        <f t="shared" si="24"/>
        <v>4</v>
      </c>
      <c r="H185" s="77">
        <v>0</v>
      </c>
      <c r="I185" s="75">
        <v>0</v>
      </c>
      <c r="J185" s="46">
        <f t="shared" si="22"/>
        <v>4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+'18'!J188</f>
        <v>136</v>
      </c>
      <c r="F188" s="70"/>
      <c r="G188" s="46">
        <f>E188+F188</f>
        <v>136</v>
      </c>
      <c r="H188" s="77">
        <v>0</v>
      </c>
      <c r="I188" s="75">
        <v>0</v>
      </c>
      <c r="J188" s="46">
        <f t="shared" si="22"/>
        <v>130</v>
      </c>
      <c r="K188" s="71">
        <v>6</v>
      </c>
      <c r="L188" s="20">
        <v>10</v>
      </c>
      <c r="M188" s="64">
        <f t="shared" si="23"/>
        <v>60</v>
      </c>
      <c r="N188" s="17" t="s">
        <v>16</v>
      </c>
      <c r="O188" s="18"/>
      <c r="P188" s="120">
        <f>SUM(M188-O188)</f>
        <v>60</v>
      </c>
      <c r="Q188" s="89">
        <v>3.5</v>
      </c>
      <c r="R188" s="43">
        <f>+K188*Q188</f>
        <v>21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+'18'!J193</f>
        <v>4</v>
      </c>
      <c r="F193" s="70"/>
      <c r="G193" s="46">
        <f t="shared" si="24"/>
        <v>4</v>
      </c>
      <c r="H193" s="77">
        <v>0</v>
      </c>
      <c r="I193" s="75">
        <v>0</v>
      </c>
      <c r="J193" s="46">
        <f t="shared" si="22"/>
        <v>4</v>
      </c>
      <c r="K193" s="71"/>
      <c r="L193" s="20">
        <v>60</v>
      </c>
      <c r="M193" s="64">
        <f t="shared" si="23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+'18'!J194</f>
        <v>6</v>
      </c>
      <c r="F194" s="70"/>
      <c r="G194" s="46">
        <f t="shared" si="24"/>
        <v>6</v>
      </c>
      <c r="H194" s="77">
        <v>0</v>
      </c>
      <c r="I194" s="75">
        <v>0</v>
      </c>
      <c r="J194" s="46">
        <f t="shared" si="22"/>
        <v>6</v>
      </c>
      <c r="K194" s="71"/>
      <c r="L194" s="20">
        <v>120</v>
      </c>
      <c r="M194" s="64">
        <f t="shared" si="23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+'18'!J195</f>
        <v>3</v>
      </c>
      <c r="F195" s="70"/>
      <c r="G195" s="46">
        <f t="shared" si="24"/>
        <v>3</v>
      </c>
      <c r="H195" s="77">
        <v>0</v>
      </c>
      <c r="I195" s="75">
        <v>0</v>
      </c>
      <c r="J195" s="46">
        <f t="shared" si="22"/>
        <v>3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+'18'!J196</f>
        <v>4</v>
      </c>
      <c r="F196" s="70"/>
      <c r="G196" s="46">
        <f t="shared" si="24"/>
        <v>4</v>
      </c>
      <c r="H196" s="77">
        <v>0</v>
      </c>
      <c r="I196" s="75">
        <v>0</v>
      </c>
      <c r="J196" s="46">
        <f t="shared" si="22"/>
        <v>4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+'18'!J201</f>
        <v>4</v>
      </c>
      <c r="F201" s="70"/>
      <c r="G201" s="46">
        <f t="shared" si="24"/>
        <v>4</v>
      </c>
      <c r="H201" s="77">
        <v>0</v>
      </c>
      <c r="I201" s="75">
        <v>0</v>
      </c>
      <c r="J201" s="46">
        <f t="shared" si="30"/>
        <v>3</v>
      </c>
      <c r="K201" s="71">
        <v>1</v>
      </c>
      <c r="L201" s="20">
        <v>90</v>
      </c>
      <c r="M201" s="64">
        <f t="shared" si="31"/>
        <v>90</v>
      </c>
      <c r="N201" s="17" t="s">
        <v>16</v>
      </c>
      <c r="O201" s="18"/>
      <c r="P201" s="120">
        <f t="shared" si="26"/>
        <v>90</v>
      </c>
      <c r="Q201" s="89">
        <v>60</v>
      </c>
      <c r="R201" s="43">
        <f t="shared" si="27"/>
        <v>60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+'18'!J202</f>
        <v>8</v>
      </c>
      <c r="F202" s="70"/>
      <c r="G202" s="46">
        <f t="shared" si="24"/>
        <v>8</v>
      </c>
      <c r="H202" s="77">
        <v>0</v>
      </c>
      <c r="I202" s="75">
        <v>0</v>
      </c>
      <c r="J202" s="46">
        <f t="shared" si="30"/>
        <v>8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+'18'!J203</f>
        <v>11</v>
      </c>
      <c r="F203" s="70"/>
      <c r="G203" s="46">
        <f t="shared" si="24"/>
        <v>11</v>
      </c>
      <c r="H203" s="77">
        <v>0</v>
      </c>
      <c r="I203" s="75">
        <v>0</v>
      </c>
      <c r="J203" s="46">
        <f t="shared" si="30"/>
        <v>11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+'18'!J205</f>
        <v>19</v>
      </c>
      <c r="F205" s="70"/>
      <c r="G205" s="46">
        <f t="shared" si="24"/>
        <v>19</v>
      </c>
      <c r="H205" s="77">
        <v>0</v>
      </c>
      <c r="I205" s="75">
        <v>0</v>
      </c>
      <c r="J205" s="46">
        <f t="shared" si="30"/>
        <v>19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+'18'!J231</f>
        <v>0</v>
      </c>
      <c r="F231" s="70"/>
      <c r="G231" s="46">
        <f t="shared" ref="G231:G252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+'18'!J232</f>
        <v>2</v>
      </c>
      <c r="F232" s="70"/>
      <c r="G232" s="46">
        <f t="shared" si="33"/>
        <v>2</v>
      </c>
      <c r="H232" s="77">
        <v>0</v>
      </c>
      <c r="I232" s="75">
        <v>0</v>
      </c>
      <c r="J232" s="46">
        <f t="shared" si="30"/>
        <v>2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+'18'!J239</f>
        <v>4</v>
      </c>
      <c r="F239" s="70"/>
      <c r="G239" s="46">
        <f t="shared" si="33"/>
        <v>4</v>
      </c>
      <c r="H239" s="77">
        <v>0</v>
      </c>
      <c r="I239" s="75">
        <v>0</v>
      </c>
      <c r="J239" s="46">
        <f t="shared" si="30"/>
        <v>4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30"/>
        <v>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+'18'!J242</f>
        <v>1</v>
      </c>
      <c r="F242" s="70"/>
      <c r="G242" s="46">
        <f t="shared" si="33"/>
        <v>1</v>
      </c>
      <c r="H242" s="77">
        <v>0</v>
      </c>
      <c r="I242" s="75">
        <v>0</v>
      </c>
      <c r="J242" s="46">
        <f t="shared" si="30"/>
        <v>1</v>
      </c>
      <c r="K242" s="71"/>
      <c r="L242" s="20">
        <v>22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25</v>
      </c>
      <c r="M244" s="64">
        <f t="shared" si="3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30"/>
        <v>0</v>
      </c>
      <c r="K245" s="71"/>
      <c r="L245" s="20">
        <v>15</v>
      </c>
      <c r="M245" s="64">
        <f t="shared" si="3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/>
      <c r="M246" s="64">
        <f t="shared" si="3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0"/>
        <v>0</v>
      </c>
      <c r="K247" s="71"/>
      <c r="L247" s="20"/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si="33"/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8">E253+F253</f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89"/>
      <c r="R253" s="43">
        <f t="shared" ref="R253" si="4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747.08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1950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1185</v>
      </c>
      <c r="O258" s="2">
        <v>700</v>
      </c>
      <c r="P258" s="2">
        <v>150</v>
      </c>
      <c r="Q258" s="87">
        <v>100</v>
      </c>
      <c r="R258" s="2">
        <v>90</v>
      </c>
      <c r="S258" s="2">
        <v>45</v>
      </c>
      <c r="T258" s="2">
        <v>100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265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500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N58" sqref="N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+'19'!J5</f>
        <v>13</v>
      </c>
      <c r="F5" s="70">
        <v>5</v>
      </c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15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25</v>
      </c>
      <c r="P5" s="120">
        <f>SUM(M5-O5)</f>
        <v>125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+'19'!J6</f>
        <v>19</v>
      </c>
      <c r="F6" s="70">
        <v>10</v>
      </c>
      <c r="G6" s="46">
        <f t="shared" si="0"/>
        <v>29</v>
      </c>
      <c r="H6" s="77">
        <v>0</v>
      </c>
      <c r="I6" s="75">
        <v>0</v>
      </c>
      <c r="J6" s="46">
        <f t="shared" si="1"/>
        <v>26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59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+'19'!J11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+'19'!J15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+'19'!J18</f>
        <v>5</v>
      </c>
      <c r="F18" s="70">
        <v>3</v>
      </c>
      <c r="G18" s="46">
        <f t="shared" si="0"/>
        <v>8</v>
      </c>
      <c r="H18" s="77">
        <v>0</v>
      </c>
      <c r="I18" s="75">
        <v>0</v>
      </c>
      <c r="J18" s="46">
        <f t="shared" si="1"/>
        <v>4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20">
        <f t="shared" si="3"/>
        <v>200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+'19'!J20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+'19'!J22</f>
        <v>4</v>
      </c>
      <c r="F22" s="70">
        <v>5</v>
      </c>
      <c r="G22" s="46">
        <f t="shared" si="0"/>
        <v>9</v>
      </c>
      <c r="H22" s="77">
        <v>0</v>
      </c>
      <c r="I22" s="75">
        <v>0</v>
      </c>
      <c r="J22" s="46">
        <f t="shared" si="1"/>
        <v>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4</v>
      </c>
      <c r="F24" s="70">
        <v>3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+'19'!J28</f>
        <v>5</v>
      </c>
      <c r="F28" s="70">
        <v>3</v>
      </c>
      <c r="G28" s="46">
        <f t="shared" si="5"/>
        <v>8</v>
      </c>
      <c r="H28" s="77">
        <v>3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1452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+'19'!J31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+'19'!J32</f>
        <v>4</v>
      </c>
      <c r="F32" s="70">
        <v>3</v>
      </c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+'19'!J35</f>
        <v>5</v>
      </c>
      <c r="F35" s="70">
        <v>3</v>
      </c>
      <c r="G35" s="46">
        <f t="shared" si="5"/>
        <v>8</v>
      </c>
      <c r="H35" s="77">
        <v>0</v>
      </c>
      <c r="I35" s="75">
        <v>0</v>
      </c>
      <c r="J35" s="46">
        <f t="shared" si="6"/>
        <v>7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+'19'!J39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+'19'!J40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+'19'!J41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2"/>
        <v>50</v>
      </c>
      <c r="N41" s="17" t="s">
        <v>1453</v>
      </c>
      <c r="O41" s="18">
        <v>50</v>
      </c>
      <c r="P41" s="23">
        <f t="shared" si="3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+'19'!J46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+'19'!J48</f>
        <v>1</v>
      </c>
      <c r="F48" s="70">
        <v>2</v>
      </c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0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+'19'!J49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+'19'!J50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+'19'!J53</f>
        <v>1</v>
      </c>
      <c r="F53" s="70">
        <v>3</v>
      </c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+'19'!J56</f>
        <v>1</v>
      </c>
      <c r="F56" s="70">
        <v>2</v>
      </c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0">
        <f t="shared" si="3"/>
        <v>60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+'19'!J57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+'19'!J58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+'19'!J59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+'19'!J62</f>
        <v>1</v>
      </c>
      <c r="F62" s="70">
        <v>2</v>
      </c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+'19'!J65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0">
        <f t="shared" si="7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+'19'!J74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+'19'!J77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1453</v>
      </c>
      <c r="O77" s="18">
        <v>50</v>
      </c>
      <c r="P77" s="23">
        <f t="shared" si="7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+'19'!J80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+'19'!J81</f>
        <v>3</v>
      </c>
      <c r="F81" s="70">
        <v>1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+'19'!J87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+'19'!J88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+'19'!J99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+'19'!J100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+'19'!J101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+'19'!J112</f>
        <v>6</v>
      </c>
      <c r="F112" s="70">
        <v>10</v>
      </c>
      <c r="G112" s="46">
        <f t="shared" si="24"/>
        <v>16</v>
      </c>
      <c r="H112" s="77">
        <v>0</v>
      </c>
      <c r="I112" s="75">
        <v>0</v>
      </c>
      <c r="J112" s="46">
        <f t="shared" si="25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+'19'!J113</f>
        <v>4</v>
      </c>
      <c r="F113" s="70">
        <v>5</v>
      </c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+'19'!J115</f>
        <v>19</v>
      </c>
      <c r="F115" s="70"/>
      <c r="G115" s="46">
        <f t="shared" si="24"/>
        <v>19</v>
      </c>
      <c r="H115" s="77">
        <v>0</v>
      </c>
      <c r="I115" s="75">
        <v>0</v>
      </c>
      <c r="J115" s="46">
        <f t="shared" si="25"/>
        <v>15</v>
      </c>
      <c r="K115" s="71">
        <v>4</v>
      </c>
      <c r="L115" s="22">
        <v>60</v>
      </c>
      <c r="M115" s="64">
        <f t="shared" si="8"/>
        <v>240</v>
      </c>
      <c r="N115" s="17" t="s">
        <v>16</v>
      </c>
      <c r="O115" s="18"/>
      <c r="P115" s="120">
        <f t="shared" si="9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+'19'!J116</f>
        <v>8</v>
      </c>
      <c r="F116" s="70"/>
      <c r="G116" s="46">
        <f t="shared" si="24"/>
        <v>8</v>
      </c>
      <c r="H116" s="77">
        <v>0</v>
      </c>
      <c r="I116" s="75">
        <v>0</v>
      </c>
      <c r="J116" s="46">
        <f t="shared" si="25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+'19'!J117</f>
        <v>6</v>
      </c>
      <c r="F117" s="70"/>
      <c r="G117" s="46">
        <f t="shared" si="24"/>
        <v>6</v>
      </c>
      <c r="H117" s="77">
        <v>0</v>
      </c>
      <c r="I117" s="75">
        <v>0</v>
      </c>
      <c r="J117" s="46">
        <f t="shared" si="25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+'19'!J122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+'19'!J124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+'19'!J125</f>
        <v>2</v>
      </c>
      <c r="F125" s="70">
        <v>2</v>
      </c>
      <c r="G125" s="46">
        <f t="shared" si="24"/>
        <v>4</v>
      </c>
      <c r="H125" s="77">
        <v>0</v>
      </c>
      <c r="I125" s="75">
        <v>0</v>
      </c>
      <c r="J125" s="46">
        <f t="shared" si="25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+'19'!J131</f>
        <v>2</v>
      </c>
      <c r="F131" s="70">
        <v>2</v>
      </c>
      <c r="G131" s="46">
        <f t="shared" si="24"/>
        <v>4</v>
      </c>
      <c r="H131" s="77">
        <v>0</v>
      </c>
      <c r="I131" s="75">
        <v>0</v>
      </c>
      <c r="J131" s="46">
        <f t="shared" si="25"/>
        <v>2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0">
        <f t="shared" si="9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+'19'!J133</f>
        <v>1</v>
      </c>
      <c r="F133" s="70">
        <v>3</v>
      </c>
      <c r="G133" s="46">
        <f t="shared" si="24"/>
        <v>4</v>
      </c>
      <c r="H133" s="77">
        <v>0</v>
      </c>
      <c r="I133" s="75">
        <v>0</v>
      </c>
      <c r="J133" s="46">
        <f t="shared" si="25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+'19'!J134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+'19'!J135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+'19'!J136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+'19'!J137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+'19'!J148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+'19'!J154</f>
        <v>2</v>
      </c>
      <c r="F154" s="70">
        <v>2</v>
      </c>
      <c r="G154" s="46">
        <f t="shared" si="24"/>
        <v>4</v>
      </c>
      <c r="H154" s="77">
        <v>0</v>
      </c>
      <c r="I154" s="75">
        <v>0</v>
      </c>
      <c r="J154" s="46">
        <f t="shared" si="25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+'19'!J156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>
        <v>2</v>
      </c>
      <c r="G163" s="46">
        <f t="shared" si="30"/>
        <v>2</v>
      </c>
      <c r="H163" s="77">
        <v>0</v>
      </c>
      <c r="I163" s="75">
        <v>0</v>
      </c>
      <c r="J163" s="46">
        <f t="shared" si="31"/>
        <v>1</v>
      </c>
      <c r="K163" s="71">
        <v>1</v>
      </c>
      <c r="L163" s="20">
        <v>40</v>
      </c>
      <c r="M163" s="64">
        <f t="shared" si="8"/>
        <v>40</v>
      </c>
      <c r="N163" s="17" t="s">
        <v>16</v>
      </c>
      <c r="O163" s="18">
        <v>20</v>
      </c>
      <c r="P163" s="120">
        <f t="shared" si="9"/>
        <v>20</v>
      </c>
      <c r="Q163" s="118">
        <v>12.14</v>
      </c>
      <c r="R163" s="43">
        <f t="shared" si="10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+'19'!J175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+'19'!J180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+'19'!J185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+'19'!J188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126</v>
      </c>
      <c r="K188" s="71">
        <v>4</v>
      </c>
      <c r="L188" s="20">
        <v>10</v>
      </c>
      <c r="M188" s="64">
        <f>+L188*K188</f>
        <v>40</v>
      </c>
      <c r="N188" s="17" t="s">
        <v>16</v>
      </c>
      <c r="O188" s="18"/>
      <c r="P188" s="120">
        <f t="shared" si="35"/>
        <v>40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+'19'!J193</f>
        <v>4</v>
      </c>
      <c r="F193" s="70">
        <v>5</v>
      </c>
      <c r="G193" s="46">
        <f t="shared" si="30"/>
        <v>9</v>
      </c>
      <c r="H193" s="77">
        <v>0</v>
      </c>
      <c r="I193" s="75">
        <v>0</v>
      </c>
      <c r="J193" s="46">
        <f t="shared" si="31"/>
        <v>7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0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+'19'!J194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4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0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+'19'!J195</f>
        <v>3</v>
      </c>
      <c r="F195" s="70">
        <v>5</v>
      </c>
      <c r="G195" s="46">
        <f t="shared" si="30"/>
        <v>8</v>
      </c>
      <c r="H195" s="77">
        <v>0</v>
      </c>
      <c r="I195" s="75">
        <v>0</v>
      </c>
      <c r="J195" s="46">
        <f t="shared" si="31"/>
        <v>4</v>
      </c>
      <c r="K195" s="71">
        <v>4</v>
      </c>
      <c r="L195" s="20">
        <v>60</v>
      </c>
      <c r="M195" s="64">
        <f t="shared" si="34"/>
        <v>240</v>
      </c>
      <c r="N195" s="17" t="s">
        <v>16</v>
      </c>
      <c r="O195" s="18"/>
      <c r="P195" s="120">
        <f t="shared" si="35"/>
        <v>240</v>
      </c>
      <c r="Q195" s="89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+'19'!J196</f>
        <v>4</v>
      </c>
      <c r="F196" s="70">
        <v>5</v>
      </c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+'19'!J201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3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+'19'!J202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+'19'!J203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+'19'!J205</f>
        <v>19</v>
      </c>
      <c r="F205" s="70"/>
      <c r="G205" s="46">
        <f t="shared" si="30"/>
        <v>19</v>
      </c>
      <c r="H205" s="77">
        <v>0</v>
      </c>
      <c r="I205" s="75">
        <v>0</v>
      </c>
      <c r="J205" s="46">
        <f t="shared" si="31"/>
        <v>16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>
        <v>11</v>
      </c>
      <c r="P205" s="120">
        <f t="shared" si="35"/>
        <v>154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+'19'!J231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+'19'!J232</f>
        <v>2</v>
      </c>
      <c r="F232" s="70">
        <v>2</v>
      </c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+'19'!J239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+'19'!J241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+'19'!J242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+'19'!J243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+'19'!J244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+'19'!J245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+'19'!J246</f>
        <v>0</v>
      </c>
      <c r="F246" s="70">
        <v>20</v>
      </c>
      <c r="G246" s="46">
        <f t="shared" si="40"/>
        <v>20</v>
      </c>
      <c r="H246" s="77">
        <v>0</v>
      </c>
      <c r="I246" s="75">
        <v>0</v>
      </c>
      <c r="J246" s="46">
        <f t="shared" si="41"/>
        <v>17</v>
      </c>
      <c r="K246" s="71">
        <v>3</v>
      </c>
      <c r="L246" s="20">
        <v>20</v>
      </c>
      <c r="M246" s="64">
        <f t="shared" si="45"/>
        <v>60</v>
      </c>
      <c r="N246" s="17" t="s">
        <v>16</v>
      </c>
      <c r="O246" s="18">
        <v>5</v>
      </c>
      <c r="P246" s="120">
        <f t="shared" si="46"/>
        <v>55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40"/>
        <v>0</v>
      </c>
      <c r="H250" s="77">
        <v>0</v>
      </c>
      <c r="I250" s="75"/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1305.8899999999999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3090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1295</v>
      </c>
      <c r="O258" s="2">
        <v>60</v>
      </c>
      <c r="P258" s="2">
        <v>55</v>
      </c>
      <c r="Q258" s="87">
        <v>85</v>
      </c>
      <c r="R258" s="2">
        <v>200</v>
      </c>
      <c r="S258" s="2">
        <v>590</v>
      </c>
      <c r="T258" s="2">
        <v>200</v>
      </c>
      <c r="U258" s="2">
        <v>40</v>
      </c>
      <c r="V258" s="2">
        <v>65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296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1499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1499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2" sqref="P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+'20'!J5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+'20'!J6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26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+'20'!J11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+'20'!J15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+'20'!J18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+'20'!J22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+'20'!J31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+'20'!J32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3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65</v>
      </c>
      <c r="P32" s="120">
        <f t="shared" si="3"/>
        <v>325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+'20'!J35</f>
        <v>7</v>
      </c>
      <c r="F35" s="70"/>
      <c r="G35" s="46">
        <f t="shared" si="5"/>
        <v>7</v>
      </c>
      <c r="H35" s="77">
        <v>0</v>
      </c>
      <c r="I35" s="75">
        <v>0</v>
      </c>
      <c r="J35" s="46">
        <f t="shared" si="6"/>
        <v>6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+'20'!J40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+'20'!J41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+'20'!J46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+'20'!J50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+'20'!J57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+'20'!J58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+'20'!J59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+'20'!J62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+'20'!J65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+'20'!J66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27</v>
      </c>
      <c r="P80" s="120">
        <f t="shared" si="3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+'20'!J81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+'20'!J112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+'20'!J113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+'20'!J115</f>
        <v>15</v>
      </c>
      <c r="F115" s="70"/>
      <c r="G115" s="46">
        <f t="shared" si="23"/>
        <v>15</v>
      </c>
      <c r="H115" s="77">
        <v>0</v>
      </c>
      <c r="I115" s="75">
        <v>0</v>
      </c>
      <c r="J115" s="46">
        <f t="shared" si="24"/>
        <v>13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0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+'20'!J116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+'20'!J117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+'20'!J125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+'20'!J131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0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+'20'!J133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0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+'20'!J154</f>
        <v>4</v>
      </c>
      <c r="F154" s="70"/>
      <c r="G154" s="46">
        <f t="shared" si="23"/>
        <v>4</v>
      </c>
      <c r="H154" s="77">
        <v>0</v>
      </c>
      <c r="I154" s="75">
        <v>0</v>
      </c>
      <c r="J154" s="46">
        <f t="shared" si="24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1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+'20'!J175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+'20'!J180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+'20'!J185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+'20'!J188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+'20'!J193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+'20'!J194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+'20'!J195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+'20'!J196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+'20'!J201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3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+'20'!J202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+'20'!J203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+'20'!J205</f>
        <v>16</v>
      </c>
      <c r="F205" s="70"/>
      <c r="G205" s="46">
        <f t="shared" si="30"/>
        <v>16</v>
      </c>
      <c r="H205" s="77">
        <v>0</v>
      </c>
      <c r="I205" s="75">
        <v>0</v>
      </c>
      <c r="J205" s="46">
        <f t="shared" si="31"/>
        <v>16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+'20'!J231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+'20'!J232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2</v>
      </c>
      <c r="K232" s="71">
        <v>2</v>
      </c>
      <c r="L232" s="20">
        <v>40</v>
      </c>
      <c r="M232" s="64">
        <f t="shared" si="34"/>
        <v>80</v>
      </c>
      <c r="N232" s="17" t="s">
        <v>16</v>
      </c>
      <c r="O232" s="18"/>
      <c r="P232" s="120">
        <f t="shared" si="35"/>
        <v>80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+'20'!J239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+'20'!J242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hidden="1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+'20'!J246</f>
        <v>17</v>
      </c>
      <c r="F246" s="70"/>
      <c r="G246" s="46">
        <f t="shared" si="40"/>
        <v>17</v>
      </c>
      <c r="H246" s="77">
        <v>0</v>
      </c>
      <c r="I246" s="75">
        <v>0</v>
      </c>
      <c r="J246" s="46">
        <f t="shared" si="41"/>
        <v>0</v>
      </c>
      <c r="K246" s="71">
        <v>17</v>
      </c>
      <c r="L246" s="20">
        <v>35</v>
      </c>
      <c r="M246" s="64">
        <f t="shared" si="45"/>
        <v>595</v>
      </c>
      <c r="N246" s="17" t="s">
        <v>16</v>
      </c>
      <c r="O246" s="18">
        <v>370</v>
      </c>
      <c r="P246" s="120">
        <f t="shared" si="46"/>
        <v>225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ref="G251:G253" si="48">E251+F251</f>
        <v>0</v>
      </c>
      <c r="H251" s="77">
        <v>0</v>
      </c>
      <c r="I251" s="75">
        <v>0</v>
      </c>
      <c r="J251" s="46">
        <f t="shared" ref="J251:J253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542.19000000000005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2170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750</v>
      </c>
      <c r="O258" s="2">
        <v>160</v>
      </c>
      <c r="P258" s="2">
        <v>200</v>
      </c>
      <c r="Q258" s="2">
        <v>100</v>
      </c>
      <c r="R258" s="2">
        <v>90</v>
      </c>
      <c r="S258" s="2">
        <v>200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562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858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858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30.00"/>
        <filter val="200"/>
        <filter val="200.00"/>
        <filter val="25.00"/>
        <filter val="28.00"/>
        <filter val="325.00"/>
        <filter val="5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4" sqref="P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+'21'!J5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10</v>
      </c>
      <c r="P5" s="120">
        <f>SUM(M5-O5)</f>
        <v>40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+'21'!J6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>
        <v>100</v>
      </c>
      <c r="P6" s="120">
        <f t="shared" ref="P6:P80" si="3">SUM(M6-O6)</f>
        <v>300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+'21'!J11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+'21'!J15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+'21'!J22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+'21'!J28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25</v>
      </c>
      <c r="P28" s="120">
        <f t="shared" si="3"/>
        <v>75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+'21'!J31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0">
        <f t="shared" si="3"/>
        <v>50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+'21'!J35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+'21'!J46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+'21'!J48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+'21'!J50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+'21'!J58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+'21'!J59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25</v>
      </c>
      <c r="P65" s="120">
        <f t="shared" si="3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+'21'!J66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0">
        <f t="shared" si="3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+'21'!J81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27</v>
      </c>
      <c r="P81" s="120">
        <f t="shared" ref="P81:P172" si="8">SUM(M81-O81)</f>
        <v>28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+'21'!J112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+'21'!J115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+'21'!J116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+'21'!J117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+'21'!J125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+'21'!J131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+'21'!J133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+'21'!J154</f>
        <v>4</v>
      </c>
      <c r="F154" s="70"/>
      <c r="G154" s="46">
        <f t="shared" si="23"/>
        <v>4</v>
      </c>
      <c r="H154" s="77">
        <v>0</v>
      </c>
      <c r="I154" s="75">
        <v>0</v>
      </c>
      <c r="J154" s="46">
        <f t="shared" si="24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1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+'21'!J175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5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0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+'21'!J180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+'21'!J185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+'21'!J188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+'21'!J193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+'21'!J194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+'21'!J195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+'21'!J196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+'21'!J201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3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+'21'!J202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+'21'!J203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+'21'!J205</f>
        <v>16</v>
      </c>
      <c r="F205" s="70"/>
      <c r="G205" s="46">
        <f t="shared" si="30"/>
        <v>16</v>
      </c>
      <c r="H205" s="77">
        <v>0</v>
      </c>
      <c r="I205" s="75">
        <v>0</v>
      </c>
      <c r="J205" s="46">
        <f t="shared" si="31"/>
        <v>16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+'21'!J232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+'21'!J239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+'21'!J242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327.31999999999994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960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55</v>
      </c>
      <c r="O258" s="2">
        <v>55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262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643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643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4" sqref="P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+'22'!J5</f>
        <v>14</v>
      </c>
      <c r="F5" s="70">
        <v>5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+'22'!J6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+'22'!J11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+'22'!J15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+'22'!J18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+'22'!J22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4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100</v>
      </c>
      <c r="P24" s="120">
        <f t="shared" si="3"/>
        <v>200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+'22'!J28</f>
        <v>3</v>
      </c>
      <c r="F28" s="70">
        <v>3</v>
      </c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+'22'!J31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+'22'!J35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+'22'!J39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+'22'!J46</f>
        <v>1</v>
      </c>
      <c r="F46" s="70">
        <v>3</v>
      </c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+'22'!J47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+'22'!J48</f>
        <v>1</v>
      </c>
      <c r="F48" s="70">
        <v>3</v>
      </c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+'22'!J49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+'22'!J50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+'22'!J53</f>
        <v>2</v>
      </c>
      <c r="F53" s="70">
        <v>3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0">
        <f t="shared" si="3"/>
        <v>60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+'22'!J57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+'22'!J58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+'22'!J59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+'22'!J65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+'22'!J66</f>
        <v>1</v>
      </c>
      <c r="F66" s="70">
        <v>2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27</v>
      </c>
      <c r="P80" s="120">
        <f t="shared" si="7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+'22'!J81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+'22'!J112</f>
        <v>15</v>
      </c>
      <c r="F112" s="70"/>
      <c r="G112" s="46">
        <f t="shared" si="20"/>
        <v>15</v>
      </c>
      <c r="H112" s="77">
        <v>0</v>
      </c>
      <c r="I112" s="75">
        <v>0</v>
      </c>
      <c r="J112" s="46">
        <f t="shared" si="21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+'22'!J113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+'22'!J115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0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+'22'!J116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+'22'!J117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5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0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+'22'!J125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+'22'!J131</f>
        <v>1</v>
      </c>
      <c r="F131" s="70">
        <v>2</v>
      </c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+'22'!J133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0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+'22'!J154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2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0">
        <f t="shared" si="26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1</v>
      </c>
      <c r="F163" s="70"/>
      <c r="G163" s="46">
        <f t="shared" si="27"/>
        <v>1</v>
      </c>
      <c r="H163" s="77">
        <v>0</v>
      </c>
      <c r="I163" s="75">
        <v>0</v>
      </c>
      <c r="J163" s="46">
        <f t="shared" si="28"/>
        <v>1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+'22'!J175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+'22'!J180</f>
        <v>2</v>
      </c>
      <c r="F180" s="70"/>
      <c r="G180" s="46">
        <f t="shared" si="27"/>
        <v>2</v>
      </c>
      <c r="H180" s="77">
        <v>0</v>
      </c>
      <c r="I180" s="75">
        <v>0</v>
      </c>
      <c r="J180" s="46">
        <f t="shared" si="28"/>
        <v>1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0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+'22'!J185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+'22'!J188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+'22'!J193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+'22'!J194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3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>
        <v>60</v>
      </c>
      <c r="P194" s="120">
        <f t="shared" si="26"/>
        <v>60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+'22'!J195</f>
        <v>4</v>
      </c>
      <c r="F195" s="70">
        <v>5</v>
      </c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+'22'!J196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8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>
        <v>60</v>
      </c>
      <c r="P196" s="120">
        <f t="shared" si="26"/>
        <v>60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+'22'!J201</f>
        <v>3</v>
      </c>
      <c r="F201" s="70"/>
      <c r="G201" s="46">
        <f t="shared" si="27"/>
        <v>3</v>
      </c>
      <c r="H201" s="77">
        <v>0</v>
      </c>
      <c r="I201" s="75">
        <v>0</v>
      </c>
      <c r="J201" s="46">
        <f t="shared" si="28"/>
        <v>3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+'22'!J202</f>
        <v>8</v>
      </c>
      <c r="F202" s="70"/>
      <c r="G202" s="46">
        <f t="shared" si="27"/>
        <v>8</v>
      </c>
      <c r="H202" s="77">
        <v>0</v>
      </c>
      <c r="I202" s="75">
        <v>0</v>
      </c>
      <c r="J202" s="46">
        <f t="shared" si="28"/>
        <v>8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+'22'!J203</f>
        <v>11</v>
      </c>
      <c r="F203" s="70"/>
      <c r="G203" s="46">
        <f t="shared" si="27"/>
        <v>11</v>
      </c>
      <c r="H203" s="77">
        <v>0</v>
      </c>
      <c r="I203" s="75">
        <v>0</v>
      </c>
      <c r="J203" s="46">
        <f t="shared" si="28"/>
        <v>11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+'22'!J205</f>
        <v>16</v>
      </c>
      <c r="F205" s="70"/>
      <c r="G205" s="46">
        <f t="shared" si="27"/>
        <v>16</v>
      </c>
      <c r="H205" s="77">
        <v>0</v>
      </c>
      <c r="I205" s="75">
        <v>0</v>
      </c>
      <c r="J205" s="46">
        <f t="shared" si="28"/>
        <v>16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ref="P221:P252" si="37">SUM(M221-O221)</f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+'22'!J231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+'22'!J232</f>
        <v>2</v>
      </c>
      <c r="F232" s="70"/>
      <c r="G232" s="46">
        <f t="shared" si="38"/>
        <v>2</v>
      </c>
      <c r="H232" s="77">
        <v>0</v>
      </c>
      <c r="I232" s="75">
        <v>0</v>
      </c>
      <c r="J232" s="46">
        <f t="shared" si="39"/>
        <v>2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+'22'!J235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+'22'!J236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+'22'!J238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+'22'!J239</f>
        <v>4</v>
      </c>
      <c r="F239" s="70"/>
      <c r="G239" s="46">
        <f t="shared" si="38"/>
        <v>4</v>
      </c>
      <c r="H239" s="77">
        <v>0</v>
      </c>
      <c r="I239" s="75">
        <v>0</v>
      </c>
      <c r="J239" s="46">
        <f t="shared" si="39"/>
        <v>4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+'22'!J241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+'22'!J242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+'22'!J243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+'22'!J244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+'22'!J245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+'22'!J247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:J253" si="46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606.24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1565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505</v>
      </c>
      <c r="O258" s="2">
        <v>100</v>
      </c>
      <c r="P258" s="2">
        <v>200</v>
      </c>
      <c r="Q258" s="2">
        <v>41</v>
      </c>
      <c r="R258" s="2">
        <v>164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357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703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703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C11" sqref="C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+'23'!J5</f>
        <v>19</v>
      </c>
      <c r="F5" s="70"/>
      <c r="G5" s="46">
        <f t="shared" ref="G5:G26" si="0">E5+F5</f>
        <v>19</v>
      </c>
      <c r="H5" s="77">
        <v>6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1452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+'23'!J6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+'23'!J11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+'23'!J15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+'23'!J18</f>
        <v>8</v>
      </c>
      <c r="F18" s="70"/>
      <c r="G18" s="46">
        <f t="shared" si="0"/>
        <v>8</v>
      </c>
      <c r="H18" s="77">
        <v>1</v>
      </c>
      <c r="I18" s="75">
        <v>0</v>
      </c>
      <c r="J18" s="46">
        <f t="shared" si="1"/>
        <v>7</v>
      </c>
      <c r="K18" s="71"/>
      <c r="L18" s="15">
        <v>50</v>
      </c>
      <c r="M18" s="64">
        <f t="shared" si="2"/>
        <v>0</v>
      </c>
      <c r="N18" s="17" t="s">
        <v>1452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+'23'!J22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+'23'!J31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0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+'23'!J35</f>
        <v>6</v>
      </c>
      <c r="F35" s="70"/>
      <c r="G35" s="46">
        <f t="shared" si="5"/>
        <v>6</v>
      </c>
      <c r="H35" s="77">
        <v>1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1452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+'23'!J46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+'23'!J49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+'23'!J57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+'23'!J58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+'23'!J59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+'23'!J81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+'23'!J112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+'23'!J113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0">
        <f t="shared" si="8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+'23'!J115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+'23'!J116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+'23'!J117</f>
        <v>5</v>
      </c>
      <c r="F117" s="70"/>
      <c r="G117" s="46">
        <f t="shared" si="23"/>
        <v>5</v>
      </c>
      <c r="H117" s="77">
        <v>0</v>
      </c>
      <c r="I117" s="75">
        <v>0</v>
      </c>
      <c r="J117" s="46">
        <f t="shared" si="24"/>
        <v>5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+'23'!J125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3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0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+'23'!J131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+'23'!J133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+'23'!J154</f>
        <v>2</v>
      </c>
      <c r="F154" s="70"/>
      <c r="G154" s="46">
        <f t="shared" si="23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1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+'23'!J175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+'23'!J180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+'23'!J185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+'23'!J188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+'23'!J193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+'23'!J194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+'23'!J195</f>
        <v>9</v>
      </c>
      <c r="F195" s="70"/>
      <c r="G195" s="46">
        <f t="shared" si="30"/>
        <v>9</v>
      </c>
      <c r="H195" s="77">
        <v>0</v>
      </c>
      <c r="I195" s="75">
        <v>0</v>
      </c>
      <c r="J195" s="46">
        <f t="shared" si="31"/>
        <v>9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+'23'!J196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7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>
        <v>60</v>
      </c>
      <c r="P196" s="120">
        <f t="shared" si="35"/>
        <v>60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+'23'!J201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3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+'23'!J202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+'23'!J203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+'23'!J205</f>
        <v>16</v>
      </c>
      <c r="F205" s="70"/>
      <c r="G205" s="46">
        <f t="shared" si="30"/>
        <v>16</v>
      </c>
      <c r="H205" s="77">
        <v>0</v>
      </c>
      <c r="I205" s="75">
        <v>0</v>
      </c>
      <c r="J205" s="46">
        <f t="shared" si="31"/>
        <v>15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0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+'23'!J231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+'23'!J232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2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+'23'!J239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+'23'!J242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593.56999999999994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1395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810</v>
      </c>
      <c r="O258" s="2">
        <v>100</v>
      </c>
      <c r="P258" s="2">
        <v>260</v>
      </c>
      <c r="Q258" s="2">
        <v>55</v>
      </c>
      <c r="R258" s="2">
        <v>210</v>
      </c>
      <c r="S258" s="2">
        <v>185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425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66" sqref="P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+'24'!J5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+'24'!J6</f>
        <v>22</v>
      </c>
      <c r="F6" s="70">
        <v>5</v>
      </c>
      <c r="G6" s="46">
        <f t="shared" si="0"/>
        <v>27</v>
      </c>
      <c r="H6" s="77">
        <v>0</v>
      </c>
      <c r="I6" s="75">
        <v>0</v>
      </c>
      <c r="J6" s="46">
        <f t="shared" si="1"/>
        <v>26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+'24'!J11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+'24'!J15</f>
        <v>11</v>
      </c>
      <c r="F15" s="70">
        <v>3</v>
      </c>
      <c r="G15" s="46">
        <f t="shared" si="0"/>
        <v>14</v>
      </c>
      <c r="H15" s="77">
        <v>0</v>
      </c>
      <c r="I15" s="75">
        <v>0</v>
      </c>
      <c r="J15" s="46">
        <f t="shared" si="1"/>
        <v>13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0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+'24'!J18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+'24'!J22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+'24'!J31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>
        <v>65</v>
      </c>
      <c r="P35" s="120">
        <f t="shared" si="3"/>
        <v>195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+'24'!J40</f>
        <v>3</v>
      </c>
      <c r="F40" s="70"/>
      <c r="G40" s="46">
        <f t="shared" si="5"/>
        <v>3</v>
      </c>
      <c r="H40" s="77">
        <v>1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1452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+'24'!J41</f>
        <v>2</v>
      </c>
      <c r="F41" s="70">
        <v>2</v>
      </c>
      <c r="G41" s="46">
        <f t="shared" si="5"/>
        <v>4</v>
      </c>
      <c r="H41" s="77">
        <v>1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1452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+'24'!J48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+'24'!J53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+'24'!J57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+'24'!J58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+'24'!J59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8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+'24'!J65</f>
        <v>2</v>
      </c>
      <c r="F65" s="70">
        <v>2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+'24'!J74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25</v>
      </c>
      <c r="P81" s="120">
        <f t="shared" ref="P81:P144" si="8">SUM(M81-O81)</f>
        <v>30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+'24'!J112</f>
        <v>14</v>
      </c>
      <c r="F112" s="70">
        <v>20</v>
      </c>
      <c r="G112" s="46">
        <f t="shared" si="20"/>
        <v>34</v>
      </c>
      <c r="H112" s="77">
        <v>0</v>
      </c>
      <c r="I112" s="75">
        <v>0</v>
      </c>
      <c r="J112" s="46">
        <f t="shared" si="21"/>
        <v>14</v>
      </c>
      <c r="K112" s="71">
        <v>20</v>
      </c>
      <c r="L112" s="20">
        <v>100</v>
      </c>
      <c r="M112" s="64">
        <f>+L112*K112</f>
        <v>2000</v>
      </c>
      <c r="N112" s="17" t="s">
        <v>16</v>
      </c>
      <c r="O112" s="18"/>
      <c r="P112" s="120">
        <f t="shared" si="8"/>
        <v>2000</v>
      </c>
      <c r="Q112" s="118">
        <v>34.25</v>
      </c>
      <c r="R112" s="43">
        <f>+K112*Q112</f>
        <v>685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+'24'!J113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+'24'!J115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0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+'24'!J116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+'24'!J117</f>
        <v>5</v>
      </c>
      <c r="F117" s="70">
        <v>5</v>
      </c>
      <c r="G117" s="46">
        <f t="shared" si="20"/>
        <v>10</v>
      </c>
      <c r="H117" s="77">
        <v>0</v>
      </c>
      <c r="I117" s="75">
        <v>0</v>
      </c>
      <c r="J117" s="46">
        <f t="shared" si="21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+'24'!J125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+'24'!J131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+'24'!J133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+'24'!J154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1</v>
      </c>
      <c r="F163" s="70">
        <v>2</v>
      </c>
      <c r="G163" s="46">
        <f t="shared" si="27"/>
        <v>3</v>
      </c>
      <c r="H163" s="77">
        <v>0</v>
      </c>
      <c r="I163" s="75">
        <v>0</v>
      </c>
      <c r="J163" s="46">
        <f t="shared" si="28"/>
        <v>3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+'24'!J175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4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20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+'24'!J180</f>
        <v>1</v>
      </c>
      <c r="F180" s="70"/>
      <c r="G180" s="46">
        <f t="shared" si="27"/>
        <v>1</v>
      </c>
      <c r="H180" s="77">
        <v>0</v>
      </c>
      <c r="I180" s="75">
        <v>0</v>
      </c>
      <c r="J180" s="46">
        <f t="shared" si="28"/>
        <v>1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+'24'!J185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+'24'!J188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+'24'!J193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+'24'!J194</f>
        <v>2</v>
      </c>
      <c r="F194" s="70"/>
      <c r="G194" s="46">
        <f t="shared" si="27"/>
        <v>2</v>
      </c>
      <c r="H194" s="77">
        <v>0</v>
      </c>
      <c r="I194" s="75">
        <v>0</v>
      </c>
      <c r="J194" s="46">
        <f t="shared" si="28"/>
        <v>2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+'24'!J195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+'24'!J196</f>
        <v>7</v>
      </c>
      <c r="F196" s="70"/>
      <c r="G196" s="46">
        <f t="shared" si="27"/>
        <v>7</v>
      </c>
      <c r="H196" s="77">
        <v>0</v>
      </c>
      <c r="I196" s="75">
        <v>0</v>
      </c>
      <c r="J196" s="46">
        <f t="shared" si="28"/>
        <v>7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+'24'!J201</f>
        <v>3</v>
      </c>
      <c r="F201" s="70"/>
      <c r="G201" s="46">
        <f t="shared" si="27"/>
        <v>3</v>
      </c>
      <c r="H201" s="77">
        <v>0</v>
      </c>
      <c r="I201" s="75">
        <v>0</v>
      </c>
      <c r="J201" s="46">
        <f t="shared" si="28"/>
        <v>3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+'24'!J202</f>
        <v>8</v>
      </c>
      <c r="F202" s="70"/>
      <c r="G202" s="46">
        <f t="shared" si="27"/>
        <v>8</v>
      </c>
      <c r="H202" s="77">
        <v>0</v>
      </c>
      <c r="I202" s="75">
        <v>0</v>
      </c>
      <c r="J202" s="46">
        <f t="shared" si="28"/>
        <v>8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+'24'!J203</f>
        <v>11</v>
      </c>
      <c r="F203" s="70"/>
      <c r="G203" s="46">
        <f t="shared" si="27"/>
        <v>11</v>
      </c>
      <c r="H203" s="77">
        <v>0</v>
      </c>
      <c r="I203" s="75">
        <v>0</v>
      </c>
      <c r="J203" s="46">
        <f t="shared" si="28"/>
        <v>11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+'24'!J205</f>
        <v>15</v>
      </c>
      <c r="F205" s="70"/>
      <c r="G205" s="46">
        <f t="shared" si="27"/>
        <v>15</v>
      </c>
      <c r="H205" s="77">
        <v>0</v>
      </c>
      <c r="I205" s="75">
        <v>0</v>
      </c>
      <c r="J205" s="46">
        <f t="shared" si="28"/>
        <v>13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20">
        <f t="shared" si="26"/>
        <v>110</v>
      </c>
      <c r="Q205" s="89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+'24'!J232</f>
        <v>2</v>
      </c>
      <c r="F232" s="70"/>
      <c r="G232" s="46">
        <f t="shared" si="37"/>
        <v>2</v>
      </c>
      <c r="H232" s="77">
        <v>0</v>
      </c>
      <c r="I232" s="75">
        <v>0</v>
      </c>
      <c r="J232" s="46">
        <f t="shared" si="38"/>
        <v>1</v>
      </c>
      <c r="K232" s="71">
        <v>1</v>
      </c>
      <c r="L232" s="20">
        <v>40</v>
      </c>
      <c r="M232" s="64">
        <f t="shared" si="31"/>
        <v>40</v>
      </c>
      <c r="N232" s="17" t="s">
        <v>16</v>
      </c>
      <c r="O232" s="18"/>
      <c r="P232" s="120">
        <f t="shared" si="36"/>
        <v>40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+'24'!J239</f>
        <v>4</v>
      </c>
      <c r="F239" s="70"/>
      <c r="G239" s="46">
        <f t="shared" si="37"/>
        <v>4</v>
      </c>
      <c r="H239" s="77">
        <v>0</v>
      </c>
      <c r="I239" s="75">
        <v>0</v>
      </c>
      <c r="J239" s="46">
        <f t="shared" si="38"/>
        <v>3</v>
      </c>
      <c r="K239" s="71">
        <v>1</v>
      </c>
      <c r="L239" s="20">
        <v>35</v>
      </c>
      <c r="M239" s="64">
        <f t="shared" si="39"/>
        <v>35</v>
      </c>
      <c r="N239" s="17" t="s">
        <v>16</v>
      </c>
      <c r="O239" s="18"/>
      <c r="P239" s="120">
        <f t="shared" si="36"/>
        <v>35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+'24'!J242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+'24'!J247</f>
        <v>0</v>
      </c>
      <c r="F247" s="70">
        <v>3</v>
      </c>
      <c r="G247" s="46">
        <f t="shared" si="37"/>
        <v>3</v>
      </c>
      <c r="H247" s="77">
        <v>0</v>
      </c>
      <c r="I247" s="75">
        <v>0</v>
      </c>
      <c r="J247" s="46">
        <f t="shared" si="38"/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+'24'!J248</f>
        <v>0</v>
      </c>
      <c r="F248" s="70">
        <v>3</v>
      </c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+'24'!J249</f>
        <v>0</v>
      </c>
      <c r="F249" s="70">
        <v>3</v>
      </c>
      <c r="G249" s="46">
        <f t="shared" si="37"/>
        <v>3</v>
      </c>
      <c r="H249" s="77">
        <v>0</v>
      </c>
      <c r="I249" s="75">
        <v>0</v>
      </c>
      <c r="J249" s="46">
        <f t="shared" si="38"/>
        <v>1</v>
      </c>
      <c r="K249" s="71">
        <v>2</v>
      </c>
      <c r="L249" s="20">
        <v>29</v>
      </c>
      <c r="M249" s="64">
        <f t="shared" si="31"/>
        <v>58</v>
      </c>
      <c r="N249" s="17" t="s">
        <v>16</v>
      </c>
      <c r="O249" s="18"/>
      <c r="P249" s="120">
        <f t="shared" si="36"/>
        <v>58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:G253" si="43">E252+F252</f>
        <v>0</v>
      </c>
      <c r="H252" s="77">
        <v>0</v>
      </c>
      <c r="I252" s="75">
        <v>0</v>
      </c>
      <c r="J252" s="46">
        <f t="shared" ref="J252:J253" si="44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6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1097.46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3268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2410</v>
      </c>
      <c r="O258" s="2">
        <v>150</v>
      </c>
      <c r="P258" s="2">
        <v>100</v>
      </c>
      <c r="Q258" s="2">
        <v>160</v>
      </c>
      <c r="R258" s="2">
        <v>2000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658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658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2" sqref="P262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+'25'!J5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+'25'!J6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0">
        <f t="shared" ref="P6:P69" si="3">SUM(M6-O6)</f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+'25'!J11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+'25'!J15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+'25'!J18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+'25'!J22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+'25'!J28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+'25'!J31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+'25'!J35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+'25'!J41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1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0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+'25'!J46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+'25'!J48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+'25'!J49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+'25'!J50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+'25'!J57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+'25'!J59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+'25'!J65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>SUM(M65-O65)</f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+'25'!J66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ref="P77:P96" si="8">SUM(M77-O77)</f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+'25'!J81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+'25'!J112</f>
        <v>14</v>
      </c>
      <c r="F112" s="70"/>
      <c r="G112" s="46">
        <f t="shared" si="21"/>
        <v>14</v>
      </c>
      <c r="H112" s="77">
        <v>0</v>
      </c>
      <c r="I112" s="75">
        <v>0</v>
      </c>
      <c r="J112" s="46">
        <f t="shared" si="22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+'25'!J113</f>
        <v>8</v>
      </c>
      <c r="F113" s="70"/>
      <c r="G113" s="46">
        <f t="shared" si="21"/>
        <v>8</v>
      </c>
      <c r="H113" s="77">
        <v>0</v>
      </c>
      <c r="I113" s="75">
        <v>0</v>
      </c>
      <c r="J113" s="46">
        <f t="shared" si="22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+'25'!J115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+'25'!J116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+'25'!J117</f>
        <v>10</v>
      </c>
      <c r="F117" s="70"/>
      <c r="G117" s="46">
        <f t="shared" si="21"/>
        <v>10</v>
      </c>
      <c r="H117" s="77">
        <v>0</v>
      </c>
      <c r="I117" s="75">
        <v>0</v>
      </c>
      <c r="J117" s="46">
        <f t="shared" si="22"/>
        <v>10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+'25'!J125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+'25'!J131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1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0">
        <f t="shared" si="23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+'25'!J133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+'25'!J154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1451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3</v>
      </c>
      <c r="F163" s="70"/>
      <c r="G163" s="46">
        <f t="shared" si="30"/>
        <v>3</v>
      </c>
      <c r="H163" s="77">
        <v>0</v>
      </c>
      <c r="I163" s="75">
        <v>0</v>
      </c>
      <c r="J163" s="46">
        <f t="shared" si="31"/>
        <v>3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+'25'!J175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4</v>
      </c>
      <c r="F178" s="70"/>
      <c r="G178" s="46">
        <f t="shared" si="30"/>
        <v>4</v>
      </c>
      <c r="H178" s="77">
        <v>0</v>
      </c>
      <c r="I178" s="75">
        <v>0</v>
      </c>
      <c r="J178" s="46">
        <f t="shared" si="31"/>
        <v>4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+'25'!J180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+'25'!J185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+'25'!J188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+'25'!J193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+'25'!J194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+'25'!J195</f>
        <v>9</v>
      </c>
      <c r="F195" s="70"/>
      <c r="G195" s="46">
        <f t="shared" si="30"/>
        <v>9</v>
      </c>
      <c r="H195" s="77">
        <v>0</v>
      </c>
      <c r="I195" s="75">
        <v>0</v>
      </c>
      <c r="J195" s="46">
        <f t="shared" si="31"/>
        <v>8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0">
        <f t="shared" si="29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+'25'!J196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6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0">
        <f t="shared" si="29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+'25'!J201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3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+'25'!J202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+'25'!J203</f>
        <v>11</v>
      </c>
      <c r="F203" s="70"/>
      <c r="G203" s="46">
        <f t="shared" si="30"/>
        <v>11</v>
      </c>
      <c r="H203" s="77">
        <v>0</v>
      </c>
      <c r="I203" s="75">
        <v>0</v>
      </c>
      <c r="J203" s="46">
        <f t="shared" si="31"/>
        <v>11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+'25'!J205</f>
        <v>13</v>
      </c>
      <c r="F205" s="70"/>
      <c r="G205" s="46">
        <f t="shared" si="30"/>
        <v>13</v>
      </c>
      <c r="H205" s="77">
        <v>0</v>
      </c>
      <c r="I205" s="75">
        <v>0</v>
      </c>
      <c r="J205" s="46">
        <f t="shared" si="31"/>
        <v>12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0">
        <f t="shared" si="38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ref="P216:P252" si="40">SUM(M216-O216)</f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+'25'!J231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+'25'!J232</f>
        <v>1</v>
      </c>
      <c r="F232" s="70"/>
      <c r="G232" s="46">
        <f t="shared" si="41"/>
        <v>1</v>
      </c>
      <c r="H232" s="77">
        <v>0</v>
      </c>
      <c r="I232" s="75">
        <v>0</v>
      </c>
      <c r="J232" s="46">
        <f t="shared" si="42"/>
        <v>1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+'25'!J236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+'25'!J237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+'25'!J239</f>
        <v>3</v>
      </c>
      <c r="F239" s="70"/>
      <c r="G239" s="46">
        <f t="shared" si="41"/>
        <v>3</v>
      </c>
      <c r="H239" s="77">
        <v>0</v>
      </c>
      <c r="I239" s="75">
        <v>0</v>
      </c>
      <c r="J239" s="46">
        <f t="shared" si="42"/>
        <v>3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+'25'!J242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1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+'25'!J247</f>
        <v>3</v>
      </c>
      <c r="F247" s="70"/>
      <c r="G247" s="46">
        <f t="shared" si="41"/>
        <v>3</v>
      </c>
      <c r="H247" s="77">
        <v>0</v>
      </c>
      <c r="I247" s="75">
        <v>0</v>
      </c>
      <c r="J247" s="46">
        <f t="shared" si="42"/>
        <v>3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+'25'!J248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+'25'!J249</f>
        <v>1</v>
      </c>
      <c r="F249" s="70"/>
      <c r="G249" s="46">
        <f t="shared" si="41"/>
        <v>1</v>
      </c>
      <c r="H249" s="77">
        <v>0</v>
      </c>
      <c r="I249" s="75">
        <v>0</v>
      </c>
      <c r="J249" s="46">
        <f t="shared" si="42"/>
        <v>1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ref="G251:G253" si="49">E251+F251</f>
        <v>0</v>
      </c>
      <c r="H251" s="77">
        <v>0</v>
      </c>
      <c r="I251" s="75">
        <v>0</v>
      </c>
      <c r="J251" s="46">
        <f t="shared" ref="J251:J253" si="50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390.23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965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430</v>
      </c>
      <c r="O258" s="2">
        <v>60</v>
      </c>
      <c r="P258" s="2">
        <v>50</v>
      </c>
      <c r="Q258" s="2">
        <v>50</v>
      </c>
      <c r="R258" s="2">
        <v>270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115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420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420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B247" sqref="B247:L249"/>
      <selection pane="topRight" activeCell="B247" sqref="B247:L249"/>
      <selection pane="bottomLeft" activeCell="B247" sqref="B247:L249"/>
      <selection pane="bottomRight" activeCell="P154" sqref="P1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+'26'!J5</f>
        <v>13</v>
      </c>
      <c r="F5" s="70">
        <v>5</v>
      </c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+'26'!J6</f>
        <v>23</v>
      </c>
      <c r="F6" s="70">
        <v>10</v>
      </c>
      <c r="G6" s="46">
        <f t="shared" si="0"/>
        <v>33</v>
      </c>
      <c r="H6" s="77">
        <v>0</v>
      </c>
      <c r="I6" s="75">
        <v>0</v>
      </c>
      <c r="J6" s="46">
        <f t="shared" si="1"/>
        <v>27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0">
        <f t="shared" ref="P6:P69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+'26'!J11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+'26'!J15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0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+'26'!J18</f>
        <v>6</v>
      </c>
      <c r="F18" s="70">
        <v>3</v>
      </c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+'26'!J20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32</v>
      </c>
      <c r="P20" s="120">
        <f t="shared" si="3"/>
        <v>98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+'26'!J22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12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1</v>
      </c>
      <c r="F24" s="70">
        <v>3</v>
      </c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+'26'!J28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3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/>
      <c r="P28" s="120">
        <f t="shared" si="3"/>
        <v>500</v>
      </c>
      <c r="Q28" s="118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+'26'!J31</f>
        <v>8</v>
      </c>
      <c r="F31" s="70">
        <v>10</v>
      </c>
      <c r="G31" s="46">
        <f t="shared" si="5"/>
        <v>18</v>
      </c>
      <c r="H31" s="77">
        <v>0</v>
      </c>
      <c r="I31" s="75">
        <v>0</v>
      </c>
      <c r="J31" s="46">
        <f t="shared" si="6"/>
        <v>18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+'26'!J32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+'26'!J35</f>
        <v>2</v>
      </c>
      <c r="F35" s="70">
        <v>3</v>
      </c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0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+'26'!J39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+'26'!J40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+'26'!J41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+'26'!J46</f>
        <v>4</v>
      </c>
      <c r="F46" s="70">
        <v>3</v>
      </c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+'26'!J48</f>
        <v>4</v>
      </c>
      <c r="F48" s="70">
        <v>3</v>
      </c>
      <c r="G48" s="46">
        <f t="shared" si="5"/>
        <v>7</v>
      </c>
      <c r="H48" s="77">
        <v>0</v>
      </c>
      <c r="I48" s="75">
        <v>0</v>
      </c>
      <c r="J48" s="46">
        <f t="shared" si="6"/>
        <v>4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0">
        <f t="shared" si="3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+'26'!J49</f>
        <v>3</v>
      </c>
      <c r="F49" s="70">
        <v>2</v>
      </c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+'26'!J50</f>
        <v>3</v>
      </c>
      <c r="F50" s="70">
        <v>2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+'26'!J53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+'26'!J56</f>
        <v>1</v>
      </c>
      <c r="F56" s="70">
        <v>2</v>
      </c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+'26'!J57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/>
      <c r="P57" s="120">
        <f t="shared" si="3"/>
        <v>120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+'26'!J58</f>
        <v>4</v>
      </c>
      <c r="F58" s="70">
        <v>1</v>
      </c>
      <c r="G58" s="46">
        <f t="shared" si="5"/>
        <v>5</v>
      </c>
      <c r="H58" s="77">
        <v>0</v>
      </c>
      <c r="I58" s="75">
        <v>0</v>
      </c>
      <c r="J58" s="46">
        <f t="shared" si="6"/>
        <v>5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+'26'!J59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+'26'!J62</f>
        <v>3</v>
      </c>
      <c r="F62" s="70">
        <v>2</v>
      </c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+'26'!J65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+'26'!J74</f>
        <v>2</v>
      </c>
      <c r="F74" s="70">
        <v>2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+'26'!J77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+'26'!J80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>SUM(M93-O93)</f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+'26'!J112</f>
        <v>14</v>
      </c>
      <c r="F112" s="70"/>
      <c r="G112" s="46">
        <f t="shared" si="20"/>
        <v>14</v>
      </c>
      <c r="H112" s="77">
        <v>0</v>
      </c>
      <c r="I112" s="75">
        <v>0</v>
      </c>
      <c r="J112" s="46">
        <f t="shared" si="21"/>
        <v>10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0">
        <f t="shared" si="22"/>
        <v>400</v>
      </c>
      <c r="Q112" s="118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+'26'!J113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2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+'26'!J115</f>
        <v>10</v>
      </c>
      <c r="F115" s="70">
        <v>10</v>
      </c>
      <c r="G115" s="46">
        <f t="shared" si="20"/>
        <v>20</v>
      </c>
      <c r="H115" s="77">
        <v>0</v>
      </c>
      <c r="I115" s="75">
        <v>0</v>
      </c>
      <c r="J115" s="46">
        <f t="shared" si="21"/>
        <v>19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0">
        <f t="shared" si="2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+'26'!J116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0">
        <f t="shared" si="2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+'26'!J117</f>
        <v>10</v>
      </c>
      <c r="F117" s="70"/>
      <c r="G117" s="46">
        <f t="shared" si="20"/>
        <v>10</v>
      </c>
      <c r="H117" s="77">
        <v>0</v>
      </c>
      <c r="I117" s="75">
        <v>0</v>
      </c>
      <c r="J117" s="46">
        <f t="shared" si="21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+'26'!J125</f>
        <v>3</v>
      </c>
      <c r="F125" s="70">
        <v>2</v>
      </c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+'26'!J131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+'26'!J133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0">
        <f t="shared" si="27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+'26'!J154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1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0">
        <f t="shared" si="27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3</v>
      </c>
      <c r="F163" s="70"/>
      <c r="G163" s="46">
        <f t="shared" si="28"/>
        <v>3</v>
      </c>
      <c r="H163" s="77">
        <v>0</v>
      </c>
      <c r="I163" s="75">
        <v>0</v>
      </c>
      <c r="J163" s="46">
        <f t="shared" si="29"/>
        <v>2</v>
      </c>
      <c r="K163" s="71">
        <v>1</v>
      </c>
      <c r="L163" s="20">
        <v>40</v>
      </c>
      <c r="M163" s="64">
        <f t="shared" si="8"/>
        <v>40</v>
      </c>
      <c r="N163" s="17" t="s">
        <v>16</v>
      </c>
      <c r="O163" s="18">
        <v>30</v>
      </c>
      <c r="P163" s="120">
        <f t="shared" si="27"/>
        <v>10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+'26'!J175</f>
        <v>8</v>
      </c>
      <c r="F175" s="70">
        <v>5</v>
      </c>
      <c r="G175" s="46">
        <f t="shared" si="28"/>
        <v>13</v>
      </c>
      <c r="H175" s="77">
        <v>0</v>
      </c>
      <c r="I175" s="75">
        <v>0</v>
      </c>
      <c r="J175" s="46">
        <f t="shared" si="29"/>
        <v>12</v>
      </c>
      <c r="K175" s="71">
        <v>1</v>
      </c>
      <c r="L175" s="15">
        <v>50</v>
      </c>
      <c r="M175" s="64">
        <f>+L175*K175</f>
        <v>50</v>
      </c>
      <c r="N175" s="17" t="s">
        <v>1453</v>
      </c>
      <c r="O175" s="18">
        <v>50</v>
      </c>
      <c r="P175" s="23">
        <f>SUM(M175-O175)</f>
        <v>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ref="P177:P252" si="33">SUM(M177-O177)</f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4</v>
      </c>
      <c r="F178" s="70"/>
      <c r="G178" s="46">
        <f t="shared" si="28"/>
        <v>4</v>
      </c>
      <c r="H178" s="77">
        <v>0</v>
      </c>
      <c r="I178" s="75">
        <v>0</v>
      </c>
      <c r="J178" s="46">
        <f t="shared" si="29"/>
        <v>4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+'26'!J180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+'26'!J185</f>
        <v>4</v>
      </c>
      <c r="F185" s="70"/>
      <c r="G185" s="46">
        <f t="shared" si="28"/>
        <v>4</v>
      </c>
      <c r="H185" s="77">
        <v>0</v>
      </c>
      <c r="I185" s="75">
        <v>0</v>
      </c>
      <c r="J185" s="46">
        <f t="shared" si="29"/>
        <v>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+'26'!J188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106</v>
      </c>
      <c r="K188" s="71">
        <v>20</v>
      </c>
      <c r="L188" s="20">
        <v>15</v>
      </c>
      <c r="M188" s="64">
        <f>+L188*K188</f>
        <v>300</v>
      </c>
      <c r="N188" s="17" t="s">
        <v>1453</v>
      </c>
      <c r="O188" s="18">
        <v>300</v>
      </c>
      <c r="P188" s="23">
        <f>SUM(M188-O188)</f>
        <v>0</v>
      </c>
      <c r="Q188" s="89">
        <v>3.5</v>
      </c>
      <c r="R188" s="43">
        <f>+K188*Q188</f>
        <v>70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+'26'!J193</f>
        <v>7</v>
      </c>
      <c r="F193" s="70"/>
      <c r="G193" s="46">
        <f t="shared" si="28"/>
        <v>7</v>
      </c>
      <c r="H193" s="77">
        <v>0</v>
      </c>
      <c r="I193" s="75">
        <v>0</v>
      </c>
      <c r="J193" s="46">
        <f t="shared" si="29"/>
        <v>7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33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+'26'!J194</f>
        <v>2</v>
      </c>
      <c r="F194" s="70">
        <v>5</v>
      </c>
      <c r="G194" s="46">
        <f t="shared" si="28"/>
        <v>7</v>
      </c>
      <c r="H194" s="77">
        <v>0</v>
      </c>
      <c r="I194" s="75">
        <v>0</v>
      </c>
      <c r="J194" s="46">
        <f t="shared" si="29"/>
        <v>7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33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+'26'!J195</f>
        <v>8</v>
      </c>
      <c r="F195" s="70"/>
      <c r="G195" s="46">
        <f t="shared" si="28"/>
        <v>8</v>
      </c>
      <c r="H195" s="77">
        <v>0</v>
      </c>
      <c r="I195" s="75">
        <v>0</v>
      </c>
      <c r="J195" s="46">
        <f t="shared" si="29"/>
        <v>8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+'26'!J196</f>
        <v>6</v>
      </c>
      <c r="F196" s="70"/>
      <c r="G196" s="46">
        <f t="shared" si="28"/>
        <v>6</v>
      </c>
      <c r="H196" s="77">
        <v>0</v>
      </c>
      <c r="I196" s="75">
        <v>0</v>
      </c>
      <c r="J196" s="46">
        <f t="shared" si="29"/>
        <v>6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+'26'!J201</f>
        <v>3</v>
      </c>
      <c r="F201" s="70"/>
      <c r="G201" s="46">
        <f t="shared" si="28"/>
        <v>3</v>
      </c>
      <c r="H201" s="77">
        <v>0</v>
      </c>
      <c r="I201" s="75">
        <v>0</v>
      </c>
      <c r="J201" s="46">
        <f t="shared" si="29"/>
        <v>3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+'26'!J202</f>
        <v>8</v>
      </c>
      <c r="F202" s="70"/>
      <c r="G202" s="46">
        <f t="shared" si="28"/>
        <v>8</v>
      </c>
      <c r="H202" s="77">
        <v>0</v>
      </c>
      <c r="I202" s="75">
        <v>0</v>
      </c>
      <c r="J202" s="46">
        <f t="shared" si="29"/>
        <v>8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+'26'!J203</f>
        <v>11</v>
      </c>
      <c r="F203" s="70"/>
      <c r="G203" s="46">
        <f t="shared" si="28"/>
        <v>11</v>
      </c>
      <c r="H203" s="77">
        <v>0</v>
      </c>
      <c r="I203" s="75">
        <v>0</v>
      </c>
      <c r="J203" s="46">
        <f t="shared" si="29"/>
        <v>9</v>
      </c>
      <c r="K203" s="71">
        <v>2</v>
      </c>
      <c r="L203" s="20">
        <v>90</v>
      </c>
      <c r="M203" s="64">
        <f t="shared" si="32"/>
        <v>180</v>
      </c>
      <c r="N203" s="17" t="s">
        <v>16</v>
      </c>
      <c r="O203" s="18">
        <v>90</v>
      </c>
      <c r="P203" s="120">
        <f t="shared" si="33"/>
        <v>90</v>
      </c>
      <c r="Q203" s="89">
        <v>60</v>
      </c>
      <c r="R203" s="43">
        <f t="shared" si="34"/>
        <v>120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+'26'!J205</f>
        <v>12</v>
      </c>
      <c r="F205" s="70"/>
      <c r="G205" s="46">
        <f t="shared" si="28"/>
        <v>12</v>
      </c>
      <c r="H205" s="77">
        <v>0</v>
      </c>
      <c r="I205" s="75">
        <v>0</v>
      </c>
      <c r="J205" s="46">
        <f t="shared" si="29"/>
        <v>12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+'26'!J231</f>
        <v>0</v>
      </c>
      <c r="F231" s="70"/>
      <c r="G231" s="46">
        <f t="shared" ref="G231:G250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+'26'!J232</f>
        <v>1</v>
      </c>
      <c r="F232" s="70"/>
      <c r="G232" s="46">
        <f t="shared" si="38"/>
        <v>1</v>
      </c>
      <c r="H232" s="77">
        <v>0</v>
      </c>
      <c r="I232" s="75">
        <v>0</v>
      </c>
      <c r="J232" s="46">
        <f t="shared" si="39"/>
        <v>1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+'26'!J235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+'26'!J236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+'26'!J237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+'26'!J238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+'26'!J239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+'26'!J241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+'26'!J242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+'26'!J243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+'26'!J244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+'26'!J245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+'26'!J247</f>
        <v>3</v>
      </c>
      <c r="F247" s="70"/>
      <c r="G247" s="46">
        <f t="shared" si="38"/>
        <v>3</v>
      </c>
      <c r="H247" s="77">
        <v>0</v>
      </c>
      <c r="I247" s="75">
        <v>0</v>
      </c>
      <c r="J247" s="46">
        <f t="shared" si="39"/>
        <v>2</v>
      </c>
      <c r="K247" s="71">
        <v>1</v>
      </c>
      <c r="L247" s="20">
        <v>35</v>
      </c>
      <c r="M247" s="64">
        <f t="shared" si="40"/>
        <v>35</v>
      </c>
      <c r="N247" s="17" t="s">
        <v>16</v>
      </c>
      <c r="O247" s="18"/>
      <c r="P247" s="120">
        <f t="shared" si="41"/>
        <v>35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+'26'!J248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39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+'26'!J249</f>
        <v>1</v>
      </c>
      <c r="F249" s="70"/>
      <c r="G249" s="46">
        <f t="shared" si="38"/>
        <v>1</v>
      </c>
      <c r="H249" s="77">
        <v>0</v>
      </c>
      <c r="I249" s="75">
        <v>0</v>
      </c>
      <c r="J249" s="46">
        <f t="shared" si="39"/>
        <v>1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ref="G251:G253" si="46">E251+F251</f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ref="J252:J253" si="47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3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1396.4199999999996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3975</v>
      </c>
    </row>
    <row r="257" spans="1:23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3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2095</v>
      </c>
      <c r="O258" s="2">
        <v>100</v>
      </c>
      <c r="P258" s="2">
        <v>100</v>
      </c>
      <c r="Q258" s="2">
        <v>1010</v>
      </c>
      <c r="R258" s="2">
        <v>500</v>
      </c>
      <c r="S258" s="2">
        <v>130</v>
      </c>
      <c r="T258" s="2">
        <v>50</v>
      </c>
      <c r="U258" s="2">
        <v>50</v>
      </c>
      <c r="V258" s="2">
        <v>90</v>
      </c>
      <c r="W258" s="2">
        <v>65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617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1263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1263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7" sqref="B247:L249"/>
      <selection pane="topRight" activeCell="B247" sqref="B247:L249"/>
      <selection pane="bottomLeft" activeCell="B247" sqref="B247:L249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+'27'!J5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15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0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+'27'!J6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0">
        <f t="shared" ref="P6:P69" si="3">SUM(M6-O6)</f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+'27'!J11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+'27'!J15</f>
        <v>12</v>
      </c>
      <c r="F15" s="70"/>
      <c r="G15" s="46">
        <f t="shared" si="0"/>
        <v>12</v>
      </c>
      <c r="H15" s="77">
        <v>0</v>
      </c>
      <c r="I15" s="75">
        <v>0</v>
      </c>
      <c r="J15" s="46">
        <f t="shared" si="1"/>
        <v>12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+'27'!J18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+'27'!J22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1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+'27'!J31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0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0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+'27'!J41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0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 t="shared" si="3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1453</v>
      </c>
      <c r="O53" s="18">
        <v>50</v>
      </c>
      <c r="P53" s="23">
        <f t="shared" si="3"/>
        <v>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0">
        <f t="shared" si="3"/>
        <v>85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20">
        <f t="shared" si="3"/>
        <v>120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+'27'!J58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5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+'27'!J59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+'27'!J62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+'27'!J65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25</v>
      </c>
      <c r="P77" s="120">
        <f t="shared" si="7"/>
        <v>75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+'27'!J112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+'27'!J113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+'27'!J115</f>
        <v>19</v>
      </c>
      <c r="F115" s="70"/>
      <c r="G115" s="46">
        <f t="shared" si="20"/>
        <v>19</v>
      </c>
      <c r="H115" s="77">
        <v>0</v>
      </c>
      <c r="I115" s="75">
        <v>0</v>
      </c>
      <c r="J115" s="46">
        <f t="shared" si="21"/>
        <v>17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0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+'27'!J116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+'27'!J117</f>
        <v>10</v>
      </c>
      <c r="F117" s="70"/>
      <c r="G117" s="46">
        <f t="shared" si="20"/>
        <v>10</v>
      </c>
      <c r="H117" s="77">
        <v>0</v>
      </c>
      <c r="I117" s="75">
        <v>0</v>
      </c>
      <c r="J117" s="46">
        <f t="shared" si="21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+'27'!J125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+'27'!J131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+'27'!J133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+'27'!J175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2</v>
      </c>
      <c r="K178" s="71">
        <v>2</v>
      </c>
      <c r="L178" s="20">
        <v>55</v>
      </c>
      <c r="M178" s="64">
        <f t="shared" si="31"/>
        <v>110</v>
      </c>
      <c r="N178" s="17" t="s">
        <v>16</v>
      </c>
      <c r="O178" s="18">
        <v>55</v>
      </c>
      <c r="P178" s="120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+'27'!J180</f>
        <v>1</v>
      </c>
      <c r="F180" s="70"/>
      <c r="G180" s="46">
        <f t="shared" si="27"/>
        <v>1</v>
      </c>
      <c r="H180" s="77">
        <v>0</v>
      </c>
      <c r="I180" s="75">
        <v>0</v>
      </c>
      <c r="J180" s="46">
        <f t="shared" si="28"/>
        <v>1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+'27'!J185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+'27'!J188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101</v>
      </c>
      <c r="K188" s="71">
        <v>5</v>
      </c>
      <c r="L188" s="20">
        <v>15</v>
      </c>
      <c r="M188" s="64">
        <f>+L188*K188</f>
        <v>75</v>
      </c>
      <c r="N188" s="17" t="s">
        <v>1453</v>
      </c>
      <c r="O188" s="18">
        <v>75</v>
      </c>
      <c r="P188" s="23">
        <f t="shared" si="26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+'27'!J193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+'27'!J194</f>
        <v>7</v>
      </c>
      <c r="F194" s="70"/>
      <c r="G194" s="46">
        <f t="shared" si="27"/>
        <v>7</v>
      </c>
      <c r="H194" s="77">
        <v>0</v>
      </c>
      <c r="I194" s="75">
        <v>0</v>
      </c>
      <c r="J194" s="46">
        <f t="shared" si="28"/>
        <v>6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0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+'27'!J195</f>
        <v>8</v>
      </c>
      <c r="F195" s="70"/>
      <c r="G195" s="46">
        <f t="shared" si="27"/>
        <v>8</v>
      </c>
      <c r="H195" s="77">
        <v>0</v>
      </c>
      <c r="I195" s="75">
        <v>0</v>
      </c>
      <c r="J195" s="46">
        <f t="shared" si="28"/>
        <v>8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+'27'!J196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+'27'!J201</f>
        <v>3</v>
      </c>
      <c r="F201" s="70"/>
      <c r="G201" s="46">
        <f t="shared" si="27"/>
        <v>3</v>
      </c>
      <c r="H201" s="77">
        <v>0</v>
      </c>
      <c r="I201" s="75">
        <v>0</v>
      </c>
      <c r="J201" s="46">
        <f t="shared" si="28"/>
        <v>1</v>
      </c>
      <c r="K201" s="71">
        <v>2</v>
      </c>
      <c r="L201" s="20">
        <v>90</v>
      </c>
      <c r="M201" s="64">
        <f t="shared" si="31"/>
        <v>180</v>
      </c>
      <c r="N201" s="17" t="s">
        <v>16</v>
      </c>
      <c r="O201" s="18">
        <v>140</v>
      </c>
      <c r="P201" s="120">
        <f t="shared" si="35"/>
        <v>40</v>
      </c>
      <c r="Q201" s="89">
        <v>60</v>
      </c>
      <c r="R201" s="43">
        <f t="shared" si="32"/>
        <v>120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+'27'!J202</f>
        <v>8</v>
      </c>
      <c r="F202" s="70"/>
      <c r="G202" s="46">
        <f t="shared" si="27"/>
        <v>8</v>
      </c>
      <c r="H202" s="77">
        <v>0</v>
      </c>
      <c r="I202" s="75">
        <v>0</v>
      </c>
      <c r="J202" s="46">
        <f t="shared" si="28"/>
        <v>8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+'27'!J203</f>
        <v>9</v>
      </c>
      <c r="F203" s="70"/>
      <c r="G203" s="46">
        <f t="shared" si="27"/>
        <v>9</v>
      </c>
      <c r="H203" s="77">
        <v>0</v>
      </c>
      <c r="I203" s="75">
        <v>0</v>
      </c>
      <c r="J203" s="46">
        <f t="shared" si="28"/>
        <v>9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+'27'!J205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11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0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+'27'!J231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+'27'!J232</f>
        <v>1</v>
      </c>
      <c r="F232" s="70"/>
      <c r="G232" s="46">
        <f t="shared" si="37"/>
        <v>1</v>
      </c>
      <c r="H232" s="77">
        <v>0</v>
      </c>
      <c r="I232" s="75">
        <v>0</v>
      </c>
      <c r="J232" s="46">
        <f t="shared" si="38"/>
        <v>1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+'27'!J239</f>
        <v>3</v>
      </c>
      <c r="F239" s="70"/>
      <c r="G239" s="46">
        <f t="shared" si="37"/>
        <v>3</v>
      </c>
      <c r="H239" s="77">
        <v>0</v>
      </c>
      <c r="I239" s="75">
        <v>0</v>
      </c>
      <c r="J239" s="46">
        <f t="shared" si="38"/>
        <v>1</v>
      </c>
      <c r="K239" s="71">
        <v>2</v>
      </c>
      <c r="L239" s="20">
        <v>35</v>
      </c>
      <c r="M239" s="64">
        <f t="shared" si="39"/>
        <v>70</v>
      </c>
      <c r="N239" s="17" t="s">
        <v>16</v>
      </c>
      <c r="O239" s="18">
        <v>35</v>
      </c>
      <c r="P239" s="120">
        <f t="shared" si="35"/>
        <v>35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+'27'!J241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+'27'!J242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+'27'!J243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+'27'!J247</f>
        <v>2</v>
      </c>
      <c r="F247" s="70"/>
      <c r="G247" s="46">
        <f t="shared" si="37"/>
        <v>2</v>
      </c>
      <c r="H247" s="77">
        <v>0</v>
      </c>
      <c r="I247" s="75">
        <v>0</v>
      </c>
      <c r="J247" s="46">
        <f t="shared" si="38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+'27'!J248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+'27'!J249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1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3" si="43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:G253" si="44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ref="P252" si="45">SUM(M252-O252)</f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966.4899999999999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2680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505</v>
      </c>
      <c r="O258" s="2">
        <v>90</v>
      </c>
      <c r="P258" s="2">
        <v>130</v>
      </c>
      <c r="Q258" s="2">
        <v>25</v>
      </c>
      <c r="R258" s="2">
        <v>260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1675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1675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7" sqref="B247:L249"/>
      <selection pane="topRight" activeCell="B247" sqref="B247:L249"/>
      <selection pane="bottomLeft" activeCell="B247" sqref="B247:L249"/>
      <selection pane="bottomRight" activeCell="P6" sqref="P6:P1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+'28'!J5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+'28'!J6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+'28'!J11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+'28'!J15</f>
        <v>12</v>
      </c>
      <c r="F15" s="70"/>
      <c r="G15" s="46">
        <f t="shared" si="0"/>
        <v>12</v>
      </c>
      <c r="H15" s="77">
        <v>0</v>
      </c>
      <c r="I15" s="75">
        <v>0</v>
      </c>
      <c r="J15" s="46">
        <f t="shared" si="1"/>
        <v>11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0">
        <f t="shared" si="3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+'28'!J18</f>
        <v>8</v>
      </c>
      <c r="F18" s="70"/>
      <c r="G18" s="46">
        <f t="shared" si="0"/>
        <v>8</v>
      </c>
      <c r="H18" s="77">
        <v>1</v>
      </c>
      <c r="I18" s="75">
        <v>0</v>
      </c>
      <c r="J18" s="46">
        <f t="shared" si="1"/>
        <v>5</v>
      </c>
      <c r="K18" s="71">
        <v>2</v>
      </c>
      <c r="L18" s="15">
        <v>50</v>
      </c>
      <c r="M18" s="64">
        <f t="shared" si="2"/>
        <v>100</v>
      </c>
      <c r="N18" s="17" t="s">
        <v>1452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+'28'!J22</f>
        <v>11</v>
      </c>
      <c r="F22" s="70"/>
      <c r="G22" s="46">
        <f t="shared" si="0"/>
        <v>11</v>
      </c>
      <c r="H22" s="77">
        <v>1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2"/>
        <v>300</v>
      </c>
      <c r="N22" s="17" t="s">
        <v>1452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+'28'!J28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+'28'!J31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0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0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+'28'!J35</f>
        <v>3</v>
      </c>
      <c r="F35" s="70"/>
      <c r="G35" s="46">
        <f t="shared" si="5"/>
        <v>3</v>
      </c>
      <c r="H35" s="77">
        <v>1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1452</v>
      </c>
      <c r="O35" s="18"/>
      <c r="P35" s="120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+'28'!J39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+'28'!J40</f>
        <v>4</v>
      </c>
      <c r="F40" s="70"/>
      <c r="G40" s="46">
        <f t="shared" si="5"/>
        <v>4</v>
      </c>
      <c r="H40" s="77">
        <v>2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1452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+'28'!J46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+'28'!J58</f>
        <v>5</v>
      </c>
      <c r="F58" s="70"/>
      <c r="G58" s="46">
        <f t="shared" si="5"/>
        <v>5</v>
      </c>
      <c r="H58" s="77">
        <v>2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1452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+'28'!J59</f>
        <v>3</v>
      </c>
      <c r="F59" s="70"/>
      <c r="G59" s="46">
        <f t="shared" si="5"/>
        <v>3</v>
      </c>
      <c r="H59" s="77">
        <v>1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1452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+'28'!J62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+'28'!J65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+'28'!J81</f>
        <v>1</v>
      </c>
      <c r="F81" s="70"/>
      <c r="G81" s="46">
        <f t="shared" si="5"/>
        <v>1</v>
      </c>
      <c r="H81" s="77">
        <v>1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1452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+'28'!J112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+'28'!J113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+'28'!J115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+'28'!J116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+'28'!J117</f>
        <v>10</v>
      </c>
      <c r="F117" s="70"/>
      <c r="G117" s="46">
        <f t="shared" si="20"/>
        <v>10</v>
      </c>
      <c r="H117" s="77">
        <v>0</v>
      </c>
      <c r="I117" s="75">
        <v>0</v>
      </c>
      <c r="J117" s="46">
        <f t="shared" si="21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+'28'!J125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+'28'!J131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+'28'!J133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0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+'28'!J175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8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0">
        <f t="shared" si="26"/>
        <v>200</v>
      </c>
      <c r="Q175" s="118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+'28'!J180</f>
        <v>1</v>
      </c>
      <c r="F180" s="70"/>
      <c r="G180" s="46">
        <f t="shared" si="27"/>
        <v>1</v>
      </c>
      <c r="H180" s="77">
        <v>0</v>
      </c>
      <c r="I180" s="75">
        <v>0</v>
      </c>
      <c r="J180" s="46">
        <f t="shared" si="28"/>
        <v>1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+'28'!J185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+'28'!J188</f>
        <v>101</v>
      </c>
      <c r="F188" s="70"/>
      <c r="G188" s="46">
        <f>E188+F188</f>
        <v>101</v>
      </c>
      <c r="H188" s="77">
        <v>0</v>
      </c>
      <c r="I188" s="75">
        <v>0</v>
      </c>
      <c r="J188" s="46">
        <f>+G188-H188-K188-I188</f>
        <v>91</v>
      </c>
      <c r="K188" s="71">
        <v>10</v>
      </c>
      <c r="L188" s="20">
        <v>15</v>
      </c>
      <c r="M188" s="64">
        <f>+L188*K188</f>
        <v>150</v>
      </c>
      <c r="N188" s="17" t="s">
        <v>1453</v>
      </c>
      <c r="O188" s="18">
        <v>150</v>
      </c>
      <c r="P188" s="23">
        <f t="shared" si="26"/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+'28'!J193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+'28'!J194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+'28'!J195</f>
        <v>8</v>
      </c>
      <c r="F195" s="70"/>
      <c r="G195" s="46">
        <f t="shared" si="27"/>
        <v>8</v>
      </c>
      <c r="H195" s="77">
        <v>0</v>
      </c>
      <c r="I195" s="75">
        <v>0</v>
      </c>
      <c r="J195" s="46">
        <f t="shared" si="28"/>
        <v>7</v>
      </c>
      <c r="K195" s="71">
        <v>1</v>
      </c>
      <c r="L195" s="20">
        <v>60</v>
      </c>
      <c r="M195" s="64">
        <f t="shared" si="31"/>
        <v>60</v>
      </c>
      <c r="N195" s="17" t="s">
        <v>1462</v>
      </c>
      <c r="O195" s="18">
        <v>60</v>
      </c>
      <c r="P195" s="23">
        <f t="shared" si="26"/>
        <v>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+'28'!J196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+'28'!J201</f>
        <v>1</v>
      </c>
      <c r="F201" s="70"/>
      <c r="G201" s="46">
        <f t="shared" si="27"/>
        <v>1</v>
      </c>
      <c r="H201" s="77">
        <v>0</v>
      </c>
      <c r="I201" s="75">
        <v>0</v>
      </c>
      <c r="J201" s="46">
        <f t="shared" si="28"/>
        <v>1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+'28'!J202</f>
        <v>8</v>
      </c>
      <c r="F202" s="70"/>
      <c r="G202" s="46">
        <f t="shared" si="27"/>
        <v>8</v>
      </c>
      <c r="H202" s="77">
        <v>0</v>
      </c>
      <c r="I202" s="75">
        <v>0</v>
      </c>
      <c r="J202" s="46">
        <f t="shared" si="28"/>
        <v>8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+'28'!J203</f>
        <v>9</v>
      </c>
      <c r="F203" s="70"/>
      <c r="G203" s="46">
        <f t="shared" si="27"/>
        <v>9</v>
      </c>
      <c r="H203" s="77">
        <v>0</v>
      </c>
      <c r="I203" s="75">
        <v>0</v>
      </c>
      <c r="J203" s="46">
        <f t="shared" si="28"/>
        <v>9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+'28'!J205</f>
        <v>11</v>
      </c>
      <c r="F205" s="70"/>
      <c r="G205" s="46">
        <f t="shared" si="27"/>
        <v>11</v>
      </c>
      <c r="H205" s="77">
        <v>0</v>
      </c>
      <c r="I205" s="75">
        <v>0</v>
      </c>
      <c r="J205" s="46">
        <f t="shared" si="28"/>
        <v>11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+'28'!J231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+'28'!J232</f>
        <v>1</v>
      </c>
      <c r="F232" s="70"/>
      <c r="G232" s="46">
        <f t="shared" si="37"/>
        <v>1</v>
      </c>
      <c r="H232" s="77">
        <v>1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1452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+'28'!J239</f>
        <v>1</v>
      </c>
      <c r="F239" s="70"/>
      <c r="G239" s="46">
        <f t="shared" si="37"/>
        <v>1</v>
      </c>
      <c r="H239" s="77">
        <v>0</v>
      </c>
      <c r="I239" s="75">
        <v>0</v>
      </c>
      <c r="J239" s="46">
        <f t="shared" si="38"/>
        <v>1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+'28'!J242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+'28'!J247</f>
        <v>2</v>
      </c>
      <c r="F247" s="70"/>
      <c r="G247" s="46">
        <f t="shared" si="37"/>
        <v>2</v>
      </c>
      <c r="H247" s="77">
        <v>0</v>
      </c>
      <c r="I247" s="75">
        <v>0</v>
      </c>
      <c r="J247" s="46">
        <f t="shared" si="38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+'28'!J248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+'28'!J249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1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ref="G251:G253" si="43">E251+F251</f>
        <v>0</v>
      </c>
      <c r="H251" s="77">
        <v>0</v>
      </c>
      <c r="I251" s="75">
        <v>0</v>
      </c>
      <c r="J251" s="46">
        <f t="shared" ref="J251:J253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ref="P253" si="46">SUM(M253-O253)</f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794.87000000000012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2230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1140</v>
      </c>
      <c r="O258" s="2">
        <v>150</v>
      </c>
      <c r="P258" s="2">
        <v>100</v>
      </c>
      <c r="Q258" s="2">
        <v>200</v>
      </c>
      <c r="R258" s="2">
        <v>300</v>
      </c>
      <c r="S258" s="2">
        <v>390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210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880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1"/>
  <sheetViews>
    <sheetView zoomScale="80" zoomScaleNormal="80" workbookViewId="0">
      <pane xSplit="10" ySplit="4" topLeftCell="K5" activePane="bottomRight" state="frozen"/>
      <selection activeCell="B247" sqref="B247:L249"/>
      <selection pane="topRight" activeCell="B247" sqref="B247:L249"/>
      <selection pane="bottomLeft" activeCell="B247" sqref="B247:L249"/>
      <selection pane="bottomRight" activeCell="H14" sqref="H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+'29'!J5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12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25</v>
      </c>
      <c r="P5" s="120">
        <f>SUM(M5-O5)</f>
        <v>125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+'29'!J6</f>
        <v>23</v>
      </c>
      <c r="F6" s="70">
        <v>10</v>
      </c>
      <c r="G6" s="46">
        <f t="shared" si="0"/>
        <v>33</v>
      </c>
      <c r="H6" s="77">
        <v>0</v>
      </c>
      <c r="I6" s="75">
        <v>0</v>
      </c>
      <c r="J6" s="46">
        <f t="shared" si="1"/>
        <v>32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+'29'!J11</f>
        <v>12</v>
      </c>
      <c r="F11" s="70"/>
      <c r="G11" s="46">
        <f t="shared" si="0"/>
        <v>12</v>
      </c>
      <c r="H11" s="77">
        <v>1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2"/>
        <v>0</v>
      </c>
      <c r="N11" s="17" t="s">
        <v>1452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+'29'!J15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2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50</v>
      </c>
      <c r="P18" s="120">
        <f t="shared" si="3"/>
        <v>100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+'29'!J28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+'29'!J31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+'29'!J32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+'29'!J39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+'29'!J40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+'29'!J41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+'29'!J53</f>
        <v>2</v>
      </c>
      <c r="F53" s="70">
        <v>3</v>
      </c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0">
        <f t="shared" si="3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+'29'!J56</f>
        <v>2</v>
      </c>
      <c r="F56" s="70"/>
      <c r="G56" s="46">
        <f t="shared" si="5"/>
        <v>2</v>
      </c>
      <c r="H56" s="77">
        <v>1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1452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+'29'!J57</f>
        <v>1</v>
      </c>
      <c r="F57" s="70">
        <v>2</v>
      </c>
      <c r="G57" s="46">
        <f t="shared" si="5"/>
        <v>3</v>
      </c>
      <c r="H57" s="77"/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+'29'!J58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+'29'!J62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+'29'!J65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+'29'!J77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1461</v>
      </c>
      <c r="C86" s="19" t="s">
        <v>1384</v>
      </c>
      <c r="D86" s="10" t="s">
        <v>433</v>
      </c>
      <c r="E86" s="63">
        <f>+'29'!J86</f>
        <v>0</v>
      </c>
      <c r="F86" s="70">
        <v>5</v>
      </c>
      <c r="G86" s="46">
        <f t="shared" si="5"/>
        <v>5</v>
      </c>
      <c r="H86" s="77">
        <v>0</v>
      </c>
      <c r="I86" s="75">
        <v>0</v>
      </c>
      <c r="J86" s="46">
        <f t="shared" si="6"/>
        <v>2</v>
      </c>
      <c r="K86" s="71">
        <v>3</v>
      </c>
      <c r="L86" s="20">
        <v>35</v>
      </c>
      <c r="M86" s="64">
        <f t="shared" si="10"/>
        <v>105</v>
      </c>
      <c r="N86" s="17" t="s">
        <v>1451</v>
      </c>
      <c r="O86" s="18">
        <v>39</v>
      </c>
      <c r="P86" s="120">
        <f t="shared" si="7"/>
        <v>66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+'29'!J112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+'29'!J113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+'29'!J115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+'29'!J116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+'29'!J117</f>
        <v>10</v>
      </c>
      <c r="F117" s="70"/>
      <c r="G117" s="46">
        <f t="shared" si="20"/>
        <v>10</v>
      </c>
      <c r="H117" s="77">
        <v>0</v>
      </c>
      <c r="I117" s="75">
        <v>0</v>
      </c>
      <c r="J117" s="46">
        <f t="shared" si="21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+'29'!J125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+'29'!J131</f>
        <v>1</v>
      </c>
      <c r="F131" s="70">
        <v>2</v>
      </c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+'29'!J150</f>
        <v>0</v>
      </c>
      <c r="F150" s="70">
        <v>5</v>
      </c>
      <c r="G150" s="46">
        <f t="shared" si="20"/>
        <v>5</v>
      </c>
      <c r="H150" s="77">
        <v>0</v>
      </c>
      <c r="I150" s="75">
        <v>0</v>
      </c>
      <c r="J150" s="46">
        <f t="shared" si="21"/>
        <v>4</v>
      </c>
      <c r="K150" s="71">
        <v>1</v>
      </c>
      <c r="L150" s="20">
        <v>55</v>
      </c>
      <c r="M150" s="64">
        <f t="shared" si="8"/>
        <v>55</v>
      </c>
      <c r="N150" s="17" t="s">
        <v>1451</v>
      </c>
      <c r="O150" s="18">
        <v>35</v>
      </c>
      <c r="P150" s="120">
        <f t="shared" si="26"/>
        <v>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2</v>
      </c>
      <c r="F163" s="70">
        <v>2</v>
      </c>
      <c r="G163" s="46">
        <f t="shared" si="27"/>
        <v>4</v>
      </c>
      <c r="H163" s="77">
        <v>0</v>
      </c>
      <c r="I163" s="75">
        <v>0</v>
      </c>
      <c r="J163" s="46">
        <f t="shared" si="28"/>
        <v>4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+'29'!J175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2</v>
      </c>
      <c r="F178" s="70"/>
      <c r="G178" s="46">
        <f t="shared" si="27"/>
        <v>2</v>
      </c>
      <c r="H178" s="77">
        <v>2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1452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+'29'!J180</f>
        <v>1</v>
      </c>
      <c r="F180" s="70"/>
      <c r="G180" s="46">
        <f t="shared" si="27"/>
        <v>1</v>
      </c>
      <c r="H180" s="77">
        <v>0</v>
      </c>
      <c r="I180" s="75">
        <v>0</v>
      </c>
      <c r="J180" s="46">
        <f t="shared" si="28"/>
        <v>1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+'29'!J188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+'29'!J193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+'29'!J194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+'29'!J195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+'29'!J196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+'29'!J201</f>
        <v>1</v>
      </c>
      <c r="F201" s="70"/>
      <c r="G201" s="46">
        <f t="shared" si="27"/>
        <v>1</v>
      </c>
      <c r="H201" s="77">
        <v>1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+'29'!J202</f>
        <v>8</v>
      </c>
      <c r="F202" s="70"/>
      <c r="G202" s="46">
        <f t="shared" si="27"/>
        <v>8</v>
      </c>
      <c r="H202" s="77">
        <v>0</v>
      </c>
      <c r="I202" s="75">
        <v>0</v>
      </c>
      <c r="J202" s="46">
        <f t="shared" si="28"/>
        <v>8</v>
      </c>
      <c r="K202" s="71"/>
      <c r="L202" s="20">
        <v>90</v>
      </c>
      <c r="M202" s="64">
        <f t="shared" si="31"/>
        <v>0</v>
      </c>
      <c r="N202" s="17" t="s">
        <v>1452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+'29'!J203</f>
        <v>9</v>
      </c>
      <c r="F203" s="70"/>
      <c r="G203" s="46">
        <f t="shared" si="27"/>
        <v>9</v>
      </c>
      <c r="H203" s="77">
        <v>0</v>
      </c>
      <c r="I203" s="75">
        <v>0</v>
      </c>
      <c r="J203" s="46">
        <f t="shared" si="28"/>
        <v>9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+'29'!J205</f>
        <v>11</v>
      </c>
      <c r="F205" s="70"/>
      <c r="G205" s="46">
        <f t="shared" si="27"/>
        <v>11</v>
      </c>
      <c r="H205" s="77">
        <v>0</v>
      </c>
      <c r="I205" s="75">
        <v>0</v>
      </c>
      <c r="J205" s="46">
        <f t="shared" si="28"/>
        <v>11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+'29'!J231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+'29'!J232</f>
        <v>0</v>
      </c>
      <c r="F232" s="70">
        <v>2</v>
      </c>
      <c r="G232" s="46">
        <f t="shared" si="37"/>
        <v>2</v>
      </c>
      <c r="H232" s="77">
        <v>0</v>
      </c>
      <c r="I232" s="75">
        <v>0</v>
      </c>
      <c r="J232" s="46">
        <f t="shared" si="38"/>
        <v>2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+'29'!J239</f>
        <v>1</v>
      </c>
      <c r="F239" s="70"/>
      <c r="G239" s="46">
        <f t="shared" si="37"/>
        <v>1</v>
      </c>
      <c r="H239" s="77">
        <v>1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1452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>
        <f>+'29'!J241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>
        <f>+'29'!J242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>
        <f>+'29'!J243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>
        <f>+'29'!J244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>
        <f>+'29'!J245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>
        <f>+'29'!J246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>
        <f>+'29'!J247</f>
        <v>2</v>
      </c>
      <c r="F247" s="70"/>
      <c r="G247" s="46">
        <f t="shared" si="37"/>
        <v>2</v>
      </c>
      <c r="H247" s="77">
        <v>0</v>
      </c>
      <c r="I247" s="75">
        <v>0</v>
      </c>
      <c r="J247" s="46">
        <f t="shared" si="38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>
        <f>+'29'!J248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>
        <f>+'29'!J249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0</v>
      </c>
      <c r="K249" s="71">
        <v>1</v>
      </c>
      <c r="L249" s="20">
        <v>29</v>
      </c>
      <c r="M249" s="64">
        <f t="shared" si="31"/>
        <v>29</v>
      </c>
      <c r="N249" s="17" t="s">
        <v>16</v>
      </c>
      <c r="O249" s="18"/>
      <c r="P249" s="120">
        <f t="shared" si="35"/>
        <v>29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+'29'!J250</f>
        <v>0</v>
      </c>
      <c r="F250" s="70">
        <v>5</v>
      </c>
      <c r="G250" s="46">
        <f t="shared" si="37"/>
        <v>5</v>
      </c>
      <c r="H250" s="77">
        <v>0</v>
      </c>
      <c r="I250" s="75">
        <v>0</v>
      </c>
      <c r="J250" s="46">
        <f t="shared" si="38"/>
        <v>2</v>
      </c>
      <c r="K250" s="71">
        <v>3</v>
      </c>
      <c r="L250" s="20">
        <v>45</v>
      </c>
      <c r="M250" s="64">
        <f t="shared" si="31"/>
        <v>135</v>
      </c>
      <c r="N250" s="17" t="s">
        <v>16</v>
      </c>
      <c r="O250" s="18">
        <v>75</v>
      </c>
      <c r="P250" s="120">
        <f t="shared" si="35"/>
        <v>60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ref="G251:G254" si="43">E251+F251</f>
        <v>0</v>
      </c>
      <c r="H251" s="77">
        <v>0</v>
      </c>
      <c r="I251" s="75">
        <v>0</v>
      </c>
      <c r="J251" s="46">
        <f t="shared" ref="J251:J254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4" customHeight="1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/>
    </row>
    <row r="254" spans="1:19" ht="25.5" x14ac:dyDescent="0.55000000000000004">
      <c r="A254" s="10">
        <v>249</v>
      </c>
      <c r="B254" s="10"/>
      <c r="C254" s="19"/>
      <c r="D254" s="10"/>
      <c r="E254" s="63">
        <f>+'29'!J253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ref="M254" si="45">+L254*K254</f>
        <v>0</v>
      </c>
      <c r="N254" s="17" t="s">
        <v>16</v>
      </c>
      <c r="O254" s="18"/>
      <c r="P254" s="23">
        <f t="shared" si="35"/>
        <v>0</v>
      </c>
      <c r="Q254" s="89"/>
      <c r="R254" s="43">
        <f t="shared" ref="R254" si="46">+K254*Q254</f>
        <v>0</v>
      </c>
    </row>
    <row r="255" spans="1:19" ht="25.5" x14ac:dyDescent="0.55000000000000004">
      <c r="A255" s="1"/>
      <c r="E255" s="1"/>
      <c r="F255" s="1"/>
      <c r="G255" s="24"/>
      <c r="H255" s="25"/>
      <c r="I255" s="25"/>
      <c r="J255" s="24"/>
      <c r="K255" s="24"/>
      <c r="L255" s="26"/>
      <c r="M255" s="28"/>
      <c r="N255" s="27"/>
      <c r="O255" s="18">
        <v>0</v>
      </c>
      <c r="P255" s="73" t="s">
        <v>213</v>
      </c>
      <c r="R255" s="74">
        <f>SUM(R5:R254)</f>
        <v>280.85999999999996</v>
      </c>
      <c r="S255" s="74"/>
    </row>
    <row r="256" spans="1:19" ht="25.5" customHeight="1" x14ac:dyDescent="0.5">
      <c r="A256" s="1"/>
      <c r="E256" s="1"/>
      <c r="F256" s="1"/>
      <c r="G256" s="24"/>
      <c r="H256" s="25"/>
      <c r="I256" s="25"/>
      <c r="J256" s="24"/>
      <c r="K256" s="105" t="s">
        <v>212</v>
      </c>
      <c r="L256" s="106"/>
      <c r="M256" s="30">
        <f>+O255</f>
        <v>0</v>
      </c>
      <c r="N256" s="27"/>
      <c r="O256" s="29"/>
    </row>
    <row r="257" spans="1:16" ht="25.5" x14ac:dyDescent="0.55000000000000004">
      <c r="A257" s="1"/>
      <c r="E257" s="1"/>
      <c r="F257" s="1"/>
      <c r="G257" s="31"/>
      <c r="J257" s="31"/>
      <c r="K257" s="32"/>
      <c r="L257" s="94" t="s">
        <v>202</v>
      </c>
      <c r="M257" s="94"/>
      <c r="N257" s="33">
        <f>SUM(M5:M256)</f>
        <v>1054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203</v>
      </c>
      <c r="M258" s="35"/>
      <c r="N258" s="36"/>
    </row>
    <row r="259" spans="1:16" ht="25.5" x14ac:dyDescent="0.55000000000000004">
      <c r="A259" s="1"/>
      <c r="E259" s="1"/>
      <c r="F259" s="1"/>
      <c r="G259" s="31"/>
      <c r="J259" s="31"/>
      <c r="L259" s="34" t="s">
        <v>204</v>
      </c>
      <c r="M259" s="35"/>
      <c r="N259" s="36">
        <f>SUM(O259:AF259)</f>
        <v>205</v>
      </c>
      <c r="O259" s="2">
        <v>75</v>
      </c>
      <c r="P259" s="2">
        <v>130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205</v>
      </c>
      <c r="M260" s="35"/>
      <c r="N260" s="36">
        <v>0</v>
      </c>
    </row>
    <row r="261" spans="1:16" ht="25.5" x14ac:dyDescent="0.55000000000000004">
      <c r="A261" s="1"/>
      <c r="E261" s="1"/>
      <c r="F261" s="1"/>
      <c r="G261" s="31"/>
      <c r="J261" s="31"/>
      <c r="L261" s="34" t="s">
        <v>206</v>
      </c>
      <c r="M261" s="35"/>
      <c r="N261" s="36"/>
    </row>
    <row r="262" spans="1:16" ht="25.5" x14ac:dyDescent="0.55000000000000004">
      <c r="A262" s="1"/>
      <c r="E262" s="1"/>
      <c r="F262" s="1"/>
      <c r="G262" s="31"/>
      <c r="J262" s="31"/>
      <c r="L262" s="34" t="s">
        <v>207</v>
      </c>
      <c r="M262" s="35"/>
      <c r="N262" s="37">
        <f>SUM(O5:O255)</f>
        <v>224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208</v>
      </c>
      <c r="M263" s="35"/>
      <c r="N263" s="33">
        <f>N257-N258-N259-N261-N262</f>
        <v>625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209</v>
      </c>
      <c r="M264" s="35"/>
      <c r="N264" s="37">
        <v>625</v>
      </c>
    </row>
    <row r="265" spans="1:16" ht="25.5" x14ac:dyDescent="0.55000000000000004">
      <c r="A265" s="1"/>
      <c r="E265" s="1"/>
      <c r="F265" s="1"/>
      <c r="G265" s="31"/>
      <c r="J265" s="31"/>
      <c r="L265" s="34" t="s">
        <v>210</v>
      </c>
      <c r="M265" s="35"/>
      <c r="N265" s="33">
        <f>+N264-N263</f>
        <v>0</v>
      </c>
    </row>
    <row r="266" spans="1:16" ht="25.5" x14ac:dyDescent="0.55000000000000004">
      <c r="E266" s="1"/>
      <c r="F266" s="1"/>
      <c r="J266" s="2"/>
      <c r="L266" s="34" t="s">
        <v>211</v>
      </c>
      <c r="M266" s="35"/>
      <c r="N266" s="33">
        <f>+N264-N263</f>
        <v>0</v>
      </c>
    </row>
    <row r="267" spans="1:16" x14ac:dyDescent="0.5">
      <c r="J267" s="2"/>
      <c r="L267" s="2"/>
    </row>
    <row r="268" spans="1:16" ht="25.5" x14ac:dyDescent="0.55000000000000004">
      <c r="J268" s="2"/>
      <c r="L268" s="72" t="s">
        <v>271</v>
      </c>
      <c r="M268" s="2" t="s">
        <v>306</v>
      </c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</sheetData>
  <autoFilter ref="A1:S266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K243" activePane="bottomRight" state="frozen"/>
      <selection activeCell="B247" sqref="B247:L249"/>
      <selection pane="topRight" activeCell="B247" sqref="B247:L249"/>
      <selection pane="bottomLeft" activeCell="B247" sqref="B247:L249"/>
      <selection pane="bottomRight" activeCell="B247" sqref="B247:L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1454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/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/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/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/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/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/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/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/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/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/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/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/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/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/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/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/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/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/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/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/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/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/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/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ref="P118:P172" si="26">SUM(M118-O118)</f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6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6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6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6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6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6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6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6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6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6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1450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96" si="29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/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5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/>
      <c r="F231" s="70"/>
      <c r="G231" s="46">
        <f t="shared" ref="G231:G239" si="38">E231+F231</f>
        <v>0</v>
      </c>
      <c r="H231" s="77">
        <v>0</v>
      </c>
      <c r="I231" s="75">
        <v>0</v>
      </c>
      <c r="J231" s="46">
        <f t="shared" ref="J231:J239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/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/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/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/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/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/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/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/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/>
      <c r="H240" s="77"/>
      <c r="I240" s="75"/>
      <c r="J240" s="46"/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1445</v>
      </c>
      <c r="D241" s="10" t="s">
        <v>433</v>
      </c>
      <c r="E241" s="63"/>
      <c r="F241" s="70"/>
      <c r="G241" s="46"/>
      <c r="H241" s="77"/>
      <c r="I241" s="75"/>
      <c r="J241" s="46"/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1446</v>
      </c>
      <c r="D242" s="10" t="s">
        <v>433</v>
      </c>
      <c r="E242" s="63"/>
      <c r="F242" s="70"/>
      <c r="G242" s="46"/>
      <c r="H242" s="77"/>
      <c r="I242" s="75"/>
      <c r="J242" s="46"/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1447</v>
      </c>
      <c r="D243" s="10" t="s">
        <v>433</v>
      </c>
      <c r="E243" s="63"/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1448</v>
      </c>
      <c r="D244" s="10" t="s">
        <v>433</v>
      </c>
      <c r="E244" s="63"/>
      <c r="F244" s="70"/>
      <c r="G244" s="46"/>
      <c r="H244" s="77"/>
      <c r="I244" s="75"/>
      <c r="J244" s="46"/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1449</v>
      </c>
      <c r="D245" s="10" t="s">
        <v>433</v>
      </c>
      <c r="E245" s="63"/>
      <c r="F245" s="70"/>
      <c r="G245" s="46"/>
      <c r="H245" s="77"/>
      <c r="I245" s="75"/>
      <c r="J245" s="46"/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9" ht="25.5" x14ac:dyDescent="0.55000000000000004">
      <c r="A246" s="10">
        <v>242</v>
      </c>
      <c r="B246" s="10">
        <v>20059799</v>
      </c>
      <c r="C246" s="19" t="s">
        <v>1457</v>
      </c>
      <c r="D246" s="10" t="s">
        <v>433</v>
      </c>
      <c r="E246" s="63"/>
      <c r="F246" s="70"/>
      <c r="G246" s="46"/>
      <c r="H246" s="77"/>
      <c r="I246" s="75"/>
      <c r="J246" s="46"/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1458</v>
      </c>
      <c r="D247" s="10" t="s">
        <v>433</v>
      </c>
      <c r="E247" s="63"/>
      <c r="F247" s="70"/>
      <c r="G247" s="46"/>
      <c r="H247" s="77"/>
      <c r="I247" s="75"/>
      <c r="J247" s="46"/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1459</v>
      </c>
      <c r="D248" s="10" t="s">
        <v>433</v>
      </c>
      <c r="E248" s="63"/>
      <c r="F248" s="70"/>
      <c r="G248" s="46"/>
      <c r="H248" s="77"/>
      <c r="I248" s="75"/>
      <c r="J248" s="46"/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20060979</v>
      </c>
      <c r="C249" s="19" t="s">
        <v>1460</v>
      </c>
      <c r="D249" s="10" t="s">
        <v>433</v>
      </c>
      <c r="E249" s="63"/>
      <c r="F249" s="70"/>
      <c r="G249" s="46"/>
      <c r="H249" s="77"/>
      <c r="I249" s="75"/>
      <c r="J249" s="46"/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+'30'!J251</f>
        <v>0</v>
      </c>
      <c r="F251" s="70"/>
      <c r="G251" s="46">
        <f t="shared" ref="G251:G253" si="46">E251+F251</f>
        <v>0</v>
      </c>
      <c r="H251" s="77">
        <v>0</v>
      </c>
      <c r="I251" s="75">
        <v>0</v>
      </c>
      <c r="J251" s="46">
        <f t="shared" ref="J251:J253" si="47">+G251-H251-K251-I251</f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+'30'!J254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6" t="s">
        <v>242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O2" s="197" t="s">
        <v>0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 spans="1:26" s="5" customFormat="1" ht="26.25" x14ac:dyDescent="0.55000000000000004">
      <c r="A3" s="195" t="s">
        <v>1</v>
      </c>
      <c r="B3" s="195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3" t="s">
        <v>10</v>
      </c>
      <c r="O3" s="195" t="s">
        <v>1</v>
      </c>
      <c r="P3" s="195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3" t="s">
        <v>10</v>
      </c>
    </row>
    <row r="4" spans="1:26" s="5" customFormat="1" ht="27" thickBot="1" x14ac:dyDescent="0.6">
      <c r="A4" s="195"/>
      <c r="B4" s="195"/>
      <c r="C4" s="193"/>
      <c r="D4" s="193"/>
      <c r="E4" s="193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3"/>
      <c r="O4" s="195"/>
      <c r="P4" s="195"/>
      <c r="Q4" s="193"/>
      <c r="R4" s="193"/>
      <c r="S4" s="193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9" t="s">
        <v>119</v>
      </c>
      <c r="Q107" s="190"/>
      <c r="R107" s="190"/>
      <c r="S107" s="190"/>
      <c r="T107" s="190"/>
      <c r="U107" s="190"/>
      <c r="V107" s="190"/>
      <c r="W107" s="19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4" t="s">
        <v>213</v>
      </c>
      <c r="N205" s="19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6" t="s">
        <v>203</v>
      </c>
      <c r="J208" s="18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6" t="s">
        <v>205</v>
      </c>
      <c r="J210" s="187"/>
      <c r="K210" s="36">
        <v>0</v>
      </c>
    </row>
    <row r="211" spans="1:11" ht="25.5" x14ac:dyDescent="0.55000000000000004">
      <c r="A211" s="1"/>
      <c r="C211" s="31"/>
      <c r="E211" s="31"/>
      <c r="G211" s="31"/>
      <c r="I211" s="186" t="s">
        <v>206</v>
      </c>
      <c r="J211" s="187"/>
      <c r="K211" s="36">
        <v>0</v>
      </c>
    </row>
    <row r="212" spans="1:11" ht="25.5" x14ac:dyDescent="0.55000000000000004">
      <c r="A212" s="1"/>
      <c r="C212" s="31"/>
      <c r="E212" s="31"/>
      <c r="G212" s="31"/>
      <c r="I212" s="186" t="s">
        <v>207</v>
      </c>
      <c r="J212" s="18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6" t="s">
        <v>208</v>
      </c>
      <c r="J213" s="18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6" t="s">
        <v>209</v>
      </c>
      <c r="J214" s="187"/>
      <c r="K214" s="37">
        <v>0</v>
      </c>
    </row>
    <row r="215" spans="1:11" ht="25.5" x14ac:dyDescent="0.55000000000000004">
      <c r="A215" s="1"/>
      <c r="C215" s="31"/>
      <c r="E215" s="31"/>
      <c r="G215" s="31"/>
      <c r="I215" s="186" t="s">
        <v>210</v>
      </c>
      <c r="J215" s="187"/>
      <c r="K215" s="33">
        <f>+K214-K213</f>
        <v>0</v>
      </c>
    </row>
    <row r="216" spans="1:11" ht="25.5" x14ac:dyDescent="0.55000000000000004">
      <c r="G216" s="2"/>
      <c r="I216" s="186" t="s">
        <v>211</v>
      </c>
      <c r="J216" s="18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2025-10-06T02:56:28Z</cp:lastPrinted>
  <dcterms:created xsi:type="dcterms:W3CDTF">2023-12-01T06:41:03Z</dcterms:created>
  <dcterms:modified xsi:type="dcterms:W3CDTF">2025-10-07T07:55:47Z</dcterms:modified>
</cp:coreProperties>
</file>