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2.ก.พ. 69\"/>
    </mc:Choice>
  </mc:AlternateContent>
  <xr:revisionPtr revIDLastSave="0" documentId="13_ncr:1_{311BC87C-DCFE-43C3-9C50-08063FF65A3F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'1'!$A$1:$S$217</definedName>
    <definedName name="_xlnm._FilterDatabase" localSheetId="13" hidden="1">'10'!$A$1:$S$258</definedName>
    <definedName name="_xlnm._FilterDatabase" localSheetId="14" hidden="1">'11'!$A$1:$S$258</definedName>
    <definedName name="_xlnm._FilterDatabase" localSheetId="15" hidden="1">'12'!$A$1:$S$258</definedName>
    <definedName name="_xlnm._FilterDatabase" localSheetId="16" hidden="1">'13'!$A$1:$S$258</definedName>
    <definedName name="_xlnm._FilterDatabase" localSheetId="17" hidden="1">'14'!$A$1:$S$258</definedName>
    <definedName name="_xlnm._FilterDatabase" localSheetId="18" hidden="1">'15'!$A$1:$S$258</definedName>
    <definedName name="_xlnm._FilterDatabase" localSheetId="19" hidden="1">'16'!$A$1:$S$258</definedName>
    <definedName name="_xlnm._FilterDatabase" localSheetId="20" hidden="1">'17'!$A$1:$S$258</definedName>
    <definedName name="_xlnm._FilterDatabase" localSheetId="21" hidden="1">'18'!$A$1:$S$258</definedName>
    <definedName name="_xlnm._FilterDatabase" localSheetId="22" hidden="1">'19'!$A$1:$S$258</definedName>
    <definedName name="_xlnm._FilterDatabase" localSheetId="5" hidden="1">'2'!$A$1:$S$258</definedName>
    <definedName name="_xlnm._FilterDatabase" localSheetId="23" hidden="1">'20'!$A$1:$S$258</definedName>
    <definedName name="_xlnm._FilterDatabase" localSheetId="24" hidden="1">'21'!$A$1:$S$258</definedName>
    <definedName name="_xlnm._FilterDatabase" localSheetId="25" hidden="1">'22'!$A$1:$S$258</definedName>
    <definedName name="_xlnm._FilterDatabase" localSheetId="26" hidden="1">'23'!$A$1:$S$258</definedName>
    <definedName name="_xlnm._FilterDatabase" localSheetId="27" hidden="1">'24'!$A$1:$S$258</definedName>
    <definedName name="_xlnm._FilterDatabase" localSheetId="28" hidden="1">'25'!$A$1:$S$258</definedName>
    <definedName name="_xlnm._FilterDatabase" localSheetId="29" hidden="1">'26'!$A$1:$S$258</definedName>
    <definedName name="_xlnm._FilterDatabase" localSheetId="30" hidden="1">'27'!$A$1:$S$258</definedName>
    <definedName name="_xlnm._FilterDatabase" localSheetId="31" hidden="1">'28'!$A$1:$S$258</definedName>
    <definedName name="_xlnm._FilterDatabase" localSheetId="32" hidden="1">'29'!$A$1:$S$258</definedName>
    <definedName name="_xlnm._FilterDatabase" localSheetId="6" hidden="1">'3'!$A$1:$S$258</definedName>
    <definedName name="_xlnm._FilterDatabase" localSheetId="33" hidden="1">'30'!$A$1:$S$258</definedName>
    <definedName name="_xlnm._FilterDatabase" localSheetId="35" hidden="1">'31'!$A$1:$Y$216</definedName>
    <definedName name="_xlnm._FilterDatabase" localSheetId="34" hidden="1">'31.'!$A$1:$S$258</definedName>
    <definedName name="_xlnm._FilterDatabase" localSheetId="7" hidden="1">'4'!$A$1:$S$258</definedName>
    <definedName name="_xlnm._FilterDatabase" localSheetId="8" hidden="1">'5'!$A$1:$S$258</definedName>
    <definedName name="_xlnm._FilterDatabase" localSheetId="9" hidden="1">'6'!$A$1:$S$258</definedName>
    <definedName name="_xlnm._FilterDatabase" localSheetId="10" hidden="1">'7'!$A$1:$S$258</definedName>
    <definedName name="_xlnm._FilterDatabase" localSheetId="11" hidden="1">'8'!$A$1:$S$258</definedName>
    <definedName name="_xlnm._FilterDatabase" localSheetId="12" hidden="1">'9'!$A$1:$S$258</definedName>
    <definedName name="_xlnm._FilterDatabase" localSheetId="0" hidden="1">'DATA POS'!$A$1:$J$536</definedName>
    <definedName name="_xlnm._FilterDatabase" localSheetId="3" hidden="1">ยกมา!$A$1:$S$217</definedName>
    <definedName name="_xlnm._FilterDatabase" localSheetId="2" hidden="1">สรุป!$A$4:$AC$215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6" i="8" l="1"/>
  <c r="AB36" i="8"/>
  <c r="AC36" i="8"/>
  <c r="Y36" i="8"/>
  <c r="W36" i="8"/>
  <c r="S36" i="8"/>
  <c r="R36" i="8"/>
  <c r="Y32" i="8"/>
  <c r="W32" i="8"/>
  <c r="V32" i="8"/>
  <c r="U32" i="8"/>
  <c r="T32" i="8"/>
  <c r="S32" i="8"/>
  <c r="R32" i="8"/>
  <c r="Y31" i="8"/>
  <c r="W31" i="8"/>
  <c r="V31" i="8"/>
  <c r="U31" i="8"/>
  <c r="T31" i="8"/>
  <c r="S31" i="8"/>
  <c r="R31" i="8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Y30" i="8"/>
  <c r="W30" i="8"/>
  <c r="V30" i="8"/>
  <c r="U30" i="8"/>
  <c r="T30" i="8"/>
  <c r="S30" i="8"/>
  <c r="R30" i="8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Y29" i="8"/>
  <c r="W29" i="8"/>
  <c r="V29" i="8"/>
  <c r="U29" i="8"/>
  <c r="T29" i="8"/>
  <c r="S29" i="8"/>
  <c r="R29" i="8"/>
  <c r="Y28" i="8"/>
  <c r="W28" i="8"/>
  <c r="V28" i="8"/>
  <c r="U28" i="8"/>
  <c r="T28" i="8"/>
  <c r="S28" i="8"/>
  <c r="R28" i="8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5" i="101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5" i="100"/>
  <c r="Y27" i="8"/>
  <c r="V27" i="8"/>
  <c r="U27" i="8"/>
  <c r="T27" i="8"/>
  <c r="M201" i="99"/>
  <c r="P201" i="99" s="1"/>
  <c r="M202" i="99"/>
  <c r="P202" i="99" s="1"/>
  <c r="M203" i="99"/>
  <c r="P203" i="99" s="1"/>
  <c r="M204" i="99"/>
  <c r="P204" i="99" s="1"/>
  <c r="M205" i="99"/>
  <c r="P205" i="99" s="1"/>
  <c r="E202" i="99"/>
  <c r="G202" i="99" s="1"/>
  <c r="J202" i="99" s="1"/>
  <c r="E203" i="99"/>
  <c r="G203" i="99" s="1"/>
  <c r="J203" i="99" s="1"/>
  <c r="E204" i="99"/>
  <c r="G204" i="99" s="1"/>
  <c r="J204" i="99" s="1"/>
  <c r="E205" i="99"/>
  <c r="G205" i="99" s="1"/>
  <c r="J205" i="99" s="1"/>
  <c r="Y26" i="8"/>
  <c r="V26" i="8"/>
  <c r="U26" i="8"/>
  <c r="T26" i="8"/>
  <c r="Y25" i="8"/>
  <c r="V25" i="8"/>
  <c r="U25" i="8"/>
  <c r="T25" i="8"/>
  <c r="S25" i="8"/>
  <c r="Y24" i="8"/>
  <c r="V24" i="8"/>
  <c r="U24" i="8"/>
  <c r="T24" i="8"/>
  <c r="E202" i="98"/>
  <c r="E203" i="98"/>
  <c r="E204" i="98"/>
  <c r="E205" i="98"/>
  <c r="R45" i="97"/>
  <c r="E202" i="97"/>
  <c r="E203" i="97"/>
  <c r="E204" i="97"/>
  <c r="E205" i="97"/>
  <c r="E202" i="96"/>
  <c r="E203" i="96"/>
  <c r="E204" i="96"/>
  <c r="E205" i="96"/>
  <c r="Y23" i="8"/>
  <c r="V23" i="8"/>
  <c r="U23" i="8"/>
  <c r="T23" i="8"/>
  <c r="E202" i="95"/>
  <c r="E203" i="95"/>
  <c r="E204" i="95"/>
  <c r="E205" i="95"/>
  <c r="Y22" i="8"/>
  <c r="V22" i="8"/>
  <c r="U22" i="8"/>
  <c r="T22" i="8"/>
  <c r="E202" i="94"/>
  <c r="E203" i="94"/>
  <c r="E204" i="94"/>
  <c r="E205" i="94"/>
  <c r="Y21" i="8"/>
  <c r="V21" i="8"/>
  <c r="U21" i="8"/>
  <c r="T21" i="8"/>
  <c r="E202" i="93"/>
  <c r="E203" i="93"/>
  <c r="E204" i="93"/>
  <c r="E205" i="93"/>
  <c r="Y20" i="8"/>
  <c r="V20" i="8"/>
  <c r="U20" i="8"/>
  <c r="T20" i="8"/>
  <c r="E202" i="92"/>
  <c r="E203" i="92"/>
  <c r="E204" i="92"/>
  <c r="E205" i="92"/>
  <c r="Y19" i="8"/>
  <c r="V19" i="8"/>
  <c r="U19" i="8"/>
  <c r="T19" i="8"/>
  <c r="Y18" i="8"/>
  <c r="V18" i="8"/>
  <c r="U18" i="8"/>
  <c r="T18" i="8"/>
  <c r="Y17" i="8"/>
  <c r="V17" i="8"/>
  <c r="U17" i="8"/>
  <c r="T17" i="8"/>
  <c r="E202" i="91"/>
  <c r="E203" i="91"/>
  <c r="E204" i="91"/>
  <c r="E205" i="91"/>
  <c r="E202" i="90"/>
  <c r="E203" i="90"/>
  <c r="E204" i="90"/>
  <c r="E205" i="90"/>
  <c r="E202" i="89"/>
  <c r="E203" i="89"/>
  <c r="E204" i="89"/>
  <c r="E205" i="89"/>
  <c r="M94" i="8"/>
  <c r="M202" i="8"/>
  <c r="M203" i="8"/>
  <c r="M204" i="8"/>
  <c r="M205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E202" i="8"/>
  <c r="E203" i="8"/>
  <c r="E204" i="8"/>
  <c r="E205" i="8"/>
  <c r="Y16" i="8"/>
  <c r="V16" i="8"/>
  <c r="U16" i="8"/>
  <c r="T16" i="8"/>
  <c r="E202" i="88"/>
  <c r="E203" i="88"/>
  <c r="E204" i="88"/>
  <c r="E205" i="88"/>
  <c r="Y15" i="8"/>
  <c r="V15" i="8"/>
  <c r="U15" i="8"/>
  <c r="T15" i="8"/>
  <c r="E202" i="87"/>
  <c r="E203" i="87"/>
  <c r="E204" i="87"/>
  <c r="E205" i="87"/>
  <c r="Y14" i="8"/>
  <c r="V14" i="8"/>
  <c r="U14" i="8"/>
  <c r="T14" i="8"/>
  <c r="E202" i="86"/>
  <c r="E203" i="86"/>
  <c r="E204" i="86"/>
  <c r="E205" i="86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E202" i="85"/>
  <c r="E203" i="85"/>
  <c r="E204" i="85"/>
  <c r="E205" i="85"/>
  <c r="E202" i="84"/>
  <c r="E203" i="84"/>
  <c r="E204" i="84"/>
  <c r="E205" i="84"/>
  <c r="E202" i="83"/>
  <c r="E203" i="83"/>
  <c r="E204" i="83"/>
  <c r="E205" i="83"/>
  <c r="E202" i="82"/>
  <c r="E203" i="82"/>
  <c r="E204" i="82"/>
  <c r="E205" i="82"/>
  <c r="E202" i="81"/>
  <c r="E203" i="81"/>
  <c r="E204" i="81"/>
  <c r="E205" i="81"/>
  <c r="Y8" i="8"/>
  <c r="V8" i="8"/>
  <c r="U8" i="8"/>
  <c r="T8" i="8"/>
  <c r="Y7" i="8"/>
  <c r="V7" i="8"/>
  <c r="U7" i="8"/>
  <c r="T7" i="8"/>
  <c r="E202" i="80"/>
  <c r="E203" i="80"/>
  <c r="E204" i="80"/>
  <c r="E205" i="80"/>
  <c r="E202" i="79"/>
  <c r="E203" i="79"/>
  <c r="E204" i="79"/>
  <c r="E205" i="79"/>
  <c r="G202" i="8" l="1"/>
  <c r="G205" i="8"/>
  <c r="J203" i="8"/>
  <c r="J205" i="8"/>
  <c r="G204" i="8"/>
  <c r="J204" i="8"/>
  <c r="G203" i="8"/>
  <c r="J202" i="8"/>
  <c r="Y6" i="8"/>
  <c r="V6" i="8"/>
  <c r="U6" i="8"/>
  <c r="T6" i="8"/>
  <c r="S6" i="8"/>
  <c r="E202" i="78"/>
  <c r="E203" i="78"/>
  <c r="E204" i="78"/>
  <c r="E205" i="78"/>
  <c r="E202" i="77"/>
  <c r="E203" i="77"/>
  <c r="E204" i="77"/>
  <c r="E205" i="77"/>
  <c r="N213" i="79"/>
  <c r="S7" i="8" s="1"/>
  <c r="N210" i="79"/>
  <c r="W7" i="8" s="1"/>
  <c r="M207" i="79"/>
  <c r="R205" i="79"/>
  <c r="R204" i="79"/>
  <c r="R203" i="79"/>
  <c r="R202" i="79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P195" i="79"/>
  <c r="M195" i="79"/>
  <c r="R194" i="79"/>
  <c r="M194" i="79"/>
  <c r="P194" i="79" s="1"/>
  <c r="R193" i="79"/>
  <c r="P193" i="79"/>
  <c r="M193" i="79"/>
  <c r="R192" i="79"/>
  <c r="M192" i="79"/>
  <c r="P192" i="79" s="1"/>
  <c r="R191" i="79"/>
  <c r="P191" i="79"/>
  <c r="M191" i="79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P178" i="79"/>
  <c r="M178" i="79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P156" i="79"/>
  <c r="M156" i="79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P84" i="79"/>
  <c r="M84" i="79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P73" i="79"/>
  <c r="M73" i="79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P10" i="79"/>
  <c r="M10" i="79"/>
  <c r="R9" i="79"/>
  <c r="M9" i="79"/>
  <c r="P9" i="79" s="1"/>
  <c r="R8" i="79"/>
  <c r="M8" i="79"/>
  <c r="P8" i="79" s="1"/>
  <c r="R7" i="79"/>
  <c r="M7" i="79"/>
  <c r="P7" i="79" s="1"/>
  <c r="R6" i="79"/>
  <c r="M6" i="79"/>
  <c r="R5" i="79"/>
  <c r="M5" i="79"/>
  <c r="P5" i="79" s="1"/>
  <c r="N213" i="80"/>
  <c r="S8" i="8" s="1"/>
  <c r="N210" i="80"/>
  <c r="W8" i="8" s="1"/>
  <c r="M207" i="80"/>
  <c r="R205" i="80"/>
  <c r="R204" i="80"/>
  <c r="R203" i="80"/>
  <c r="R202" i="80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P197" i="80"/>
  <c r="M197" i="80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P183" i="80"/>
  <c r="M183" i="80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P170" i="80"/>
  <c r="M170" i="80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P160" i="80"/>
  <c r="M160" i="80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P123" i="80"/>
  <c r="M123" i="80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P99" i="80"/>
  <c r="M99" i="80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P11" i="80"/>
  <c r="M11" i="80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13" i="81"/>
  <c r="S9" i="8" s="1"/>
  <c r="N210" i="81"/>
  <c r="W9" i="8" s="1"/>
  <c r="M207" i="81"/>
  <c r="R205" i="81"/>
  <c r="R204" i="81"/>
  <c r="R203" i="81"/>
  <c r="R202" i="81"/>
  <c r="R201" i="81"/>
  <c r="M201" i="81"/>
  <c r="P201" i="81" s="1"/>
  <c r="R200" i="81"/>
  <c r="M200" i="81"/>
  <c r="P200" i="81" s="1"/>
  <c r="R199" i="81"/>
  <c r="M199" i="81"/>
  <c r="P199" i="81" s="1"/>
  <c r="R198" i="81"/>
  <c r="P198" i="81"/>
  <c r="M198" i="8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13" i="82"/>
  <c r="S10" i="8" s="1"/>
  <c r="N210" i="82"/>
  <c r="W10" i="8" s="1"/>
  <c r="M207" i="82"/>
  <c r="R205" i="82"/>
  <c r="R204" i="82"/>
  <c r="R203" i="82"/>
  <c r="R202" i="82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N213" i="83"/>
  <c r="S11" i="8" s="1"/>
  <c r="N210" i="83"/>
  <c r="W11" i="8" s="1"/>
  <c r="M207" i="83"/>
  <c r="R205" i="83"/>
  <c r="R204" i="83"/>
  <c r="R203" i="83"/>
  <c r="R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P167" i="83"/>
  <c r="M167" i="83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P91" i="83"/>
  <c r="M91" i="83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N213" i="84"/>
  <c r="S12" i="8" s="1"/>
  <c r="N210" i="84"/>
  <c r="W12" i="8" s="1"/>
  <c r="M207" i="84"/>
  <c r="R205" i="84"/>
  <c r="R204" i="84"/>
  <c r="R203" i="84"/>
  <c r="R202" i="84"/>
  <c r="R201" i="84"/>
  <c r="M201" i="84"/>
  <c r="P201" i="84" s="1"/>
  <c r="R200" i="84"/>
  <c r="M200" i="84"/>
  <c r="P200" i="84" s="1"/>
  <c r="R199" i="84"/>
  <c r="M199" i="84"/>
  <c r="P199" i="84" s="1"/>
  <c r="R198" i="84"/>
  <c r="P198" i="84"/>
  <c r="M198" i="84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13" i="85"/>
  <c r="S13" i="8" s="1"/>
  <c r="N210" i="85"/>
  <c r="W13" i="8" s="1"/>
  <c r="M207" i="85"/>
  <c r="R205" i="85"/>
  <c r="R204" i="85"/>
  <c r="R203" i="85"/>
  <c r="R202" i="85"/>
  <c r="R201" i="85"/>
  <c r="M201" i="85"/>
  <c r="P201" i="85" s="1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P79" i="85"/>
  <c r="M79" i="85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13" i="86"/>
  <c r="S14" i="8" s="1"/>
  <c r="N210" i="86"/>
  <c r="W14" i="8" s="1"/>
  <c r="M207" i="86"/>
  <c r="R205" i="86"/>
  <c r="R204" i="86"/>
  <c r="R203" i="86"/>
  <c r="R202" i="86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13" i="87"/>
  <c r="S15" i="8" s="1"/>
  <c r="N210" i="87"/>
  <c r="W15" i="8" s="1"/>
  <c r="M207" i="87"/>
  <c r="R205" i="87"/>
  <c r="R204" i="87"/>
  <c r="R203" i="87"/>
  <c r="R202" i="87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P183" i="87"/>
  <c r="M183" i="87"/>
  <c r="R182" i="87"/>
  <c r="M182" i="87"/>
  <c r="P182" i="87" s="1"/>
  <c r="R181" i="87"/>
  <c r="M181" i="87"/>
  <c r="P181" i="87" s="1"/>
  <c r="R180" i="87"/>
  <c r="P180" i="87"/>
  <c r="M180" i="87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P159" i="87"/>
  <c r="M159" i="87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P124" i="87"/>
  <c r="M124" i="87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P85" i="87"/>
  <c r="M85" i="87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P67" i="87"/>
  <c r="M67" i="87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P55" i="87"/>
  <c r="M55" i="87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P42" i="87"/>
  <c r="M42" i="87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P19" i="87"/>
  <c r="M19" i="87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P11" i="87"/>
  <c r="M11" i="87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N213" i="88"/>
  <c r="S16" i="8" s="1"/>
  <c r="N210" i="88"/>
  <c r="W16" i="8" s="1"/>
  <c r="M207" i="88"/>
  <c r="R205" i="88"/>
  <c r="R204" i="88"/>
  <c r="R203" i="88"/>
  <c r="R202" i="88"/>
  <c r="R201" i="88"/>
  <c r="M201" i="88"/>
  <c r="P201" i="88" s="1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P171" i="88"/>
  <c r="M171" i="88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P161" i="88"/>
  <c r="M161" i="88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P141" i="88"/>
  <c r="M141" i="88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P105" i="88"/>
  <c r="M105" i="88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P100" i="88"/>
  <c r="M100" i="88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P19" i="88"/>
  <c r="M19" i="88"/>
  <c r="R18" i="88"/>
  <c r="M18" i="88"/>
  <c r="P18" i="88" s="1"/>
  <c r="R17" i="88"/>
  <c r="P17" i="88"/>
  <c r="M17" i="88"/>
  <c r="R16" i="88"/>
  <c r="M16" i="88"/>
  <c r="P16" i="88" s="1"/>
  <c r="R15" i="88"/>
  <c r="P15" i="88"/>
  <c r="M15" i="88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P10" i="88"/>
  <c r="M10" i="88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13" i="89"/>
  <c r="S17" i="8" s="1"/>
  <c r="N210" i="89"/>
  <c r="W17" i="8" s="1"/>
  <c r="M207" i="89"/>
  <c r="R205" i="89"/>
  <c r="R204" i="89"/>
  <c r="R203" i="89"/>
  <c r="R202" i="89"/>
  <c r="R201" i="89"/>
  <c r="M201" i="89"/>
  <c r="R200" i="89"/>
  <c r="M200" i="89"/>
  <c r="R199" i="89"/>
  <c r="M199" i="89"/>
  <c r="R198" i="89"/>
  <c r="M198" i="89"/>
  <c r="R197" i="89"/>
  <c r="M197" i="89"/>
  <c r="R196" i="89"/>
  <c r="M196" i="89"/>
  <c r="R195" i="89"/>
  <c r="M195" i="89"/>
  <c r="R194" i="89"/>
  <c r="M194" i="89"/>
  <c r="R193" i="89"/>
  <c r="M193" i="89"/>
  <c r="R192" i="89"/>
  <c r="M192" i="89"/>
  <c r="R191" i="89"/>
  <c r="M191" i="89"/>
  <c r="R190" i="89"/>
  <c r="M190" i="89"/>
  <c r="R189" i="89"/>
  <c r="M189" i="89"/>
  <c r="R188" i="89"/>
  <c r="M188" i="89"/>
  <c r="R187" i="89"/>
  <c r="M187" i="89"/>
  <c r="R186" i="89"/>
  <c r="M186" i="89"/>
  <c r="R185" i="89"/>
  <c r="M185" i="89"/>
  <c r="R184" i="89"/>
  <c r="M184" i="89"/>
  <c r="R183" i="89"/>
  <c r="M183" i="89"/>
  <c r="R182" i="89"/>
  <c r="M182" i="89"/>
  <c r="R181" i="89"/>
  <c r="M181" i="89"/>
  <c r="R180" i="89"/>
  <c r="M180" i="89"/>
  <c r="R179" i="89"/>
  <c r="M179" i="89"/>
  <c r="M178" i="89"/>
  <c r="R177" i="89"/>
  <c r="M177" i="89"/>
  <c r="R176" i="89"/>
  <c r="M176" i="89"/>
  <c r="R175" i="89"/>
  <c r="M175" i="89"/>
  <c r="R174" i="89"/>
  <c r="M174" i="89"/>
  <c r="R173" i="89"/>
  <c r="M173" i="89"/>
  <c r="R172" i="89"/>
  <c r="M172" i="89"/>
  <c r="R171" i="89"/>
  <c r="M171" i="89"/>
  <c r="R170" i="89"/>
  <c r="M170" i="89"/>
  <c r="R169" i="89"/>
  <c r="M169" i="89"/>
  <c r="R168" i="89"/>
  <c r="M168" i="89"/>
  <c r="P168" i="89" s="1"/>
  <c r="R167" i="89"/>
  <c r="M167" i="89"/>
  <c r="R166" i="89"/>
  <c r="M166" i="89"/>
  <c r="R165" i="89"/>
  <c r="M165" i="89"/>
  <c r="R164" i="89"/>
  <c r="M164" i="89"/>
  <c r="R163" i="89"/>
  <c r="M163" i="89"/>
  <c r="R162" i="89"/>
  <c r="M162" i="89"/>
  <c r="R161" i="89"/>
  <c r="M161" i="89"/>
  <c r="R160" i="89"/>
  <c r="M160" i="89"/>
  <c r="P160" i="89" s="1"/>
  <c r="R159" i="89"/>
  <c r="M159" i="89"/>
  <c r="R158" i="89"/>
  <c r="M158" i="89"/>
  <c r="R157" i="89"/>
  <c r="M157" i="89"/>
  <c r="R156" i="89"/>
  <c r="M156" i="89"/>
  <c r="R155" i="89"/>
  <c r="M155" i="89"/>
  <c r="R154" i="89"/>
  <c r="M154" i="89"/>
  <c r="R153" i="89"/>
  <c r="M153" i="89"/>
  <c r="R152" i="89"/>
  <c r="M152" i="89"/>
  <c r="R151" i="89"/>
  <c r="M151" i="89"/>
  <c r="R150" i="89"/>
  <c r="M150" i="89"/>
  <c r="R149" i="89"/>
  <c r="M149" i="89"/>
  <c r="R148" i="89"/>
  <c r="M148" i="89"/>
  <c r="R147" i="89"/>
  <c r="M147" i="89"/>
  <c r="R146" i="89"/>
  <c r="M146" i="89"/>
  <c r="R145" i="89"/>
  <c r="M145" i="89"/>
  <c r="R144" i="89"/>
  <c r="M144" i="89"/>
  <c r="R143" i="89"/>
  <c r="M143" i="89"/>
  <c r="R142" i="89"/>
  <c r="M142" i="89"/>
  <c r="R141" i="89"/>
  <c r="M141" i="89"/>
  <c r="R140" i="89"/>
  <c r="M140" i="89"/>
  <c r="R139" i="89"/>
  <c r="M139" i="89"/>
  <c r="R138" i="89"/>
  <c r="M138" i="89"/>
  <c r="R137" i="89"/>
  <c r="M137" i="89"/>
  <c r="R136" i="89"/>
  <c r="M136" i="89"/>
  <c r="R135" i="89"/>
  <c r="M135" i="89"/>
  <c r="R134" i="89"/>
  <c r="M134" i="89"/>
  <c r="R133" i="89"/>
  <c r="M133" i="89"/>
  <c r="R132" i="89"/>
  <c r="M132" i="89"/>
  <c r="R131" i="89"/>
  <c r="M131" i="89"/>
  <c r="R130" i="89"/>
  <c r="M130" i="89"/>
  <c r="M129" i="89"/>
  <c r="R128" i="89"/>
  <c r="M128" i="89"/>
  <c r="R127" i="89"/>
  <c r="M127" i="89"/>
  <c r="R126" i="89"/>
  <c r="M126" i="89"/>
  <c r="R125" i="89"/>
  <c r="M125" i="89"/>
  <c r="R124" i="89"/>
  <c r="M124" i="89"/>
  <c r="R123" i="89"/>
  <c r="M123" i="89"/>
  <c r="R122" i="89"/>
  <c r="M122" i="89"/>
  <c r="R121" i="89"/>
  <c r="M121" i="89"/>
  <c r="R120" i="89"/>
  <c r="M120" i="89"/>
  <c r="R119" i="89"/>
  <c r="M119" i="89"/>
  <c r="R118" i="89"/>
  <c r="M118" i="89"/>
  <c r="R117" i="89"/>
  <c r="M117" i="89"/>
  <c r="R116" i="89"/>
  <c r="M116" i="89"/>
  <c r="R115" i="89"/>
  <c r="M115" i="89"/>
  <c r="M114" i="89"/>
  <c r="R113" i="89"/>
  <c r="M113" i="89"/>
  <c r="R112" i="89"/>
  <c r="M112" i="89"/>
  <c r="R111" i="89"/>
  <c r="M111" i="89"/>
  <c r="R110" i="89"/>
  <c r="M110" i="89"/>
  <c r="M109" i="89"/>
  <c r="R108" i="89"/>
  <c r="M108" i="89"/>
  <c r="R107" i="89"/>
  <c r="M107" i="89"/>
  <c r="R106" i="89"/>
  <c r="M106" i="89"/>
  <c r="R105" i="89"/>
  <c r="M105" i="89"/>
  <c r="R104" i="89"/>
  <c r="M104" i="89"/>
  <c r="R103" i="89"/>
  <c r="M103" i="89"/>
  <c r="R102" i="89"/>
  <c r="M102" i="89"/>
  <c r="R101" i="89"/>
  <c r="M101" i="89"/>
  <c r="R100" i="89"/>
  <c r="M100" i="89"/>
  <c r="R99" i="89"/>
  <c r="M99" i="89"/>
  <c r="R98" i="89"/>
  <c r="M98" i="89"/>
  <c r="R97" i="89"/>
  <c r="M97" i="89"/>
  <c r="R96" i="89"/>
  <c r="M96" i="89"/>
  <c r="R95" i="89"/>
  <c r="M95" i="89"/>
  <c r="R93" i="89"/>
  <c r="M93" i="89"/>
  <c r="R92" i="89"/>
  <c r="M92" i="89"/>
  <c r="R91" i="89"/>
  <c r="M91" i="89"/>
  <c r="R90" i="89"/>
  <c r="M90" i="89"/>
  <c r="R89" i="89"/>
  <c r="M89" i="89"/>
  <c r="R88" i="89"/>
  <c r="M88" i="89"/>
  <c r="R87" i="89"/>
  <c r="M87" i="89"/>
  <c r="R86" i="89"/>
  <c r="M86" i="89"/>
  <c r="R85" i="89"/>
  <c r="M85" i="89"/>
  <c r="R84" i="89"/>
  <c r="M84" i="89"/>
  <c r="R83" i="89"/>
  <c r="M83" i="89"/>
  <c r="R82" i="89"/>
  <c r="M82" i="89"/>
  <c r="R81" i="89"/>
  <c r="M81" i="89"/>
  <c r="R80" i="89"/>
  <c r="M80" i="89"/>
  <c r="R79" i="89"/>
  <c r="M79" i="89"/>
  <c r="R78" i="89"/>
  <c r="M78" i="89"/>
  <c r="R77" i="89"/>
  <c r="M77" i="89"/>
  <c r="R76" i="89"/>
  <c r="M76" i="89"/>
  <c r="M75" i="89"/>
  <c r="R74" i="89"/>
  <c r="M74" i="89"/>
  <c r="R73" i="89"/>
  <c r="M73" i="89"/>
  <c r="R72" i="89"/>
  <c r="M72" i="89"/>
  <c r="R71" i="89"/>
  <c r="M71" i="89"/>
  <c r="R70" i="89"/>
  <c r="M70" i="89"/>
  <c r="R69" i="89"/>
  <c r="M69" i="89"/>
  <c r="R68" i="89"/>
  <c r="M68" i="89"/>
  <c r="R67" i="89"/>
  <c r="M67" i="89"/>
  <c r="R66" i="89"/>
  <c r="M66" i="89"/>
  <c r="R65" i="89"/>
  <c r="M65" i="89"/>
  <c r="R64" i="89"/>
  <c r="M64" i="89"/>
  <c r="R63" i="89"/>
  <c r="M63" i="89"/>
  <c r="R62" i="89"/>
  <c r="M62" i="89"/>
  <c r="R61" i="89"/>
  <c r="M61" i="89"/>
  <c r="R60" i="89"/>
  <c r="M60" i="89"/>
  <c r="R59" i="89"/>
  <c r="M59" i="89"/>
  <c r="R58" i="89"/>
  <c r="M58" i="89"/>
  <c r="R57" i="89"/>
  <c r="M57" i="89"/>
  <c r="R56" i="89"/>
  <c r="M56" i="89"/>
  <c r="R55" i="89"/>
  <c r="M55" i="89"/>
  <c r="R54" i="89"/>
  <c r="M54" i="89"/>
  <c r="R53" i="89"/>
  <c r="M53" i="89"/>
  <c r="R52" i="89"/>
  <c r="M52" i="89"/>
  <c r="R51" i="89"/>
  <c r="M51" i="89"/>
  <c r="R50" i="89"/>
  <c r="M50" i="89"/>
  <c r="R49" i="89"/>
  <c r="M49" i="89"/>
  <c r="R48" i="89"/>
  <c r="M48" i="89"/>
  <c r="R47" i="89"/>
  <c r="M47" i="89"/>
  <c r="R46" i="89"/>
  <c r="M46" i="89"/>
  <c r="M45" i="89"/>
  <c r="R44" i="89"/>
  <c r="M44" i="89"/>
  <c r="R43" i="89"/>
  <c r="M43" i="89"/>
  <c r="R42" i="89"/>
  <c r="M42" i="89"/>
  <c r="R41" i="89"/>
  <c r="M41" i="89"/>
  <c r="R40" i="89"/>
  <c r="M40" i="89"/>
  <c r="R39" i="89"/>
  <c r="M39" i="89"/>
  <c r="P39" i="89" s="1"/>
  <c r="R38" i="89"/>
  <c r="M38" i="89"/>
  <c r="R37" i="89"/>
  <c r="M37" i="89"/>
  <c r="R36" i="89"/>
  <c r="M36" i="89"/>
  <c r="R35" i="89"/>
  <c r="M35" i="89"/>
  <c r="R34" i="89"/>
  <c r="M34" i="89"/>
  <c r="R33" i="89"/>
  <c r="M33" i="89"/>
  <c r="R32" i="89"/>
  <c r="M32" i="89"/>
  <c r="R31" i="89"/>
  <c r="M31" i="89"/>
  <c r="R30" i="89"/>
  <c r="M30" i="89"/>
  <c r="R29" i="89"/>
  <c r="M29" i="89"/>
  <c r="R28" i="89"/>
  <c r="M28" i="89"/>
  <c r="R27" i="89"/>
  <c r="M27" i="89"/>
  <c r="R26" i="89"/>
  <c r="M26" i="89"/>
  <c r="R25" i="89"/>
  <c r="M25" i="89"/>
  <c r="R24" i="89"/>
  <c r="M24" i="89"/>
  <c r="R23" i="89"/>
  <c r="M23" i="89"/>
  <c r="R22" i="89"/>
  <c r="M22" i="89"/>
  <c r="R21" i="89"/>
  <c r="M21" i="89"/>
  <c r="R20" i="89"/>
  <c r="M20" i="89"/>
  <c r="R19" i="89"/>
  <c r="M19" i="89"/>
  <c r="R18" i="89"/>
  <c r="M18" i="89"/>
  <c r="R17" i="89"/>
  <c r="M17" i="89"/>
  <c r="R16" i="89"/>
  <c r="M16" i="89"/>
  <c r="R15" i="89"/>
  <c r="M15" i="89"/>
  <c r="R14" i="89"/>
  <c r="M14" i="89"/>
  <c r="R13" i="89"/>
  <c r="M13" i="89"/>
  <c r="R12" i="89"/>
  <c r="M12" i="89"/>
  <c r="R11" i="89"/>
  <c r="M11" i="89"/>
  <c r="R10" i="89"/>
  <c r="M10" i="89"/>
  <c r="R9" i="89"/>
  <c r="M9" i="89"/>
  <c r="R8" i="89"/>
  <c r="M8" i="89"/>
  <c r="R7" i="89"/>
  <c r="M7" i="89"/>
  <c r="R6" i="89"/>
  <c r="M6" i="89"/>
  <c r="R5" i="89"/>
  <c r="M5" i="89"/>
  <c r="P5" i="89" s="1"/>
  <c r="N213" i="90"/>
  <c r="S18" i="8" s="1"/>
  <c r="N210" i="90"/>
  <c r="W18" i="8" s="1"/>
  <c r="M207" i="90"/>
  <c r="R205" i="90"/>
  <c r="R204" i="90"/>
  <c r="R203" i="90"/>
  <c r="R202" i="90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P155" i="90"/>
  <c r="M155" i="90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P91" i="90"/>
  <c r="M91" i="90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P77" i="90"/>
  <c r="M77" i="90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13" i="91"/>
  <c r="S19" i="8" s="1"/>
  <c r="N210" i="91"/>
  <c r="W19" i="8" s="1"/>
  <c r="M207" i="91"/>
  <c r="R205" i="91"/>
  <c r="R204" i="91"/>
  <c r="R203" i="91"/>
  <c r="R202" i="9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P194" i="91"/>
  <c r="M194" i="9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P93" i="91"/>
  <c r="M93" i="9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P83" i="91"/>
  <c r="M83" i="9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P60" i="91"/>
  <c r="M60" i="9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M32" i="91"/>
  <c r="P32" i="91" s="1"/>
  <c r="R31" i="91"/>
  <c r="P31" i="91"/>
  <c r="M31" i="9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P23" i="91"/>
  <c r="M23" i="91"/>
  <c r="R22" i="91"/>
  <c r="M22" i="91"/>
  <c r="P22" i="91" s="1"/>
  <c r="R21" i="91"/>
  <c r="M21" i="91"/>
  <c r="P21" i="91" s="1"/>
  <c r="R20" i="91"/>
  <c r="M20" i="91"/>
  <c r="P20" i="91" s="1"/>
  <c r="R19" i="91"/>
  <c r="P19" i="91"/>
  <c r="M19" i="9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13" i="92"/>
  <c r="S20" i="8" s="1"/>
  <c r="N210" i="92"/>
  <c r="W20" i="8" s="1"/>
  <c r="M207" i="92"/>
  <c r="R205" i="92"/>
  <c r="R204" i="92"/>
  <c r="R203" i="92"/>
  <c r="R202" i="92"/>
  <c r="R201" i="92"/>
  <c r="M201" i="92"/>
  <c r="P201" i="92" s="1"/>
  <c r="R200" i="92"/>
  <c r="M200" i="92"/>
  <c r="P200" i="92" s="1"/>
  <c r="R199" i="92"/>
  <c r="M199" i="92"/>
  <c r="P199" i="92" s="1"/>
  <c r="R198" i="92"/>
  <c r="P198" i="92"/>
  <c r="M198" i="92"/>
  <c r="R197" i="92"/>
  <c r="M197" i="92"/>
  <c r="P197" i="92" s="1"/>
  <c r="R196" i="92"/>
  <c r="P196" i="92"/>
  <c r="M196" i="92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N213" i="93"/>
  <c r="S21" i="8" s="1"/>
  <c r="N210" i="93"/>
  <c r="W21" i="8" s="1"/>
  <c r="M207" i="93"/>
  <c r="R205" i="93"/>
  <c r="R204" i="93"/>
  <c r="R203" i="93"/>
  <c r="R202" i="93"/>
  <c r="R201" i="93"/>
  <c r="M201" i="93"/>
  <c r="P201" i="93" s="1"/>
  <c r="R200" i="93"/>
  <c r="M200" i="93"/>
  <c r="P200" i="93" s="1"/>
  <c r="R199" i="93"/>
  <c r="P199" i="93"/>
  <c r="M199" i="93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P189" i="93"/>
  <c r="M189" i="93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P104" i="93"/>
  <c r="M104" i="93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P54" i="93"/>
  <c r="M54" i="93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R5" i="93"/>
  <c r="M5" i="93"/>
  <c r="P5" i="93" s="1"/>
  <c r="N213" i="94"/>
  <c r="S22" i="8" s="1"/>
  <c r="N210" i="94"/>
  <c r="W22" i="8" s="1"/>
  <c r="M207" i="94"/>
  <c r="R205" i="94"/>
  <c r="R204" i="94"/>
  <c r="R203" i="94"/>
  <c r="R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13" i="95"/>
  <c r="S23" i="8" s="1"/>
  <c r="N210" i="95"/>
  <c r="W23" i="8" s="1"/>
  <c r="M207" i="95"/>
  <c r="R205" i="95"/>
  <c r="R204" i="95"/>
  <c r="R203" i="95"/>
  <c r="R202" i="95"/>
  <c r="R201" i="95"/>
  <c r="M201" i="95"/>
  <c r="P201" i="95" s="1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P44" i="95"/>
  <c r="M44" i="95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P34" i="95"/>
  <c r="M34" i="95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P14" i="95"/>
  <c r="M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N213" i="96"/>
  <c r="S24" i="8" s="1"/>
  <c r="N210" i="96"/>
  <c r="W24" i="8" s="1"/>
  <c r="M207" i="96"/>
  <c r="R205" i="96"/>
  <c r="R204" i="96"/>
  <c r="R203" i="96"/>
  <c r="R202" i="96"/>
  <c r="R201" i="96"/>
  <c r="M201" i="96"/>
  <c r="P201" i="96" s="1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P183" i="96"/>
  <c r="M183" i="96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P160" i="96"/>
  <c r="M160" i="96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P101" i="96"/>
  <c r="M101" i="96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P69" i="96"/>
  <c r="M69" i="96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P5" i="96" s="1"/>
  <c r="N213" i="97"/>
  <c r="N210" i="97"/>
  <c r="W25" i="8" s="1"/>
  <c r="M207" i="97"/>
  <c r="R205" i="97"/>
  <c r="R204" i="97"/>
  <c r="R203" i="97"/>
  <c r="R202" i="97"/>
  <c r="R201" i="97"/>
  <c r="M201" i="97"/>
  <c r="P201" i="97" s="1"/>
  <c r="R200" i="97"/>
  <c r="M200" i="97"/>
  <c r="P200" i="97" s="1"/>
  <c r="R199" i="97"/>
  <c r="P199" i="97"/>
  <c r="M199" i="97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P177" i="97"/>
  <c r="M177" i="97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P153" i="97"/>
  <c r="M153" i="97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P146" i="97"/>
  <c r="M146" i="97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P97" i="97"/>
  <c r="M97" i="97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P90" i="97"/>
  <c r="M90" i="97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P41" i="97"/>
  <c r="M41" i="97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P32" i="97"/>
  <c r="M32" i="97"/>
  <c r="R31" i="97"/>
  <c r="M31" i="97"/>
  <c r="P31" i="97" s="1"/>
  <c r="R30" i="97"/>
  <c r="P30" i="97"/>
  <c r="M30" i="97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P9" i="97"/>
  <c r="M9" i="97"/>
  <c r="R8" i="97"/>
  <c r="M8" i="97"/>
  <c r="P8" i="97" s="1"/>
  <c r="R7" i="97"/>
  <c r="M7" i="97"/>
  <c r="P7" i="97" s="1"/>
  <c r="R6" i="97"/>
  <c r="M6" i="97"/>
  <c r="P6" i="97" s="1"/>
  <c r="R5" i="97"/>
  <c r="M5" i="97"/>
  <c r="N213" i="98"/>
  <c r="S26" i="8" s="1"/>
  <c r="N210" i="98"/>
  <c r="W26" i="8" s="1"/>
  <c r="M207" i="98"/>
  <c r="R205" i="98"/>
  <c r="R204" i="98"/>
  <c r="R203" i="98"/>
  <c r="R202" i="98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P197" i="98"/>
  <c r="M197" i="98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P48" i="98"/>
  <c r="M48" i="98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13" i="99"/>
  <c r="S27" i="8" s="1"/>
  <c r="N210" i="99"/>
  <c r="W27" i="8" s="1"/>
  <c r="M207" i="99"/>
  <c r="R205" i="99"/>
  <c r="R204" i="99"/>
  <c r="R203" i="99"/>
  <c r="R202" i="99"/>
  <c r="R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N213" i="100"/>
  <c r="N210" i="100"/>
  <c r="M207" i="100"/>
  <c r="R205" i="100"/>
  <c r="R204" i="100"/>
  <c r="R203" i="100"/>
  <c r="R202" i="100"/>
  <c r="R201" i="100"/>
  <c r="P201" i="100"/>
  <c r="M201" i="100"/>
  <c r="G201" i="100"/>
  <c r="J201" i="100" s="1"/>
  <c r="R200" i="100"/>
  <c r="M200" i="100"/>
  <c r="P200" i="100" s="1"/>
  <c r="G200" i="100"/>
  <c r="J200" i="100" s="1"/>
  <c r="G200" i="101" s="1"/>
  <c r="J200" i="101" s="1"/>
  <c r="R199" i="100"/>
  <c r="M199" i="100"/>
  <c r="P199" i="100" s="1"/>
  <c r="G199" i="100"/>
  <c r="J199" i="100" s="1"/>
  <c r="R198" i="100"/>
  <c r="M198" i="100"/>
  <c r="P198" i="100" s="1"/>
  <c r="G198" i="100"/>
  <c r="J198" i="100" s="1"/>
  <c r="G198" i="101" s="1"/>
  <c r="J198" i="101" s="1"/>
  <c r="R197" i="100"/>
  <c r="M197" i="100"/>
  <c r="P197" i="100" s="1"/>
  <c r="G197" i="100"/>
  <c r="J197" i="100" s="1"/>
  <c r="R196" i="100"/>
  <c r="P196" i="100"/>
  <c r="M196" i="100"/>
  <c r="G196" i="100"/>
  <c r="J196" i="100" s="1"/>
  <c r="G196" i="101" s="1"/>
  <c r="J196" i="101" s="1"/>
  <c r="R195" i="100"/>
  <c r="M195" i="100"/>
  <c r="P195" i="100" s="1"/>
  <c r="G195" i="100"/>
  <c r="J195" i="100" s="1"/>
  <c r="G195" i="101" s="1"/>
  <c r="J195" i="101" s="1"/>
  <c r="R194" i="100"/>
  <c r="M194" i="100"/>
  <c r="P194" i="100" s="1"/>
  <c r="G194" i="100"/>
  <c r="J194" i="100" s="1"/>
  <c r="G194" i="101" s="1"/>
  <c r="J194" i="101" s="1"/>
  <c r="R193" i="100"/>
  <c r="M193" i="100"/>
  <c r="P193" i="100" s="1"/>
  <c r="G193" i="100"/>
  <c r="J193" i="100" s="1"/>
  <c r="G193" i="101" s="1"/>
  <c r="J193" i="101" s="1"/>
  <c r="R192" i="100"/>
  <c r="M192" i="100"/>
  <c r="P192" i="100" s="1"/>
  <c r="G192" i="100"/>
  <c r="J192" i="100" s="1"/>
  <c r="R191" i="100"/>
  <c r="M191" i="100"/>
  <c r="P191" i="100" s="1"/>
  <c r="G191" i="100"/>
  <c r="J191" i="100" s="1"/>
  <c r="G191" i="101" s="1"/>
  <c r="J191" i="101" s="1"/>
  <c r="R190" i="100"/>
  <c r="M190" i="100"/>
  <c r="P190" i="100" s="1"/>
  <c r="G190" i="100"/>
  <c r="J190" i="100" s="1"/>
  <c r="G190" i="101" s="1"/>
  <c r="J190" i="101" s="1"/>
  <c r="R189" i="100"/>
  <c r="M189" i="100"/>
  <c r="P189" i="100" s="1"/>
  <c r="G189" i="100"/>
  <c r="J189" i="100" s="1"/>
  <c r="G189" i="101" s="1"/>
  <c r="J189" i="101" s="1"/>
  <c r="R188" i="100"/>
  <c r="M188" i="100"/>
  <c r="P188" i="100" s="1"/>
  <c r="G188" i="100"/>
  <c r="J188" i="100" s="1"/>
  <c r="G188" i="101" s="1"/>
  <c r="J188" i="101" s="1"/>
  <c r="R187" i="100"/>
  <c r="M187" i="100"/>
  <c r="P187" i="100" s="1"/>
  <c r="G187" i="100"/>
  <c r="J187" i="100" s="1"/>
  <c r="G187" i="101" s="1"/>
  <c r="J187" i="101" s="1"/>
  <c r="R186" i="100"/>
  <c r="M186" i="100"/>
  <c r="P186" i="100" s="1"/>
  <c r="G186" i="100"/>
  <c r="J186" i="100" s="1"/>
  <c r="R185" i="100"/>
  <c r="M185" i="100"/>
  <c r="P185" i="100" s="1"/>
  <c r="G185" i="100"/>
  <c r="J185" i="100" s="1"/>
  <c r="G185" i="101" s="1"/>
  <c r="J185" i="101" s="1"/>
  <c r="R184" i="100"/>
  <c r="M184" i="100"/>
  <c r="P184" i="100" s="1"/>
  <c r="G184" i="100"/>
  <c r="J184" i="100" s="1"/>
  <c r="G184" i="101" s="1"/>
  <c r="J184" i="101" s="1"/>
  <c r="R183" i="100"/>
  <c r="M183" i="100"/>
  <c r="P183" i="100" s="1"/>
  <c r="G183" i="100"/>
  <c r="J183" i="100" s="1"/>
  <c r="G183" i="101" s="1"/>
  <c r="J183" i="101" s="1"/>
  <c r="R182" i="100"/>
  <c r="M182" i="100"/>
  <c r="P182" i="100" s="1"/>
  <c r="G182" i="100"/>
  <c r="J182" i="100" s="1"/>
  <c r="G182" i="101" s="1"/>
  <c r="J182" i="101" s="1"/>
  <c r="R181" i="100"/>
  <c r="M181" i="100"/>
  <c r="P181" i="100" s="1"/>
  <c r="G181" i="100"/>
  <c r="J181" i="100" s="1"/>
  <c r="R180" i="100"/>
  <c r="M180" i="100"/>
  <c r="P180" i="100" s="1"/>
  <c r="G180" i="100"/>
  <c r="J180" i="100" s="1"/>
  <c r="G180" i="101" s="1"/>
  <c r="J180" i="101" s="1"/>
  <c r="R179" i="100"/>
  <c r="M179" i="100"/>
  <c r="P179" i="100" s="1"/>
  <c r="G179" i="100"/>
  <c r="J179" i="100" s="1"/>
  <c r="M178" i="100"/>
  <c r="P178" i="100" s="1"/>
  <c r="G178" i="100"/>
  <c r="J178" i="100" s="1"/>
  <c r="R177" i="100"/>
  <c r="M177" i="100"/>
  <c r="P177" i="100" s="1"/>
  <c r="G177" i="100"/>
  <c r="J177" i="100" s="1"/>
  <c r="G177" i="101" s="1"/>
  <c r="J177" i="101" s="1"/>
  <c r="R176" i="100"/>
  <c r="M176" i="100"/>
  <c r="P176" i="100" s="1"/>
  <c r="G176" i="100"/>
  <c r="J176" i="100" s="1"/>
  <c r="R175" i="100"/>
  <c r="M175" i="100"/>
  <c r="P175" i="100" s="1"/>
  <c r="G175" i="100"/>
  <c r="J175" i="100" s="1"/>
  <c r="R174" i="100"/>
  <c r="M174" i="100"/>
  <c r="P174" i="100" s="1"/>
  <c r="G174" i="100"/>
  <c r="J174" i="100" s="1"/>
  <c r="G174" i="101" s="1"/>
  <c r="J174" i="101" s="1"/>
  <c r="R173" i="100"/>
  <c r="M173" i="100"/>
  <c r="P173" i="100" s="1"/>
  <c r="G173" i="100"/>
  <c r="J173" i="100" s="1"/>
  <c r="R172" i="100"/>
  <c r="M172" i="100"/>
  <c r="P172" i="100" s="1"/>
  <c r="G172" i="100"/>
  <c r="J172" i="100" s="1"/>
  <c r="G172" i="101" s="1"/>
  <c r="J172" i="101" s="1"/>
  <c r="R171" i="100"/>
  <c r="M171" i="100"/>
  <c r="P171" i="100" s="1"/>
  <c r="G171" i="100"/>
  <c r="J171" i="100" s="1"/>
  <c r="R170" i="100"/>
  <c r="M170" i="100"/>
  <c r="P170" i="100" s="1"/>
  <c r="G170" i="100"/>
  <c r="J170" i="100" s="1"/>
  <c r="G170" i="101" s="1"/>
  <c r="J170" i="101" s="1"/>
  <c r="R169" i="100"/>
  <c r="M169" i="100"/>
  <c r="P169" i="100" s="1"/>
  <c r="G169" i="100"/>
  <c r="J169" i="100" s="1"/>
  <c r="G169" i="101" s="1"/>
  <c r="J169" i="101" s="1"/>
  <c r="R168" i="100"/>
  <c r="M168" i="100"/>
  <c r="P168" i="100" s="1"/>
  <c r="G168" i="100"/>
  <c r="J168" i="100" s="1"/>
  <c r="G168" i="101" s="1"/>
  <c r="J168" i="101" s="1"/>
  <c r="R167" i="100"/>
  <c r="M167" i="100"/>
  <c r="P167" i="100" s="1"/>
  <c r="G167" i="100"/>
  <c r="J167" i="100" s="1"/>
  <c r="R166" i="100"/>
  <c r="M166" i="100"/>
  <c r="P166" i="100" s="1"/>
  <c r="G166" i="100"/>
  <c r="J166" i="100" s="1"/>
  <c r="G166" i="101" s="1"/>
  <c r="J166" i="101" s="1"/>
  <c r="R165" i="100"/>
  <c r="M165" i="100"/>
  <c r="P165" i="100" s="1"/>
  <c r="G165" i="100"/>
  <c r="J165" i="100" s="1"/>
  <c r="R164" i="100"/>
  <c r="M164" i="100"/>
  <c r="P164" i="100" s="1"/>
  <c r="G164" i="100"/>
  <c r="J164" i="100" s="1"/>
  <c r="G164" i="101" s="1"/>
  <c r="J164" i="101" s="1"/>
  <c r="R163" i="100"/>
  <c r="M163" i="100"/>
  <c r="P163" i="100" s="1"/>
  <c r="G163" i="100"/>
  <c r="J163" i="100" s="1"/>
  <c r="R162" i="100"/>
  <c r="M162" i="100"/>
  <c r="P162" i="100" s="1"/>
  <c r="G162" i="100"/>
  <c r="J162" i="100" s="1"/>
  <c r="R161" i="100"/>
  <c r="M161" i="100"/>
  <c r="P161" i="100" s="1"/>
  <c r="G161" i="100"/>
  <c r="J161" i="100" s="1"/>
  <c r="G161" i="101" s="1"/>
  <c r="J161" i="101" s="1"/>
  <c r="R160" i="100"/>
  <c r="M160" i="100"/>
  <c r="P160" i="100" s="1"/>
  <c r="G160" i="100"/>
  <c r="J160" i="100" s="1"/>
  <c r="R159" i="100"/>
  <c r="M159" i="100"/>
  <c r="P159" i="100" s="1"/>
  <c r="G159" i="100"/>
  <c r="J159" i="100" s="1"/>
  <c r="G159" i="101" s="1"/>
  <c r="J159" i="101" s="1"/>
  <c r="R158" i="100"/>
  <c r="M158" i="100"/>
  <c r="P158" i="100" s="1"/>
  <c r="G158" i="100"/>
  <c r="J158" i="100" s="1"/>
  <c r="G158" i="101" s="1"/>
  <c r="J158" i="101" s="1"/>
  <c r="R157" i="100"/>
  <c r="M157" i="100"/>
  <c r="P157" i="100" s="1"/>
  <c r="G157" i="100"/>
  <c r="J157" i="100" s="1"/>
  <c r="G157" i="101" s="1"/>
  <c r="J157" i="101" s="1"/>
  <c r="R156" i="100"/>
  <c r="M156" i="100"/>
  <c r="P156" i="100" s="1"/>
  <c r="G156" i="100"/>
  <c r="J156" i="100" s="1"/>
  <c r="G156" i="101" s="1"/>
  <c r="J156" i="101" s="1"/>
  <c r="R155" i="100"/>
  <c r="M155" i="100"/>
  <c r="P155" i="100" s="1"/>
  <c r="G155" i="100"/>
  <c r="J155" i="100" s="1"/>
  <c r="R154" i="100"/>
  <c r="M154" i="100"/>
  <c r="P154" i="100" s="1"/>
  <c r="G154" i="100"/>
  <c r="J154" i="100" s="1"/>
  <c r="G154" i="101" s="1"/>
  <c r="J154" i="101" s="1"/>
  <c r="R153" i="100"/>
  <c r="M153" i="100"/>
  <c r="P153" i="100" s="1"/>
  <c r="G153" i="100"/>
  <c r="J153" i="100" s="1"/>
  <c r="G153" i="101" s="1"/>
  <c r="J153" i="101" s="1"/>
  <c r="R152" i="100"/>
  <c r="M152" i="100"/>
  <c r="P152" i="100" s="1"/>
  <c r="G152" i="100"/>
  <c r="J152" i="100" s="1"/>
  <c r="G152" i="101" s="1"/>
  <c r="J152" i="101" s="1"/>
  <c r="R151" i="100"/>
  <c r="M151" i="100"/>
  <c r="P151" i="100" s="1"/>
  <c r="G151" i="100"/>
  <c r="J151" i="100" s="1"/>
  <c r="G151" i="101" s="1"/>
  <c r="J151" i="101" s="1"/>
  <c r="R150" i="100"/>
  <c r="M150" i="100"/>
  <c r="P150" i="100" s="1"/>
  <c r="G150" i="100"/>
  <c r="J150" i="100" s="1"/>
  <c r="G150" i="101" s="1"/>
  <c r="J150" i="101" s="1"/>
  <c r="R149" i="100"/>
  <c r="M149" i="100"/>
  <c r="P149" i="100" s="1"/>
  <c r="G149" i="100"/>
  <c r="J149" i="100" s="1"/>
  <c r="G149" i="101" s="1"/>
  <c r="J149" i="101" s="1"/>
  <c r="R148" i="100"/>
  <c r="M148" i="100"/>
  <c r="P148" i="100" s="1"/>
  <c r="G148" i="100"/>
  <c r="J148" i="100" s="1"/>
  <c r="G148" i="101" s="1"/>
  <c r="J148" i="101" s="1"/>
  <c r="R147" i="100"/>
  <c r="M147" i="100"/>
  <c r="P147" i="100" s="1"/>
  <c r="G147" i="100"/>
  <c r="J147" i="100" s="1"/>
  <c r="G147" i="101" s="1"/>
  <c r="J147" i="101" s="1"/>
  <c r="R146" i="100"/>
  <c r="M146" i="100"/>
  <c r="P146" i="100" s="1"/>
  <c r="G146" i="100"/>
  <c r="J146" i="100" s="1"/>
  <c r="G146" i="101" s="1"/>
  <c r="J146" i="101" s="1"/>
  <c r="R145" i="100"/>
  <c r="M145" i="100"/>
  <c r="P145" i="100" s="1"/>
  <c r="G145" i="100"/>
  <c r="J145" i="100" s="1"/>
  <c r="G145" i="101" s="1"/>
  <c r="J145" i="101" s="1"/>
  <c r="R144" i="100"/>
  <c r="M144" i="100"/>
  <c r="P144" i="100" s="1"/>
  <c r="G144" i="100"/>
  <c r="J144" i="100" s="1"/>
  <c r="R143" i="100"/>
  <c r="M143" i="100"/>
  <c r="P143" i="100" s="1"/>
  <c r="G143" i="100"/>
  <c r="J143" i="100" s="1"/>
  <c r="R142" i="100"/>
  <c r="M142" i="100"/>
  <c r="P142" i="100" s="1"/>
  <c r="G142" i="100"/>
  <c r="J142" i="100" s="1"/>
  <c r="G142" i="101" s="1"/>
  <c r="J142" i="101" s="1"/>
  <c r="R141" i="100"/>
  <c r="M141" i="100"/>
  <c r="P141" i="100" s="1"/>
  <c r="G141" i="100"/>
  <c r="J141" i="100" s="1"/>
  <c r="R140" i="100"/>
  <c r="M140" i="100"/>
  <c r="P140" i="100" s="1"/>
  <c r="G140" i="100"/>
  <c r="J140" i="100" s="1"/>
  <c r="G140" i="101" s="1"/>
  <c r="J140" i="101" s="1"/>
  <c r="R139" i="100"/>
  <c r="M139" i="100"/>
  <c r="P139" i="100" s="1"/>
  <c r="G139" i="100"/>
  <c r="J139" i="100" s="1"/>
  <c r="R138" i="100"/>
  <c r="M138" i="100"/>
  <c r="P138" i="100" s="1"/>
  <c r="G138" i="100"/>
  <c r="J138" i="100" s="1"/>
  <c r="G138" i="101" s="1"/>
  <c r="J138" i="101" s="1"/>
  <c r="R137" i="100"/>
  <c r="M137" i="100"/>
  <c r="P137" i="100" s="1"/>
  <c r="G137" i="100"/>
  <c r="J137" i="100" s="1"/>
  <c r="G137" i="101" s="1"/>
  <c r="J137" i="101" s="1"/>
  <c r="R136" i="100"/>
  <c r="M136" i="100"/>
  <c r="P136" i="100" s="1"/>
  <c r="G136" i="100"/>
  <c r="J136" i="100" s="1"/>
  <c r="G136" i="101" s="1"/>
  <c r="J136" i="101" s="1"/>
  <c r="R135" i="100"/>
  <c r="M135" i="100"/>
  <c r="P135" i="100" s="1"/>
  <c r="G135" i="100"/>
  <c r="J135" i="100" s="1"/>
  <c r="R134" i="100"/>
  <c r="M134" i="100"/>
  <c r="P134" i="100" s="1"/>
  <c r="G134" i="100"/>
  <c r="J134" i="100" s="1"/>
  <c r="G134" i="101" s="1"/>
  <c r="J134" i="101" s="1"/>
  <c r="R133" i="100"/>
  <c r="M133" i="100"/>
  <c r="P133" i="100" s="1"/>
  <c r="G133" i="100"/>
  <c r="J133" i="100" s="1"/>
  <c r="R132" i="100"/>
  <c r="M132" i="100"/>
  <c r="P132" i="100" s="1"/>
  <c r="G132" i="100"/>
  <c r="J132" i="100" s="1"/>
  <c r="G132" i="101" s="1"/>
  <c r="J132" i="101" s="1"/>
  <c r="R131" i="100"/>
  <c r="M131" i="100"/>
  <c r="P131" i="100" s="1"/>
  <c r="G131" i="100"/>
  <c r="J131" i="100" s="1"/>
  <c r="R130" i="100"/>
  <c r="M130" i="100"/>
  <c r="P130" i="100" s="1"/>
  <c r="G130" i="100"/>
  <c r="J130" i="100" s="1"/>
  <c r="G130" i="101" s="1"/>
  <c r="J130" i="101" s="1"/>
  <c r="M129" i="100"/>
  <c r="P129" i="100" s="1"/>
  <c r="G129" i="100"/>
  <c r="J129" i="100" s="1"/>
  <c r="G129" i="101" s="1"/>
  <c r="J129" i="101" s="1"/>
  <c r="R128" i="100"/>
  <c r="M128" i="100"/>
  <c r="P128" i="100" s="1"/>
  <c r="G128" i="100"/>
  <c r="J128" i="100" s="1"/>
  <c r="R127" i="100"/>
  <c r="M127" i="100"/>
  <c r="P127" i="100" s="1"/>
  <c r="G127" i="100"/>
  <c r="J127" i="100" s="1"/>
  <c r="G127" i="101" s="1"/>
  <c r="J127" i="101" s="1"/>
  <c r="R126" i="100"/>
  <c r="M126" i="100"/>
  <c r="P126" i="100" s="1"/>
  <c r="G126" i="100"/>
  <c r="J126" i="100" s="1"/>
  <c r="G126" i="101" s="1"/>
  <c r="J126" i="101" s="1"/>
  <c r="R125" i="100"/>
  <c r="M125" i="100"/>
  <c r="P125" i="100" s="1"/>
  <c r="G125" i="100"/>
  <c r="J125" i="100" s="1"/>
  <c r="G125" i="101" s="1"/>
  <c r="J125" i="101" s="1"/>
  <c r="R124" i="100"/>
  <c r="M124" i="100"/>
  <c r="P124" i="100" s="1"/>
  <c r="G124" i="100"/>
  <c r="J124" i="100" s="1"/>
  <c r="R123" i="100"/>
  <c r="M123" i="100"/>
  <c r="P123" i="100" s="1"/>
  <c r="G123" i="100"/>
  <c r="J123" i="100" s="1"/>
  <c r="G123" i="101" s="1"/>
  <c r="J123" i="101" s="1"/>
  <c r="R122" i="100"/>
  <c r="M122" i="100"/>
  <c r="P122" i="100" s="1"/>
  <c r="G122" i="100"/>
  <c r="J122" i="100" s="1"/>
  <c r="R121" i="100"/>
  <c r="M121" i="100"/>
  <c r="P121" i="100" s="1"/>
  <c r="G121" i="100"/>
  <c r="J121" i="100" s="1"/>
  <c r="G121" i="101" s="1"/>
  <c r="J121" i="101" s="1"/>
  <c r="R120" i="100"/>
  <c r="M120" i="100"/>
  <c r="P120" i="100" s="1"/>
  <c r="G120" i="100"/>
  <c r="J120" i="100" s="1"/>
  <c r="G120" i="101" s="1"/>
  <c r="J120" i="101" s="1"/>
  <c r="R119" i="100"/>
  <c r="M119" i="100"/>
  <c r="P119" i="100" s="1"/>
  <c r="G119" i="100"/>
  <c r="J119" i="100" s="1"/>
  <c r="G119" i="101" s="1"/>
  <c r="J119" i="101" s="1"/>
  <c r="R118" i="100"/>
  <c r="M118" i="100"/>
  <c r="P118" i="100" s="1"/>
  <c r="G118" i="100"/>
  <c r="J118" i="100" s="1"/>
  <c r="G118" i="101" s="1"/>
  <c r="J118" i="101" s="1"/>
  <c r="R117" i="100"/>
  <c r="M117" i="100"/>
  <c r="P117" i="100" s="1"/>
  <c r="G117" i="100"/>
  <c r="J117" i="100" s="1"/>
  <c r="G117" i="101" s="1"/>
  <c r="J117" i="101" s="1"/>
  <c r="R116" i="100"/>
  <c r="M116" i="100"/>
  <c r="P116" i="100" s="1"/>
  <c r="G116" i="100"/>
  <c r="J116" i="100" s="1"/>
  <c r="R115" i="100"/>
  <c r="M115" i="100"/>
  <c r="P115" i="100" s="1"/>
  <c r="G115" i="100"/>
  <c r="J115" i="100" s="1"/>
  <c r="G115" i="101" s="1"/>
  <c r="J115" i="101" s="1"/>
  <c r="M114" i="100"/>
  <c r="P114" i="100" s="1"/>
  <c r="G114" i="100"/>
  <c r="J114" i="100" s="1"/>
  <c r="G114" i="101" s="1"/>
  <c r="J114" i="101" s="1"/>
  <c r="R113" i="100"/>
  <c r="M113" i="100"/>
  <c r="P113" i="100" s="1"/>
  <c r="G113" i="100"/>
  <c r="J113" i="100" s="1"/>
  <c r="R112" i="100"/>
  <c r="M112" i="100"/>
  <c r="P112" i="100" s="1"/>
  <c r="G112" i="100"/>
  <c r="J112" i="100" s="1"/>
  <c r="G112" i="101" s="1"/>
  <c r="J112" i="101" s="1"/>
  <c r="R111" i="100"/>
  <c r="M111" i="100"/>
  <c r="P111" i="100" s="1"/>
  <c r="G111" i="100"/>
  <c r="J111" i="100" s="1"/>
  <c r="G111" i="101" s="1"/>
  <c r="J111" i="101" s="1"/>
  <c r="R110" i="100"/>
  <c r="M110" i="100"/>
  <c r="P110" i="100" s="1"/>
  <c r="G110" i="100"/>
  <c r="J110" i="100" s="1"/>
  <c r="G110" i="101" s="1"/>
  <c r="J110" i="101" s="1"/>
  <c r="M109" i="100"/>
  <c r="P109" i="100" s="1"/>
  <c r="G109" i="100"/>
  <c r="J109" i="100" s="1"/>
  <c r="G109" i="101" s="1"/>
  <c r="J109" i="101" s="1"/>
  <c r="R108" i="100"/>
  <c r="M108" i="100"/>
  <c r="P108" i="100" s="1"/>
  <c r="G108" i="100"/>
  <c r="J108" i="100" s="1"/>
  <c r="G108" i="101" s="1"/>
  <c r="J108" i="101" s="1"/>
  <c r="R107" i="100"/>
  <c r="M107" i="100"/>
  <c r="P107" i="100" s="1"/>
  <c r="G107" i="100"/>
  <c r="J107" i="100" s="1"/>
  <c r="G107" i="101" s="1"/>
  <c r="J107" i="101" s="1"/>
  <c r="R106" i="100"/>
  <c r="M106" i="100"/>
  <c r="P106" i="100" s="1"/>
  <c r="G106" i="100"/>
  <c r="J106" i="100" s="1"/>
  <c r="R105" i="100"/>
  <c r="M105" i="100"/>
  <c r="P105" i="100" s="1"/>
  <c r="G105" i="100"/>
  <c r="J105" i="100" s="1"/>
  <c r="R104" i="100"/>
  <c r="M104" i="100"/>
  <c r="P104" i="100" s="1"/>
  <c r="G104" i="100"/>
  <c r="J104" i="100" s="1"/>
  <c r="G104" i="101" s="1"/>
  <c r="J104" i="101" s="1"/>
  <c r="R103" i="100"/>
  <c r="M103" i="100"/>
  <c r="P103" i="100" s="1"/>
  <c r="G103" i="100"/>
  <c r="J103" i="100" s="1"/>
  <c r="G103" i="101" s="1"/>
  <c r="J103" i="101" s="1"/>
  <c r="R102" i="100"/>
  <c r="M102" i="100"/>
  <c r="P102" i="100" s="1"/>
  <c r="G102" i="100"/>
  <c r="J102" i="100" s="1"/>
  <c r="G102" i="101" s="1"/>
  <c r="J102" i="101" s="1"/>
  <c r="R101" i="100"/>
  <c r="M101" i="100"/>
  <c r="P101" i="100" s="1"/>
  <c r="G101" i="100"/>
  <c r="J101" i="100" s="1"/>
  <c r="G101" i="101" s="1"/>
  <c r="J101" i="101" s="1"/>
  <c r="R100" i="100"/>
  <c r="M100" i="100"/>
  <c r="P100" i="100" s="1"/>
  <c r="G100" i="100"/>
  <c r="J100" i="100" s="1"/>
  <c r="R99" i="100"/>
  <c r="M99" i="100"/>
  <c r="P99" i="100" s="1"/>
  <c r="G99" i="100"/>
  <c r="J99" i="100" s="1"/>
  <c r="G99" i="101" s="1"/>
  <c r="J99" i="101" s="1"/>
  <c r="R98" i="100"/>
  <c r="M98" i="100"/>
  <c r="P98" i="100" s="1"/>
  <c r="G98" i="100"/>
  <c r="J98" i="100" s="1"/>
  <c r="G98" i="101" s="1"/>
  <c r="J98" i="101" s="1"/>
  <c r="R97" i="100"/>
  <c r="M97" i="100"/>
  <c r="P97" i="100" s="1"/>
  <c r="G97" i="100"/>
  <c r="J97" i="100" s="1"/>
  <c r="R96" i="100"/>
  <c r="M96" i="100"/>
  <c r="P96" i="100" s="1"/>
  <c r="G96" i="100"/>
  <c r="J96" i="100" s="1"/>
  <c r="G96" i="101" s="1"/>
  <c r="J96" i="101" s="1"/>
  <c r="R95" i="100"/>
  <c r="M95" i="100"/>
  <c r="P95" i="100" s="1"/>
  <c r="G95" i="100"/>
  <c r="J95" i="100" s="1"/>
  <c r="G95" i="101" s="1"/>
  <c r="J95" i="101" s="1"/>
  <c r="G94" i="100"/>
  <c r="J94" i="100" s="1"/>
  <c r="R93" i="100"/>
  <c r="M93" i="100"/>
  <c r="P93" i="100" s="1"/>
  <c r="G93" i="100"/>
  <c r="J93" i="100" s="1"/>
  <c r="G93" i="101" s="1"/>
  <c r="J93" i="101" s="1"/>
  <c r="R92" i="100"/>
  <c r="M92" i="100"/>
  <c r="P92" i="100" s="1"/>
  <c r="G92" i="100"/>
  <c r="J92" i="100" s="1"/>
  <c r="R91" i="100"/>
  <c r="M91" i="100"/>
  <c r="P91" i="100" s="1"/>
  <c r="G91" i="100"/>
  <c r="J91" i="100" s="1"/>
  <c r="G91" i="101" s="1"/>
  <c r="J91" i="101" s="1"/>
  <c r="R90" i="100"/>
  <c r="M90" i="100"/>
  <c r="P90" i="100" s="1"/>
  <c r="G90" i="100"/>
  <c r="J90" i="100" s="1"/>
  <c r="G90" i="101" s="1"/>
  <c r="J90" i="101" s="1"/>
  <c r="R89" i="100"/>
  <c r="M89" i="100"/>
  <c r="P89" i="100" s="1"/>
  <c r="G89" i="100"/>
  <c r="J89" i="100" s="1"/>
  <c r="G89" i="101" s="1"/>
  <c r="J89" i="101" s="1"/>
  <c r="R88" i="100"/>
  <c r="M88" i="100"/>
  <c r="P88" i="100" s="1"/>
  <c r="G88" i="100"/>
  <c r="J88" i="100" s="1"/>
  <c r="G88" i="101" s="1"/>
  <c r="J88" i="101" s="1"/>
  <c r="R87" i="100"/>
  <c r="M87" i="100"/>
  <c r="P87" i="100" s="1"/>
  <c r="G87" i="100"/>
  <c r="J87" i="100" s="1"/>
  <c r="G87" i="101" s="1"/>
  <c r="J87" i="101" s="1"/>
  <c r="R86" i="100"/>
  <c r="M86" i="100"/>
  <c r="P86" i="100" s="1"/>
  <c r="G86" i="100"/>
  <c r="J86" i="100" s="1"/>
  <c r="R85" i="100"/>
  <c r="M85" i="100"/>
  <c r="P85" i="100" s="1"/>
  <c r="G85" i="100"/>
  <c r="J85" i="100" s="1"/>
  <c r="G85" i="101" s="1"/>
  <c r="J85" i="101" s="1"/>
  <c r="R84" i="100"/>
  <c r="M84" i="100"/>
  <c r="P84" i="100" s="1"/>
  <c r="G84" i="100"/>
  <c r="J84" i="100" s="1"/>
  <c r="R83" i="100"/>
  <c r="M83" i="100"/>
  <c r="P83" i="100" s="1"/>
  <c r="G83" i="100"/>
  <c r="J83" i="100" s="1"/>
  <c r="G83" i="101" s="1"/>
  <c r="J83" i="101" s="1"/>
  <c r="R82" i="100"/>
  <c r="M82" i="100"/>
  <c r="P82" i="100" s="1"/>
  <c r="G82" i="100"/>
  <c r="J82" i="100" s="1"/>
  <c r="G82" i="101" s="1"/>
  <c r="J82" i="101" s="1"/>
  <c r="R81" i="100"/>
  <c r="M81" i="100"/>
  <c r="P81" i="100" s="1"/>
  <c r="G81" i="100"/>
  <c r="J81" i="100" s="1"/>
  <c r="G81" i="101" s="1"/>
  <c r="J81" i="101" s="1"/>
  <c r="R80" i="100"/>
  <c r="M80" i="100"/>
  <c r="P80" i="100" s="1"/>
  <c r="G80" i="100"/>
  <c r="J80" i="100" s="1"/>
  <c r="G80" i="101" s="1"/>
  <c r="J80" i="101" s="1"/>
  <c r="R79" i="100"/>
  <c r="M79" i="100"/>
  <c r="P79" i="100" s="1"/>
  <c r="G79" i="100"/>
  <c r="J79" i="100" s="1"/>
  <c r="G79" i="101" s="1"/>
  <c r="J79" i="101" s="1"/>
  <c r="R78" i="100"/>
  <c r="M78" i="100"/>
  <c r="P78" i="100" s="1"/>
  <c r="G78" i="100"/>
  <c r="J78" i="100" s="1"/>
  <c r="R77" i="100"/>
  <c r="M77" i="100"/>
  <c r="P77" i="100" s="1"/>
  <c r="G77" i="100"/>
  <c r="J77" i="100" s="1"/>
  <c r="G77" i="101" s="1"/>
  <c r="J77" i="101" s="1"/>
  <c r="R76" i="100"/>
  <c r="M76" i="100"/>
  <c r="P76" i="100" s="1"/>
  <c r="G76" i="100"/>
  <c r="J76" i="100" s="1"/>
  <c r="M75" i="100"/>
  <c r="P75" i="100" s="1"/>
  <c r="G75" i="100"/>
  <c r="J75" i="100" s="1"/>
  <c r="R74" i="100"/>
  <c r="M74" i="100"/>
  <c r="P74" i="100" s="1"/>
  <c r="G74" i="100"/>
  <c r="J74" i="100" s="1"/>
  <c r="G74" i="101" s="1"/>
  <c r="J74" i="101" s="1"/>
  <c r="R73" i="100"/>
  <c r="M73" i="100"/>
  <c r="P73" i="100" s="1"/>
  <c r="G73" i="100"/>
  <c r="J73" i="100" s="1"/>
  <c r="G73" i="101" s="1"/>
  <c r="J73" i="101" s="1"/>
  <c r="R72" i="100"/>
  <c r="M72" i="100"/>
  <c r="P72" i="100" s="1"/>
  <c r="G72" i="100"/>
  <c r="J72" i="100" s="1"/>
  <c r="G72" i="101" s="1"/>
  <c r="J72" i="101" s="1"/>
  <c r="R71" i="100"/>
  <c r="M71" i="100"/>
  <c r="P71" i="100" s="1"/>
  <c r="G71" i="100"/>
  <c r="J71" i="100" s="1"/>
  <c r="G71" i="101" s="1"/>
  <c r="J71" i="101" s="1"/>
  <c r="R70" i="100"/>
  <c r="M70" i="100"/>
  <c r="P70" i="100" s="1"/>
  <c r="G70" i="100"/>
  <c r="J70" i="100" s="1"/>
  <c r="G70" i="101" s="1"/>
  <c r="J70" i="101" s="1"/>
  <c r="R69" i="100"/>
  <c r="M69" i="100"/>
  <c r="P69" i="100" s="1"/>
  <c r="G69" i="100"/>
  <c r="J69" i="100" s="1"/>
  <c r="R68" i="100"/>
  <c r="M68" i="100"/>
  <c r="P68" i="100" s="1"/>
  <c r="G68" i="100"/>
  <c r="J68" i="100" s="1"/>
  <c r="G68" i="101" s="1"/>
  <c r="J68" i="101" s="1"/>
  <c r="R67" i="100"/>
  <c r="M67" i="100"/>
  <c r="P67" i="100" s="1"/>
  <c r="G67" i="100"/>
  <c r="J67" i="100" s="1"/>
  <c r="G67" i="101" s="1"/>
  <c r="J67" i="101" s="1"/>
  <c r="R66" i="100"/>
  <c r="M66" i="100"/>
  <c r="P66" i="100" s="1"/>
  <c r="G66" i="100"/>
  <c r="J66" i="100" s="1"/>
  <c r="G66" i="101" s="1"/>
  <c r="J66" i="101" s="1"/>
  <c r="R65" i="100"/>
  <c r="M65" i="100"/>
  <c r="P65" i="100" s="1"/>
  <c r="G65" i="100"/>
  <c r="J65" i="100" s="1"/>
  <c r="G65" i="101" s="1"/>
  <c r="J65" i="101" s="1"/>
  <c r="R64" i="100"/>
  <c r="M64" i="100"/>
  <c r="P64" i="100" s="1"/>
  <c r="G64" i="100"/>
  <c r="J64" i="100" s="1"/>
  <c r="R63" i="100"/>
  <c r="M63" i="100"/>
  <c r="P63" i="100" s="1"/>
  <c r="G63" i="100"/>
  <c r="J63" i="100" s="1"/>
  <c r="G63" i="101" s="1"/>
  <c r="J63" i="101" s="1"/>
  <c r="R62" i="100"/>
  <c r="M62" i="100"/>
  <c r="P62" i="100" s="1"/>
  <c r="G62" i="100"/>
  <c r="J62" i="100" s="1"/>
  <c r="G62" i="101" s="1"/>
  <c r="J62" i="101" s="1"/>
  <c r="R61" i="100"/>
  <c r="M61" i="100"/>
  <c r="P61" i="100" s="1"/>
  <c r="G61" i="100"/>
  <c r="J61" i="100" s="1"/>
  <c r="R60" i="100"/>
  <c r="M60" i="100"/>
  <c r="P60" i="100" s="1"/>
  <c r="G60" i="100"/>
  <c r="J60" i="100" s="1"/>
  <c r="G60" i="101" s="1"/>
  <c r="J60" i="101" s="1"/>
  <c r="R59" i="100"/>
  <c r="M59" i="100"/>
  <c r="P59" i="100" s="1"/>
  <c r="G59" i="100"/>
  <c r="J59" i="100" s="1"/>
  <c r="R58" i="100"/>
  <c r="M58" i="100"/>
  <c r="P58" i="100" s="1"/>
  <c r="G58" i="100"/>
  <c r="J58" i="100" s="1"/>
  <c r="G58" i="101" s="1"/>
  <c r="J58" i="101" s="1"/>
  <c r="R57" i="100"/>
  <c r="M57" i="100"/>
  <c r="P57" i="100" s="1"/>
  <c r="G57" i="100"/>
  <c r="J57" i="100" s="1"/>
  <c r="R56" i="100"/>
  <c r="M56" i="100"/>
  <c r="P56" i="100" s="1"/>
  <c r="G56" i="100"/>
  <c r="J56" i="100" s="1"/>
  <c r="R55" i="100"/>
  <c r="M55" i="100"/>
  <c r="P55" i="100" s="1"/>
  <c r="G55" i="100"/>
  <c r="J55" i="100" s="1"/>
  <c r="G55" i="101" s="1"/>
  <c r="J55" i="101" s="1"/>
  <c r="R54" i="100"/>
  <c r="M54" i="100"/>
  <c r="P54" i="100" s="1"/>
  <c r="G54" i="100"/>
  <c r="J54" i="100" s="1"/>
  <c r="G54" i="101" s="1"/>
  <c r="J54" i="101" s="1"/>
  <c r="R53" i="100"/>
  <c r="M53" i="100"/>
  <c r="P53" i="100" s="1"/>
  <c r="G53" i="100"/>
  <c r="J53" i="100" s="1"/>
  <c r="G53" i="101" s="1"/>
  <c r="J53" i="101" s="1"/>
  <c r="R52" i="100"/>
  <c r="M52" i="100"/>
  <c r="P52" i="100" s="1"/>
  <c r="G52" i="100"/>
  <c r="J52" i="100" s="1"/>
  <c r="G52" i="101" s="1"/>
  <c r="J52" i="101" s="1"/>
  <c r="R51" i="100"/>
  <c r="M51" i="100"/>
  <c r="P51" i="100" s="1"/>
  <c r="G51" i="100"/>
  <c r="J51" i="100" s="1"/>
  <c r="G51" i="101" s="1"/>
  <c r="J51" i="101" s="1"/>
  <c r="R50" i="100"/>
  <c r="M50" i="100"/>
  <c r="P50" i="100" s="1"/>
  <c r="G50" i="100"/>
  <c r="J50" i="100" s="1"/>
  <c r="G50" i="101" s="1"/>
  <c r="J50" i="101" s="1"/>
  <c r="R49" i="100"/>
  <c r="M49" i="100"/>
  <c r="P49" i="100" s="1"/>
  <c r="G49" i="100"/>
  <c r="J49" i="100" s="1"/>
  <c r="G49" i="101" s="1"/>
  <c r="J49" i="101" s="1"/>
  <c r="R48" i="100"/>
  <c r="M48" i="100"/>
  <c r="P48" i="100" s="1"/>
  <c r="G48" i="100"/>
  <c r="J48" i="100" s="1"/>
  <c r="G48" i="101" s="1"/>
  <c r="J48" i="101" s="1"/>
  <c r="R47" i="100"/>
  <c r="M47" i="100"/>
  <c r="P47" i="100" s="1"/>
  <c r="G47" i="100"/>
  <c r="J47" i="100" s="1"/>
  <c r="G47" i="101" s="1"/>
  <c r="J47" i="101" s="1"/>
  <c r="R46" i="100"/>
  <c r="M46" i="100"/>
  <c r="P46" i="100" s="1"/>
  <c r="G46" i="100"/>
  <c r="J46" i="100" s="1"/>
  <c r="M45" i="100"/>
  <c r="P45" i="100" s="1"/>
  <c r="G45" i="100"/>
  <c r="J45" i="100" s="1"/>
  <c r="G45" i="101" s="1"/>
  <c r="J45" i="101" s="1"/>
  <c r="R44" i="100"/>
  <c r="M44" i="100"/>
  <c r="P44" i="100" s="1"/>
  <c r="G44" i="100"/>
  <c r="J44" i="100" s="1"/>
  <c r="G44" i="101" s="1"/>
  <c r="J44" i="101" s="1"/>
  <c r="R43" i="100"/>
  <c r="M43" i="100"/>
  <c r="P43" i="100" s="1"/>
  <c r="G43" i="100"/>
  <c r="J43" i="100" s="1"/>
  <c r="R42" i="100"/>
  <c r="M42" i="100"/>
  <c r="P42" i="100" s="1"/>
  <c r="G42" i="100"/>
  <c r="J42" i="100" s="1"/>
  <c r="R41" i="100"/>
  <c r="M41" i="100"/>
  <c r="P41" i="100" s="1"/>
  <c r="G41" i="100"/>
  <c r="J41" i="100" s="1"/>
  <c r="G41" i="101" s="1"/>
  <c r="J41" i="101" s="1"/>
  <c r="R40" i="100"/>
  <c r="M40" i="100"/>
  <c r="P40" i="100" s="1"/>
  <c r="G40" i="100"/>
  <c r="J40" i="100" s="1"/>
  <c r="G40" i="101" s="1"/>
  <c r="J40" i="101" s="1"/>
  <c r="R39" i="100"/>
  <c r="M39" i="100"/>
  <c r="P39" i="100" s="1"/>
  <c r="G39" i="100"/>
  <c r="J39" i="100" s="1"/>
  <c r="G39" i="101" s="1"/>
  <c r="J39" i="101" s="1"/>
  <c r="R38" i="100"/>
  <c r="M38" i="100"/>
  <c r="P38" i="100" s="1"/>
  <c r="G38" i="100"/>
  <c r="J38" i="100" s="1"/>
  <c r="R37" i="100"/>
  <c r="M37" i="100"/>
  <c r="P37" i="100" s="1"/>
  <c r="G37" i="100"/>
  <c r="J37" i="100" s="1"/>
  <c r="R36" i="100"/>
  <c r="M36" i="100"/>
  <c r="P36" i="100" s="1"/>
  <c r="G36" i="100"/>
  <c r="J36" i="100" s="1"/>
  <c r="G36" i="101" s="1"/>
  <c r="J36" i="101" s="1"/>
  <c r="R35" i="100"/>
  <c r="M35" i="100"/>
  <c r="P35" i="100" s="1"/>
  <c r="G35" i="100"/>
  <c r="J35" i="100" s="1"/>
  <c r="G35" i="101" s="1"/>
  <c r="J35" i="101" s="1"/>
  <c r="R34" i="100"/>
  <c r="M34" i="100"/>
  <c r="P34" i="100" s="1"/>
  <c r="G34" i="100"/>
  <c r="J34" i="100" s="1"/>
  <c r="G34" i="101" s="1"/>
  <c r="J34" i="101" s="1"/>
  <c r="R33" i="100"/>
  <c r="M33" i="100"/>
  <c r="P33" i="100" s="1"/>
  <c r="G33" i="100"/>
  <c r="J33" i="100" s="1"/>
  <c r="G33" i="101" s="1"/>
  <c r="J33" i="101" s="1"/>
  <c r="R32" i="100"/>
  <c r="M32" i="100"/>
  <c r="P32" i="100" s="1"/>
  <c r="G32" i="100"/>
  <c r="J32" i="100" s="1"/>
  <c r="R31" i="100"/>
  <c r="M31" i="100"/>
  <c r="P31" i="100" s="1"/>
  <c r="G31" i="100"/>
  <c r="J31" i="100" s="1"/>
  <c r="G31" i="101" s="1"/>
  <c r="J31" i="101" s="1"/>
  <c r="R30" i="100"/>
  <c r="M30" i="100"/>
  <c r="P30" i="100" s="1"/>
  <c r="G30" i="100"/>
  <c r="J30" i="100" s="1"/>
  <c r="R29" i="100"/>
  <c r="M29" i="100"/>
  <c r="P29" i="100" s="1"/>
  <c r="G29" i="100"/>
  <c r="J29" i="100" s="1"/>
  <c r="G29" i="101" s="1"/>
  <c r="J29" i="101" s="1"/>
  <c r="R28" i="100"/>
  <c r="M28" i="100"/>
  <c r="P28" i="100" s="1"/>
  <c r="G28" i="100"/>
  <c r="J28" i="100" s="1"/>
  <c r="G28" i="101" s="1"/>
  <c r="J28" i="101" s="1"/>
  <c r="R27" i="100"/>
  <c r="M27" i="100"/>
  <c r="P27" i="100" s="1"/>
  <c r="G27" i="100"/>
  <c r="J27" i="100" s="1"/>
  <c r="R26" i="100"/>
  <c r="M26" i="100"/>
  <c r="P26" i="100" s="1"/>
  <c r="G26" i="100"/>
  <c r="J26" i="100" s="1"/>
  <c r="G26" i="101" s="1"/>
  <c r="J26" i="101" s="1"/>
  <c r="R25" i="100"/>
  <c r="M25" i="100"/>
  <c r="P25" i="100" s="1"/>
  <c r="G25" i="100"/>
  <c r="J25" i="100" s="1"/>
  <c r="G25" i="101" s="1"/>
  <c r="J25" i="101" s="1"/>
  <c r="R24" i="100"/>
  <c r="M24" i="100"/>
  <c r="P24" i="100" s="1"/>
  <c r="G24" i="100"/>
  <c r="J24" i="100" s="1"/>
  <c r="R23" i="100"/>
  <c r="M23" i="100"/>
  <c r="P23" i="100" s="1"/>
  <c r="G23" i="100"/>
  <c r="J23" i="100" s="1"/>
  <c r="G23" i="101" s="1"/>
  <c r="J23" i="101" s="1"/>
  <c r="R22" i="100"/>
  <c r="M22" i="100"/>
  <c r="P22" i="100" s="1"/>
  <c r="G22" i="100"/>
  <c r="J22" i="100" s="1"/>
  <c r="R21" i="100"/>
  <c r="M21" i="100"/>
  <c r="P21" i="100" s="1"/>
  <c r="G21" i="100"/>
  <c r="J21" i="100" s="1"/>
  <c r="G21" i="101" s="1"/>
  <c r="J21" i="101" s="1"/>
  <c r="R20" i="100"/>
  <c r="M20" i="100"/>
  <c r="P20" i="100" s="1"/>
  <c r="G20" i="100"/>
  <c r="J20" i="100" s="1"/>
  <c r="G20" i="101" s="1"/>
  <c r="J20" i="101" s="1"/>
  <c r="R19" i="100"/>
  <c r="M19" i="100"/>
  <c r="P19" i="100" s="1"/>
  <c r="G19" i="100"/>
  <c r="J19" i="100" s="1"/>
  <c r="R18" i="100"/>
  <c r="M18" i="100"/>
  <c r="P18" i="100" s="1"/>
  <c r="G18" i="100"/>
  <c r="J18" i="100" s="1"/>
  <c r="G18" i="101" s="1"/>
  <c r="J18" i="101" s="1"/>
  <c r="R17" i="100"/>
  <c r="M17" i="100"/>
  <c r="P17" i="100" s="1"/>
  <c r="G17" i="100"/>
  <c r="J17" i="100" s="1"/>
  <c r="G17" i="101" s="1"/>
  <c r="J17" i="101" s="1"/>
  <c r="R16" i="100"/>
  <c r="M16" i="100"/>
  <c r="P16" i="100" s="1"/>
  <c r="G16" i="100"/>
  <c r="J16" i="100" s="1"/>
  <c r="R15" i="100"/>
  <c r="M15" i="100"/>
  <c r="P15" i="100" s="1"/>
  <c r="G15" i="100"/>
  <c r="J15" i="100" s="1"/>
  <c r="G15" i="101" s="1"/>
  <c r="J15" i="101" s="1"/>
  <c r="R14" i="100"/>
  <c r="M14" i="100"/>
  <c r="P14" i="100" s="1"/>
  <c r="G14" i="100"/>
  <c r="J14" i="100" s="1"/>
  <c r="R13" i="100"/>
  <c r="M13" i="100"/>
  <c r="P13" i="100" s="1"/>
  <c r="G13" i="100"/>
  <c r="J13" i="100" s="1"/>
  <c r="R12" i="100"/>
  <c r="M12" i="100"/>
  <c r="P12" i="100" s="1"/>
  <c r="G12" i="100"/>
  <c r="J12" i="100" s="1"/>
  <c r="G12" i="101" s="1"/>
  <c r="J12" i="101" s="1"/>
  <c r="R11" i="100"/>
  <c r="M11" i="100"/>
  <c r="P11" i="100" s="1"/>
  <c r="G11" i="100"/>
  <c r="J11" i="100" s="1"/>
  <c r="R10" i="100"/>
  <c r="M10" i="100"/>
  <c r="P10" i="100" s="1"/>
  <c r="G10" i="100"/>
  <c r="J10" i="100" s="1"/>
  <c r="G10" i="101" s="1"/>
  <c r="J10" i="101" s="1"/>
  <c r="R9" i="100"/>
  <c r="M9" i="100"/>
  <c r="P9" i="100" s="1"/>
  <c r="G9" i="100"/>
  <c r="J9" i="100" s="1"/>
  <c r="G9" i="101" s="1"/>
  <c r="J9" i="101" s="1"/>
  <c r="R8" i="100"/>
  <c r="M8" i="100"/>
  <c r="P8" i="100" s="1"/>
  <c r="G8" i="100"/>
  <c r="J8" i="100" s="1"/>
  <c r="G8" i="101" s="1"/>
  <c r="J8" i="101" s="1"/>
  <c r="R7" i="100"/>
  <c r="M7" i="100"/>
  <c r="P7" i="100" s="1"/>
  <c r="G7" i="100"/>
  <c r="J7" i="100" s="1"/>
  <c r="G7" i="101" s="1"/>
  <c r="J7" i="101" s="1"/>
  <c r="R6" i="100"/>
  <c r="M6" i="100"/>
  <c r="P6" i="100" s="1"/>
  <c r="G6" i="100"/>
  <c r="J6" i="100" s="1"/>
  <c r="G6" i="101" s="1"/>
  <c r="J6" i="101" s="1"/>
  <c r="R5" i="100"/>
  <c r="M5" i="100"/>
  <c r="P5" i="100" s="1"/>
  <c r="G5" i="100"/>
  <c r="J5" i="100" s="1"/>
  <c r="G5" i="101" s="1"/>
  <c r="J5" i="101" s="1"/>
  <c r="N213" i="101"/>
  <c r="N210" i="101"/>
  <c r="M207" i="101"/>
  <c r="R205" i="101"/>
  <c r="R204" i="101"/>
  <c r="R203" i="101"/>
  <c r="R202" i="101"/>
  <c r="R201" i="101"/>
  <c r="P201" i="101"/>
  <c r="M201" i="101"/>
  <c r="G201" i="101"/>
  <c r="J201" i="101" s="1"/>
  <c r="R200" i="101"/>
  <c r="M200" i="101"/>
  <c r="P200" i="101" s="1"/>
  <c r="R199" i="101"/>
  <c r="M199" i="101"/>
  <c r="P199" i="101" s="1"/>
  <c r="G199" i="101"/>
  <c r="J199" i="101" s="1"/>
  <c r="R198" i="101"/>
  <c r="M198" i="101"/>
  <c r="P198" i="101" s="1"/>
  <c r="R197" i="101"/>
  <c r="M197" i="101"/>
  <c r="P197" i="101" s="1"/>
  <c r="G197" i="101"/>
  <c r="J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G192" i="101"/>
  <c r="J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G186" i="101"/>
  <c r="J186" i="101" s="1"/>
  <c r="R185" i="101"/>
  <c r="P185" i="101"/>
  <c r="M185" i="10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G181" i="101"/>
  <c r="J181" i="101" s="1"/>
  <c r="R180" i="101"/>
  <c r="M180" i="101"/>
  <c r="P180" i="101" s="1"/>
  <c r="R179" i="101"/>
  <c r="M179" i="101"/>
  <c r="P179" i="101" s="1"/>
  <c r="G179" i="101"/>
  <c r="J179" i="101" s="1"/>
  <c r="M178" i="101"/>
  <c r="P178" i="101" s="1"/>
  <c r="G178" i="101"/>
  <c r="J178" i="101" s="1"/>
  <c r="R177" i="101"/>
  <c r="M177" i="101"/>
  <c r="P177" i="101" s="1"/>
  <c r="R176" i="101"/>
  <c r="M176" i="101"/>
  <c r="P176" i="101" s="1"/>
  <c r="G176" i="101"/>
  <c r="J176" i="101" s="1"/>
  <c r="R175" i="101"/>
  <c r="M175" i="101"/>
  <c r="P175" i="101" s="1"/>
  <c r="G175" i="101"/>
  <c r="J175" i="101" s="1"/>
  <c r="R174" i="101"/>
  <c r="M174" i="101"/>
  <c r="P174" i="101" s="1"/>
  <c r="R173" i="101"/>
  <c r="P173" i="101"/>
  <c r="M173" i="101"/>
  <c r="G173" i="101"/>
  <c r="J173" i="101" s="1"/>
  <c r="R172" i="101"/>
  <c r="M172" i="101"/>
  <c r="P172" i="101" s="1"/>
  <c r="R171" i="101"/>
  <c r="M171" i="101"/>
  <c r="P171" i="101" s="1"/>
  <c r="G171" i="101"/>
  <c r="J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G167" i="101"/>
  <c r="J167" i="101" s="1"/>
  <c r="R166" i="101"/>
  <c r="M166" i="101"/>
  <c r="P166" i="101" s="1"/>
  <c r="R165" i="101"/>
  <c r="M165" i="101"/>
  <c r="P165" i="101" s="1"/>
  <c r="G165" i="101"/>
  <c r="J165" i="101" s="1"/>
  <c r="R164" i="101"/>
  <c r="M164" i="101"/>
  <c r="P164" i="101" s="1"/>
  <c r="R163" i="101"/>
  <c r="M163" i="101"/>
  <c r="P163" i="101" s="1"/>
  <c r="G163" i="101"/>
  <c r="J163" i="101" s="1"/>
  <c r="R162" i="101"/>
  <c r="M162" i="101"/>
  <c r="P162" i="101" s="1"/>
  <c r="G162" i="101"/>
  <c r="J162" i="101" s="1"/>
  <c r="R161" i="101"/>
  <c r="M161" i="101"/>
  <c r="P161" i="101" s="1"/>
  <c r="R160" i="101"/>
  <c r="M160" i="101"/>
  <c r="P160" i="101" s="1"/>
  <c r="G160" i="101"/>
  <c r="J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P155" i="101"/>
  <c r="M155" i="101"/>
  <c r="G155" i="101"/>
  <c r="J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G144" i="101"/>
  <c r="J144" i="101" s="1"/>
  <c r="R143" i="101"/>
  <c r="M143" i="101"/>
  <c r="P143" i="101" s="1"/>
  <c r="G143" i="101"/>
  <c r="J143" i="101" s="1"/>
  <c r="R142" i="101"/>
  <c r="M142" i="101"/>
  <c r="P142" i="101" s="1"/>
  <c r="R141" i="101"/>
  <c r="P141" i="101"/>
  <c r="M141" i="101"/>
  <c r="G141" i="101"/>
  <c r="J141" i="101" s="1"/>
  <c r="R140" i="101"/>
  <c r="M140" i="101"/>
  <c r="P140" i="101" s="1"/>
  <c r="R139" i="101"/>
  <c r="M139" i="101"/>
  <c r="P139" i="101" s="1"/>
  <c r="G139" i="101"/>
  <c r="J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G135" i="101"/>
  <c r="J135" i="101" s="1"/>
  <c r="R134" i="101"/>
  <c r="M134" i="101"/>
  <c r="P134" i="101" s="1"/>
  <c r="R133" i="101"/>
  <c r="M133" i="101"/>
  <c r="P133" i="101" s="1"/>
  <c r="G133" i="101"/>
  <c r="J133" i="101" s="1"/>
  <c r="R132" i="101"/>
  <c r="P132" i="101"/>
  <c r="M132" i="101"/>
  <c r="R131" i="101"/>
  <c r="M131" i="101"/>
  <c r="P131" i="101" s="1"/>
  <c r="G131" i="101"/>
  <c r="J131" i="101" s="1"/>
  <c r="R130" i="101"/>
  <c r="M130" i="101"/>
  <c r="P130" i="101" s="1"/>
  <c r="M129" i="101"/>
  <c r="P129" i="101" s="1"/>
  <c r="R128" i="101"/>
  <c r="M128" i="101"/>
  <c r="P128" i="101" s="1"/>
  <c r="G128" i="101"/>
  <c r="J128" i="101" s="1"/>
  <c r="R127" i="101"/>
  <c r="P127" i="101"/>
  <c r="M127" i="101"/>
  <c r="R126" i="101"/>
  <c r="M126" i="101"/>
  <c r="P126" i="101" s="1"/>
  <c r="R125" i="101"/>
  <c r="M125" i="101"/>
  <c r="P125" i="101" s="1"/>
  <c r="R124" i="101"/>
  <c r="M124" i="101"/>
  <c r="P124" i="101" s="1"/>
  <c r="G124" i="101"/>
  <c r="J124" i="101" s="1"/>
  <c r="R123" i="101"/>
  <c r="M123" i="101"/>
  <c r="P123" i="101" s="1"/>
  <c r="R122" i="101"/>
  <c r="M122" i="101"/>
  <c r="P122" i="101" s="1"/>
  <c r="G122" i="101"/>
  <c r="J122" i="101" s="1"/>
  <c r="R121" i="101"/>
  <c r="M121" i="101"/>
  <c r="P121" i="101" s="1"/>
  <c r="R120" i="101"/>
  <c r="P120" i="101"/>
  <c r="M120" i="10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G116" i="101"/>
  <c r="J116" i="101" s="1"/>
  <c r="R115" i="101"/>
  <c r="M115" i="101"/>
  <c r="P115" i="101" s="1"/>
  <c r="M114" i="101"/>
  <c r="P114" i="101" s="1"/>
  <c r="R113" i="101"/>
  <c r="P113" i="101"/>
  <c r="M113" i="101"/>
  <c r="G113" i="101"/>
  <c r="J113" i="101" s="1"/>
  <c r="R112" i="101"/>
  <c r="P112" i="101"/>
  <c r="M112" i="10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G106" i="101"/>
  <c r="J106" i="101" s="1"/>
  <c r="R105" i="101"/>
  <c r="M105" i="101"/>
  <c r="P105" i="101" s="1"/>
  <c r="G105" i="101"/>
  <c r="J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P101" i="101"/>
  <c r="M101" i="101"/>
  <c r="R100" i="101"/>
  <c r="M100" i="101"/>
  <c r="P100" i="101" s="1"/>
  <c r="G100" i="101"/>
  <c r="J100" i="101" s="1"/>
  <c r="R99" i="101"/>
  <c r="M99" i="101"/>
  <c r="P99" i="101" s="1"/>
  <c r="R98" i="101"/>
  <c r="M98" i="101"/>
  <c r="P98" i="101" s="1"/>
  <c r="R97" i="101"/>
  <c r="M97" i="101"/>
  <c r="P97" i="101" s="1"/>
  <c r="G97" i="101"/>
  <c r="J97" i="101" s="1"/>
  <c r="R96" i="101"/>
  <c r="M96" i="101"/>
  <c r="P96" i="101" s="1"/>
  <c r="R95" i="101"/>
  <c r="M95" i="101"/>
  <c r="P95" i="101" s="1"/>
  <c r="G94" i="101"/>
  <c r="J94" i="101" s="1"/>
  <c r="R93" i="101"/>
  <c r="M93" i="101"/>
  <c r="P93" i="101" s="1"/>
  <c r="R92" i="101"/>
  <c r="M92" i="101"/>
  <c r="P92" i="101" s="1"/>
  <c r="G92" i="101"/>
  <c r="J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G86" i="101"/>
  <c r="J86" i="101" s="1"/>
  <c r="R85" i="101"/>
  <c r="M85" i="101"/>
  <c r="P85" i="101" s="1"/>
  <c r="R84" i="101"/>
  <c r="M84" i="101"/>
  <c r="P84" i="101" s="1"/>
  <c r="G84" i="101"/>
  <c r="J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G78" i="101"/>
  <c r="J78" i="101" s="1"/>
  <c r="R77" i="101"/>
  <c r="M77" i="101"/>
  <c r="P77" i="101" s="1"/>
  <c r="R76" i="101"/>
  <c r="M76" i="101"/>
  <c r="P76" i="101" s="1"/>
  <c r="G76" i="101"/>
  <c r="J76" i="101" s="1"/>
  <c r="M75" i="101"/>
  <c r="P75" i="101" s="1"/>
  <c r="G75" i="101"/>
  <c r="J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G69" i="101"/>
  <c r="J69" i="101" s="1"/>
  <c r="R68" i="101"/>
  <c r="M68" i="101"/>
  <c r="P68" i="101" s="1"/>
  <c r="R67" i="101"/>
  <c r="M67" i="101"/>
  <c r="P67" i="101" s="1"/>
  <c r="R66" i="101"/>
  <c r="M66" i="101"/>
  <c r="P66" i="101" s="1"/>
  <c r="R65" i="101"/>
  <c r="P65" i="101"/>
  <c r="M65" i="101"/>
  <c r="R64" i="101"/>
  <c r="M64" i="101"/>
  <c r="P64" i="101" s="1"/>
  <c r="G64" i="101"/>
  <c r="J64" i="101" s="1"/>
  <c r="R63" i="101"/>
  <c r="M63" i="101"/>
  <c r="P63" i="101" s="1"/>
  <c r="R62" i="101"/>
  <c r="M62" i="101"/>
  <c r="P62" i="101" s="1"/>
  <c r="R61" i="101"/>
  <c r="M61" i="101"/>
  <c r="P61" i="101" s="1"/>
  <c r="G61" i="101"/>
  <c r="J61" i="101" s="1"/>
  <c r="R60" i="101"/>
  <c r="M60" i="101"/>
  <c r="P60" i="101" s="1"/>
  <c r="R59" i="101"/>
  <c r="M59" i="101"/>
  <c r="P59" i="101" s="1"/>
  <c r="G59" i="101"/>
  <c r="J59" i="101" s="1"/>
  <c r="R58" i="101"/>
  <c r="M58" i="101"/>
  <c r="P58" i="101" s="1"/>
  <c r="R57" i="101"/>
  <c r="M57" i="101"/>
  <c r="P57" i="101" s="1"/>
  <c r="G57" i="101"/>
  <c r="J57" i="101" s="1"/>
  <c r="R56" i="101"/>
  <c r="M56" i="101"/>
  <c r="P56" i="101" s="1"/>
  <c r="G56" i="101"/>
  <c r="J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G46" i="101"/>
  <c r="J46" i="101" s="1"/>
  <c r="M45" i="101"/>
  <c r="P45" i="101" s="1"/>
  <c r="R44" i="101"/>
  <c r="M44" i="101"/>
  <c r="P44" i="101" s="1"/>
  <c r="R43" i="101"/>
  <c r="M43" i="101"/>
  <c r="P43" i="101" s="1"/>
  <c r="G43" i="101"/>
  <c r="J43" i="101" s="1"/>
  <c r="R42" i="101"/>
  <c r="M42" i="101"/>
  <c r="P42" i="101" s="1"/>
  <c r="G42" i="101"/>
  <c r="J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G38" i="101"/>
  <c r="J38" i="101" s="1"/>
  <c r="R37" i="101"/>
  <c r="M37" i="101"/>
  <c r="P37" i="101" s="1"/>
  <c r="G37" i="101"/>
  <c r="J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G32" i="101"/>
  <c r="J32" i="101" s="1"/>
  <c r="R31" i="101"/>
  <c r="M31" i="101"/>
  <c r="P31" i="101" s="1"/>
  <c r="R30" i="101"/>
  <c r="M30" i="101"/>
  <c r="P30" i="101" s="1"/>
  <c r="G30" i="101"/>
  <c r="J30" i="101" s="1"/>
  <c r="R29" i="101"/>
  <c r="P29" i="101"/>
  <c r="M29" i="101"/>
  <c r="R28" i="101"/>
  <c r="M28" i="101"/>
  <c r="P28" i="101" s="1"/>
  <c r="R27" i="101"/>
  <c r="M27" i="101"/>
  <c r="P27" i="101" s="1"/>
  <c r="G27" i="101"/>
  <c r="J27" i="101" s="1"/>
  <c r="R26" i="101"/>
  <c r="M26" i="101"/>
  <c r="P26" i="101" s="1"/>
  <c r="R25" i="101"/>
  <c r="M25" i="101"/>
  <c r="P25" i="101" s="1"/>
  <c r="R24" i="101"/>
  <c r="M24" i="101"/>
  <c r="P24" i="101" s="1"/>
  <c r="G24" i="101"/>
  <c r="J24" i="101" s="1"/>
  <c r="R23" i="101"/>
  <c r="M23" i="101"/>
  <c r="P23" i="101" s="1"/>
  <c r="R22" i="101"/>
  <c r="M22" i="101"/>
  <c r="P22" i="101" s="1"/>
  <c r="G22" i="101"/>
  <c r="J22" i="101" s="1"/>
  <c r="R21" i="101"/>
  <c r="M21" i="101"/>
  <c r="P21" i="101" s="1"/>
  <c r="R20" i="101"/>
  <c r="M20" i="101"/>
  <c r="P20" i="101" s="1"/>
  <c r="R19" i="101"/>
  <c r="M19" i="101"/>
  <c r="P19" i="101" s="1"/>
  <c r="G19" i="101"/>
  <c r="J19" i="101" s="1"/>
  <c r="R18" i="101"/>
  <c r="M18" i="101"/>
  <c r="P18" i="101" s="1"/>
  <c r="R17" i="101"/>
  <c r="M17" i="101"/>
  <c r="P17" i="101" s="1"/>
  <c r="R16" i="101"/>
  <c r="M16" i="101"/>
  <c r="P16" i="101" s="1"/>
  <c r="G16" i="101"/>
  <c r="J16" i="101" s="1"/>
  <c r="R15" i="101"/>
  <c r="M15" i="101"/>
  <c r="P15" i="101" s="1"/>
  <c r="R14" i="101"/>
  <c r="M14" i="101"/>
  <c r="P14" i="101" s="1"/>
  <c r="G14" i="101"/>
  <c r="J14" i="101" s="1"/>
  <c r="R13" i="101"/>
  <c r="P13" i="101"/>
  <c r="M13" i="101"/>
  <c r="G13" i="101"/>
  <c r="J13" i="101" s="1"/>
  <c r="R12" i="101"/>
  <c r="M12" i="101"/>
  <c r="P12" i="101" s="1"/>
  <c r="R11" i="101"/>
  <c r="M11" i="101"/>
  <c r="P11" i="101" s="1"/>
  <c r="G11" i="101"/>
  <c r="J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13" i="102"/>
  <c r="N210" i="102"/>
  <c r="M207" i="102"/>
  <c r="R205" i="102"/>
  <c r="R204" i="102"/>
  <c r="R203" i="102"/>
  <c r="R202" i="102"/>
  <c r="R201" i="102"/>
  <c r="M201" i="102"/>
  <c r="P201" i="102" s="1"/>
  <c r="J201" i="102"/>
  <c r="G201" i="102"/>
  <c r="R200" i="102"/>
  <c r="M200" i="102"/>
  <c r="P200" i="102" s="1"/>
  <c r="G200" i="102"/>
  <c r="J200" i="102" s="1"/>
  <c r="R199" i="102"/>
  <c r="P199" i="102"/>
  <c r="M199" i="102"/>
  <c r="G199" i="102"/>
  <c r="J199" i="102" s="1"/>
  <c r="R198" i="102"/>
  <c r="M198" i="102"/>
  <c r="P198" i="102" s="1"/>
  <c r="G198" i="102"/>
  <c r="J198" i="102" s="1"/>
  <c r="R197" i="102"/>
  <c r="M197" i="102"/>
  <c r="P197" i="102" s="1"/>
  <c r="G197" i="102"/>
  <c r="J197" i="102" s="1"/>
  <c r="R196" i="102"/>
  <c r="M196" i="102"/>
  <c r="P196" i="102" s="1"/>
  <c r="G196" i="102"/>
  <c r="J196" i="102" s="1"/>
  <c r="R195" i="102"/>
  <c r="M195" i="102"/>
  <c r="P195" i="102" s="1"/>
  <c r="G195" i="102"/>
  <c r="J195" i="102" s="1"/>
  <c r="R194" i="102"/>
  <c r="M194" i="102"/>
  <c r="P194" i="102" s="1"/>
  <c r="G194" i="102"/>
  <c r="J194" i="102" s="1"/>
  <c r="R193" i="102"/>
  <c r="M193" i="102"/>
  <c r="P193" i="102" s="1"/>
  <c r="G193" i="102"/>
  <c r="J193" i="102" s="1"/>
  <c r="R192" i="102"/>
  <c r="M192" i="102"/>
  <c r="P192" i="102" s="1"/>
  <c r="G192" i="102"/>
  <c r="J192" i="102" s="1"/>
  <c r="R191" i="102"/>
  <c r="M191" i="102"/>
  <c r="P191" i="102" s="1"/>
  <c r="G191" i="102"/>
  <c r="J191" i="102" s="1"/>
  <c r="R190" i="102"/>
  <c r="M190" i="102"/>
  <c r="P190" i="102" s="1"/>
  <c r="G190" i="102"/>
  <c r="J190" i="102" s="1"/>
  <c r="R189" i="102"/>
  <c r="M189" i="102"/>
  <c r="P189" i="102" s="1"/>
  <c r="G189" i="102"/>
  <c r="J189" i="102" s="1"/>
  <c r="R188" i="102"/>
  <c r="M188" i="102"/>
  <c r="P188" i="102" s="1"/>
  <c r="G188" i="102"/>
  <c r="J188" i="102" s="1"/>
  <c r="R187" i="102"/>
  <c r="M187" i="102"/>
  <c r="P187" i="102" s="1"/>
  <c r="G187" i="102"/>
  <c r="J187" i="102" s="1"/>
  <c r="R186" i="102"/>
  <c r="M186" i="102"/>
  <c r="P186" i="102" s="1"/>
  <c r="G186" i="102"/>
  <c r="J186" i="102" s="1"/>
  <c r="R185" i="102"/>
  <c r="M185" i="102"/>
  <c r="P185" i="102" s="1"/>
  <c r="G185" i="102"/>
  <c r="J185" i="102" s="1"/>
  <c r="R184" i="102"/>
  <c r="M184" i="102"/>
  <c r="P184" i="102" s="1"/>
  <c r="G184" i="102"/>
  <c r="J184" i="102" s="1"/>
  <c r="R183" i="102"/>
  <c r="M183" i="102"/>
  <c r="P183" i="102" s="1"/>
  <c r="G183" i="102"/>
  <c r="J183" i="102" s="1"/>
  <c r="R182" i="102"/>
  <c r="M182" i="102"/>
  <c r="P182" i="102" s="1"/>
  <c r="G182" i="102"/>
  <c r="J182" i="102" s="1"/>
  <c r="R181" i="102"/>
  <c r="M181" i="102"/>
  <c r="P181" i="102" s="1"/>
  <c r="G181" i="102"/>
  <c r="J181" i="102" s="1"/>
  <c r="R180" i="102"/>
  <c r="M180" i="102"/>
  <c r="P180" i="102" s="1"/>
  <c r="G180" i="102"/>
  <c r="J180" i="102" s="1"/>
  <c r="R179" i="102"/>
  <c r="M179" i="102"/>
  <c r="P179" i="102" s="1"/>
  <c r="G179" i="102"/>
  <c r="J179" i="102" s="1"/>
  <c r="M178" i="102"/>
  <c r="P178" i="102" s="1"/>
  <c r="G178" i="102"/>
  <c r="J178" i="102" s="1"/>
  <c r="R177" i="102"/>
  <c r="M177" i="102"/>
  <c r="P177" i="102" s="1"/>
  <c r="G177" i="102"/>
  <c r="J177" i="102" s="1"/>
  <c r="R176" i="102"/>
  <c r="M176" i="102"/>
  <c r="P176" i="102" s="1"/>
  <c r="G176" i="102"/>
  <c r="J176" i="102" s="1"/>
  <c r="R175" i="102"/>
  <c r="M175" i="102"/>
  <c r="P175" i="102" s="1"/>
  <c r="G175" i="102"/>
  <c r="J175" i="102" s="1"/>
  <c r="R174" i="102"/>
  <c r="M174" i="102"/>
  <c r="P174" i="102" s="1"/>
  <c r="G174" i="102"/>
  <c r="J174" i="102" s="1"/>
  <c r="R173" i="102"/>
  <c r="M173" i="102"/>
  <c r="P173" i="102" s="1"/>
  <c r="G173" i="102"/>
  <c r="J173" i="102" s="1"/>
  <c r="R172" i="102"/>
  <c r="M172" i="102"/>
  <c r="P172" i="102" s="1"/>
  <c r="G172" i="102"/>
  <c r="J172" i="102" s="1"/>
  <c r="R171" i="102"/>
  <c r="M171" i="102"/>
  <c r="P171" i="102" s="1"/>
  <c r="G171" i="102"/>
  <c r="J171" i="102" s="1"/>
  <c r="R170" i="102"/>
  <c r="M170" i="102"/>
  <c r="P170" i="102" s="1"/>
  <c r="G170" i="102"/>
  <c r="J170" i="102" s="1"/>
  <c r="R169" i="102"/>
  <c r="M169" i="102"/>
  <c r="P169" i="102" s="1"/>
  <c r="G169" i="102"/>
  <c r="J169" i="102" s="1"/>
  <c r="R168" i="102"/>
  <c r="M168" i="102"/>
  <c r="P168" i="102" s="1"/>
  <c r="G168" i="102"/>
  <c r="J168" i="102" s="1"/>
  <c r="R167" i="102"/>
  <c r="M167" i="102"/>
  <c r="P167" i="102" s="1"/>
  <c r="G167" i="102"/>
  <c r="J167" i="102" s="1"/>
  <c r="R166" i="102"/>
  <c r="M166" i="102"/>
  <c r="P166" i="102" s="1"/>
  <c r="G166" i="102"/>
  <c r="J166" i="102" s="1"/>
  <c r="R165" i="102"/>
  <c r="M165" i="102"/>
  <c r="P165" i="102" s="1"/>
  <c r="J165" i="102"/>
  <c r="G165" i="102"/>
  <c r="R164" i="102"/>
  <c r="M164" i="102"/>
  <c r="P164" i="102" s="1"/>
  <c r="G164" i="102"/>
  <c r="J164" i="102" s="1"/>
  <c r="R163" i="102"/>
  <c r="M163" i="102"/>
  <c r="P163" i="102" s="1"/>
  <c r="G163" i="102"/>
  <c r="J163" i="102" s="1"/>
  <c r="R162" i="102"/>
  <c r="M162" i="102"/>
  <c r="P162" i="102" s="1"/>
  <c r="G162" i="102"/>
  <c r="J162" i="102" s="1"/>
  <c r="R161" i="102"/>
  <c r="M161" i="102"/>
  <c r="P161" i="102" s="1"/>
  <c r="G161" i="102"/>
  <c r="J161" i="102" s="1"/>
  <c r="R160" i="102"/>
  <c r="M160" i="102"/>
  <c r="P160" i="102" s="1"/>
  <c r="G160" i="102"/>
  <c r="J160" i="102" s="1"/>
  <c r="R159" i="102"/>
  <c r="M159" i="102"/>
  <c r="P159" i="102" s="1"/>
  <c r="G159" i="102"/>
  <c r="J159" i="102" s="1"/>
  <c r="R158" i="102"/>
  <c r="M158" i="102"/>
  <c r="P158" i="102" s="1"/>
  <c r="G158" i="102"/>
  <c r="J158" i="102" s="1"/>
  <c r="R157" i="102"/>
  <c r="M157" i="102"/>
  <c r="P157" i="102" s="1"/>
  <c r="G157" i="102"/>
  <c r="J157" i="102" s="1"/>
  <c r="R156" i="102"/>
  <c r="M156" i="102"/>
  <c r="P156" i="102" s="1"/>
  <c r="G156" i="102"/>
  <c r="J156" i="102" s="1"/>
  <c r="R155" i="102"/>
  <c r="M155" i="102"/>
  <c r="P155" i="102" s="1"/>
  <c r="G155" i="102"/>
  <c r="J155" i="102" s="1"/>
  <c r="R154" i="102"/>
  <c r="M154" i="102"/>
  <c r="P154" i="102" s="1"/>
  <c r="G154" i="102"/>
  <c r="J154" i="102" s="1"/>
  <c r="R153" i="102"/>
  <c r="M153" i="102"/>
  <c r="P153" i="102" s="1"/>
  <c r="G153" i="102"/>
  <c r="J153" i="102" s="1"/>
  <c r="R152" i="102"/>
  <c r="M152" i="102"/>
  <c r="P152" i="102" s="1"/>
  <c r="G152" i="102"/>
  <c r="J152" i="102" s="1"/>
  <c r="R151" i="102"/>
  <c r="M151" i="102"/>
  <c r="P151" i="102" s="1"/>
  <c r="G151" i="102"/>
  <c r="J151" i="102" s="1"/>
  <c r="R150" i="102"/>
  <c r="M150" i="102"/>
  <c r="P150" i="102" s="1"/>
  <c r="G150" i="102"/>
  <c r="J150" i="102" s="1"/>
  <c r="R149" i="102"/>
  <c r="M149" i="102"/>
  <c r="P149" i="102" s="1"/>
  <c r="G149" i="102"/>
  <c r="J149" i="102" s="1"/>
  <c r="R148" i="102"/>
  <c r="M148" i="102"/>
  <c r="P148" i="102" s="1"/>
  <c r="G148" i="102"/>
  <c r="J148" i="102" s="1"/>
  <c r="R147" i="102"/>
  <c r="M147" i="102"/>
  <c r="P147" i="102" s="1"/>
  <c r="G147" i="102"/>
  <c r="J147" i="102" s="1"/>
  <c r="R146" i="102"/>
  <c r="M146" i="102"/>
  <c r="P146" i="102" s="1"/>
  <c r="G146" i="102"/>
  <c r="J146" i="102" s="1"/>
  <c r="R145" i="102"/>
  <c r="M145" i="102"/>
  <c r="P145" i="102" s="1"/>
  <c r="G145" i="102"/>
  <c r="J145" i="102" s="1"/>
  <c r="R144" i="102"/>
  <c r="M144" i="102"/>
  <c r="P144" i="102" s="1"/>
  <c r="G144" i="102"/>
  <c r="J144" i="102" s="1"/>
  <c r="R143" i="102"/>
  <c r="M143" i="102"/>
  <c r="P143" i="102" s="1"/>
  <c r="G143" i="102"/>
  <c r="J143" i="102" s="1"/>
  <c r="R142" i="102"/>
  <c r="M142" i="102"/>
  <c r="P142" i="102" s="1"/>
  <c r="G142" i="102"/>
  <c r="J142" i="102" s="1"/>
  <c r="R141" i="102"/>
  <c r="M141" i="102"/>
  <c r="P141" i="102" s="1"/>
  <c r="G141" i="102"/>
  <c r="J141" i="102" s="1"/>
  <c r="R140" i="102"/>
  <c r="M140" i="102"/>
  <c r="P140" i="102" s="1"/>
  <c r="G140" i="102"/>
  <c r="J140" i="102" s="1"/>
  <c r="R139" i="102"/>
  <c r="M139" i="102"/>
  <c r="P139" i="102" s="1"/>
  <c r="G139" i="102"/>
  <c r="J139" i="102" s="1"/>
  <c r="R138" i="102"/>
  <c r="M138" i="102"/>
  <c r="P138" i="102" s="1"/>
  <c r="G138" i="102"/>
  <c r="J138" i="102" s="1"/>
  <c r="R137" i="102"/>
  <c r="M137" i="102"/>
  <c r="P137" i="102" s="1"/>
  <c r="G137" i="102"/>
  <c r="J137" i="102" s="1"/>
  <c r="R136" i="102"/>
  <c r="M136" i="102"/>
  <c r="P136" i="102" s="1"/>
  <c r="G136" i="102"/>
  <c r="J136" i="102" s="1"/>
  <c r="R135" i="102"/>
  <c r="M135" i="102"/>
  <c r="P135" i="102" s="1"/>
  <c r="G135" i="102"/>
  <c r="J135" i="102" s="1"/>
  <c r="R134" i="102"/>
  <c r="M134" i="102"/>
  <c r="P134" i="102" s="1"/>
  <c r="G134" i="102"/>
  <c r="J134" i="102" s="1"/>
  <c r="R133" i="102"/>
  <c r="M133" i="102"/>
  <c r="P133" i="102" s="1"/>
  <c r="G133" i="102"/>
  <c r="J133" i="102" s="1"/>
  <c r="R132" i="102"/>
  <c r="M132" i="102"/>
  <c r="P132" i="102" s="1"/>
  <c r="G132" i="102"/>
  <c r="J132" i="102" s="1"/>
  <c r="R131" i="102"/>
  <c r="M131" i="102"/>
  <c r="P131" i="102" s="1"/>
  <c r="G131" i="102"/>
  <c r="J131" i="102" s="1"/>
  <c r="R130" i="102"/>
  <c r="M130" i="102"/>
  <c r="P130" i="102" s="1"/>
  <c r="G130" i="102"/>
  <c r="J130" i="102" s="1"/>
  <c r="M129" i="102"/>
  <c r="P129" i="102" s="1"/>
  <c r="G129" i="102"/>
  <c r="J129" i="102" s="1"/>
  <c r="R128" i="102"/>
  <c r="M128" i="102"/>
  <c r="P128" i="102" s="1"/>
  <c r="G128" i="102"/>
  <c r="J128" i="102" s="1"/>
  <c r="R127" i="102"/>
  <c r="M127" i="102"/>
  <c r="P127" i="102" s="1"/>
  <c r="G127" i="102"/>
  <c r="J127" i="102" s="1"/>
  <c r="R126" i="102"/>
  <c r="M126" i="102"/>
  <c r="P126" i="102" s="1"/>
  <c r="G126" i="102"/>
  <c r="J126" i="102" s="1"/>
  <c r="R125" i="102"/>
  <c r="M125" i="102"/>
  <c r="P125" i="102" s="1"/>
  <c r="G125" i="102"/>
  <c r="J125" i="102" s="1"/>
  <c r="R124" i="102"/>
  <c r="M124" i="102"/>
  <c r="P124" i="102" s="1"/>
  <c r="G124" i="102"/>
  <c r="J124" i="102" s="1"/>
  <c r="R123" i="102"/>
  <c r="M123" i="102"/>
  <c r="P123" i="102" s="1"/>
  <c r="G123" i="102"/>
  <c r="J123" i="102" s="1"/>
  <c r="R122" i="102"/>
  <c r="M122" i="102"/>
  <c r="P122" i="102" s="1"/>
  <c r="G122" i="102"/>
  <c r="J122" i="102" s="1"/>
  <c r="R121" i="102"/>
  <c r="M121" i="102"/>
  <c r="P121" i="102" s="1"/>
  <c r="G121" i="102"/>
  <c r="J121" i="102" s="1"/>
  <c r="R120" i="102"/>
  <c r="M120" i="102"/>
  <c r="P120" i="102" s="1"/>
  <c r="G120" i="102"/>
  <c r="J120" i="102" s="1"/>
  <c r="R119" i="102"/>
  <c r="M119" i="102"/>
  <c r="P119" i="102" s="1"/>
  <c r="G119" i="102"/>
  <c r="J119" i="102" s="1"/>
  <c r="R118" i="102"/>
  <c r="M118" i="102"/>
  <c r="P118" i="102" s="1"/>
  <c r="G118" i="102"/>
  <c r="J118" i="102" s="1"/>
  <c r="R117" i="102"/>
  <c r="M117" i="102"/>
  <c r="P117" i="102" s="1"/>
  <c r="G117" i="102"/>
  <c r="J117" i="102" s="1"/>
  <c r="R116" i="102"/>
  <c r="M116" i="102"/>
  <c r="P116" i="102" s="1"/>
  <c r="G116" i="102"/>
  <c r="J116" i="102" s="1"/>
  <c r="R115" i="102"/>
  <c r="M115" i="102"/>
  <c r="P115" i="102" s="1"/>
  <c r="G115" i="102"/>
  <c r="J115" i="102" s="1"/>
  <c r="M114" i="102"/>
  <c r="P114" i="102" s="1"/>
  <c r="G114" i="102"/>
  <c r="J114" i="102" s="1"/>
  <c r="R113" i="102"/>
  <c r="M113" i="102"/>
  <c r="P113" i="102" s="1"/>
  <c r="G113" i="102"/>
  <c r="J113" i="102" s="1"/>
  <c r="R112" i="102"/>
  <c r="M112" i="102"/>
  <c r="P112" i="102" s="1"/>
  <c r="G112" i="102"/>
  <c r="J112" i="102" s="1"/>
  <c r="R111" i="102"/>
  <c r="M111" i="102"/>
  <c r="P111" i="102" s="1"/>
  <c r="G111" i="102"/>
  <c r="J111" i="102" s="1"/>
  <c r="R110" i="102"/>
  <c r="M110" i="102"/>
  <c r="P110" i="102" s="1"/>
  <c r="G110" i="102"/>
  <c r="J110" i="102" s="1"/>
  <c r="M109" i="102"/>
  <c r="P109" i="102" s="1"/>
  <c r="G109" i="102"/>
  <c r="J109" i="102" s="1"/>
  <c r="R108" i="102"/>
  <c r="M108" i="102"/>
  <c r="P108" i="102" s="1"/>
  <c r="G108" i="102"/>
  <c r="J108" i="102" s="1"/>
  <c r="R107" i="102"/>
  <c r="M107" i="102"/>
  <c r="P107" i="102" s="1"/>
  <c r="G107" i="102"/>
  <c r="J107" i="102" s="1"/>
  <c r="R106" i="102"/>
  <c r="M106" i="102"/>
  <c r="P106" i="102" s="1"/>
  <c r="G106" i="102"/>
  <c r="J106" i="102" s="1"/>
  <c r="R105" i="102"/>
  <c r="M105" i="102"/>
  <c r="P105" i="102" s="1"/>
  <c r="G105" i="102"/>
  <c r="J105" i="102" s="1"/>
  <c r="R104" i="102"/>
  <c r="M104" i="102"/>
  <c r="P104" i="102" s="1"/>
  <c r="G104" i="102"/>
  <c r="J104" i="102" s="1"/>
  <c r="R103" i="102"/>
  <c r="M103" i="102"/>
  <c r="P103" i="102" s="1"/>
  <c r="G103" i="102"/>
  <c r="J103" i="102" s="1"/>
  <c r="R102" i="102"/>
  <c r="M102" i="102"/>
  <c r="P102" i="102" s="1"/>
  <c r="G102" i="102"/>
  <c r="J102" i="102" s="1"/>
  <c r="R101" i="102"/>
  <c r="M101" i="102"/>
  <c r="P101" i="102" s="1"/>
  <c r="G101" i="102"/>
  <c r="J101" i="102" s="1"/>
  <c r="R100" i="102"/>
  <c r="M100" i="102"/>
  <c r="P100" i="102" s="1"/>
  <c r="G100" i="102"/>
  <c r="J100" i="102" s="1"/>
  <c r="R99" i="102"/>
  <c r="M99" i="102"/>
  <c r="P99" i="102" s="1"/>
  <c r="G99" i="102"/>
  <c r="J99" i="102" s="1"/>
  <c r="R98" i="102"/>
  <c r="M98" i="102"/>
  <c r="P98" i="102" s="1"/>
  <c r="G98" i="102"/>
  <c r="J98" i="102" s="1"/>
  <c r="R97" i="102"/>
  <c r="M97" i="102"/>
  <c r="P97" i="102" s="1"/>
  <c r="G97" i="102"/>
  <c r="J97" i="102" s="1"/>
  <c r="R96" i="102"/>
  <c r="M96" i="102"/>
  <c r="P96" i="102" s="1"/>
  <c r="G96" i="102"/>
  <c r="J96" i="102" s="1"/>
  <c r="R95" i="102"/>
  <c r="M95" i="102"/>
  <c r="P95" i="102" s="1"/>
  <c r="G95" i="102"/>
  <c r="J95" i="102" s="1"/>
  <c r="G94" i="102"/>
  <c r="J94" i="102" s="1"/>
  <c r="R93" i="102"/>
  <c r="M93" i="102"/>
  <c r="P93" i="102" s="1"/>
  <c r="G93" i="102"/>
  <c r="J93" i="102" s="1"/>
  <c r="R92" i="102"/>
  <c r="M92" i="102"/>
  <c r="P92" i="102" s="1"/>
  <c r="G92" i="102"/>
  <c r="J92" i="102" s="1"/>
  <c r="R91" i="102"/>
  <c r="M91" i="102"/>
  <c r="P91" i="102" s="1"/>
  <c r="G91" i="102"/>
  <c r="J91" i="102" s="1"/>
  <c r="R90" i="102"/>
  <c r="M90" i="102"/>
  <c r="P90" i="102" s="1"/>
  <c r="G90" i="102"/>
  <c r="J90" i="102" s="1"/>
  <c r="R89" i="102"/>
  <c r="M89" i="102"/>
  <c r="P89" i="102" s="1"/>
  <c r="G89" i="102"/>
  <c r="J89" i="102" s="1"/>
  <c r="R88" i="102"/>
  <c r="M88" i="102"/>
  <c r="P88" i="102" s="1"/>
  <c r="G88" i="102"/>
  <c r="J88" i="102" s="1"/>
  <c r="R87" i="102"/>
  <c r="M87" i="102"/>
  <c r="P87" i="102" s="1"/>
  <c r="G87" i="102"/>
  <c r="J87" i="102" s="1"/>
  <c r="R86" i="102"/>
  <c r="M86" i="102"/>
  <c r="P86" i="102" s="1"/>
  <c r="G86" i="102"/>
  <c r="J86" i="102" s="1"/>
  <c r="R85" i="102"/>
  <c r="M85" i="102"/>
  <c r="P85" i="102" s="1"/>
  <c r="G85" i="102"/>
  <c r="J85" i="102" s="1"/>
  <c r="R84" i="102"/>
  <c r="M84" i="102"/>
  <c r="P84" i="102" s="1"/>
  <c r="G84" i="102"/>
  <c r="J84" i="102" s="1"/>
  <c r="R83" i="102"/>
  <c r="M83" i="102"/>
  <c r="P83" i="102" s="1"/>
  <c r="G83" i="102"/>
  <c r="J83" i="102" s="1"/>
  <c r="R82" i="102"/>
  <c r="M82" i="102"/>
  <c r="P82" i="102" s="1"/>
  <c r="G82" i="102"/>
  <c r="J82" i="102" s="1"/>
  <c r="R81" i="102"/>
  <c r="M81" i="102"/>
  <c r="P81" i="102" s="1"/>
  <c r="G81" i="102"/>
  <c r="J81" i="102" s="1"/>
  <c r="R80" i="102"/>
  <c r="M80" i="102"/>
  <c r="P80" i="102" s="1"/>
  <c r="G80" i="102"/>
  <c r="J80" i="102" s="1"/>
  <c r="R79" i="102"/>
  <c r="M79" i="102"/>
  <c r="P79" i="102" s="1"/>
  <c r="G79" i="102"/>
  <c r="J79" i="102" s="1"/>
  <c r="R78" i="102"/>
  <c r="M78" i="102"/>
  <c r="P78" i="102" s="1"/>
  <c r="G78" i="102"/>
  <c r="J78" i="102" s="1"/>
  <c r="R77" i="102"/>
  <c r="M77" i="102"/>
  <c r="P77" i="102" s="1"/>
  <c r="G77" i="102"/>
  <c r="J77" i="102" s="1"/>
  <c r="R76" i="102"/>
  <c r="M76" i="102"/>
  <c r="P76" i="102" s="1"/>
  <c r="G76" i="102"/>
  <c r="J76" i="102" s="1"/>
  <c r="M75" i="102"/>
  <c r="P75" i="102" s="1"/>
  <c r="G75" i="102"/>
  <c r="J75" i="102" s="1"/>
  <c r="R74" i="102"/>
  <c r="M74" i="102"/>
  <c r="P74" i="102" s="1"/>
  <c r="G74" i="102"/>
  <c r="J74" i="102" s="1"/>
  <c r="R73" i="102"/>
  <c r="M73" i="102"/>
  <c r="P73" i="102" s="1"/>
  <c r="G73" i="102"/>
  <c r="J73" i="102" s="1"/>
  <c r="R72" i="102"/>
  <c r="M72" i="102"/>
  <c r="P72" i="102" s="1"/>
  <c r="G72" i="102"/>
  <c r="J72" i="102" s="1"/>
  <c r="R71" i="102"/>
  <c r="M71" i="102"/>
  <c r="P71" i="102" s="1"/>
  <c r="G71" i="102"/>
  <c r="J71" i="102" s="1"/>
  <c r="R70" i="102"/>
  <c r="M70" i="102"/>
  <c r="P70" i="102" s="1"/>
  <c r="G70" i="102"/>
  <c r="J70" i="102" s="1"/>
  <c r="R69" i="102"/>
  <c r="M69" i="102"/>
  <c r="P69" i="102" s="1"/>
  <c r="G69" i="102"/>
  <c r="J69" i="102" s="1"/>
  <c r="R68" i="102"/>
  <c r="M68" i="102"/>
  <c r="P68" i="102" s="1"/>
  <c r="G68" i="102"/>
  <c r="J68" i="102" s="1"/>
  <c r="R67" i="102"/>
  <c r="M67" i="102"/>
  <c r="P67" i="102" s="1"/>
  <c r="G67" i="102"/>
  <c r="J67" i="102" s="1"/>
  <c r="R66" i="102"/>
  <c r="M66" i="102"/>
  <c r="P66" i="102" s="1"/>
  <c r="G66" i="102"/>
  <c r="J66" i="102" s="1"/>
  <c r="R65" i="102"/>
  <c r="M65" i="102"/>
  <c r="P65" i="102" s="1"/>
  <c r="G65" i="102"/>
  <c r="J65" i="102" s="1"/>
  <c r="R64" i="102"/>
  <c r="M64" i="102"/>
  <c r="P64" i="102" s="1"/>
  <c r="G64" i="102"/>
  <c r="J64" i="102" s="1"/>
  <c r="R63" i="102"/>
  <c r="M63" i="102"/>
  <c r="P63" i="102" s="1"/>
  <c r="G63" i="102"/>
  <c r="J63" i="102" s="1"/>
  <c r="R62" i="102"/>
  <c r="M62" i="102"/>
  <c r="P62" i="102" s="1"/>
  <c r="G62" i="102"/>
  <c r="J62" i="102" s="1"/>
  <c r="R61" i="102"/>
  <c r="M61" i="102"/>
  <c r="P61" i="102" s="1"/>
  <c r="G61" i="102"/>
  <c r="J61" i="102" s="1"/>
  <c r="R60" i="102"/>
  <c r="M60" i="102"/>
  <c r="P60" i="102" s="1"/>
  <c r="G60" i="102"/>
  <c r="J60" i="102" s="1"/>
  <c r="R59" i="102"/>
  <c r="M59" i="102"/>
  <c r="P59" i="102" s="1"/>
  <c r="G59" i="102"/>
  <c r="J59" i="102" s="1"/>
  <c r="R58" i="102"/>
  <c r="M58" i="102"/>
  <c r="P58" i="102" s="1"/>
  <c r="G58" i="102"/>
  <c r="J58" i="102" s="1"/>
  <c r="R57" i="102"/>
  <c r="M57" i="102"/>
  <c r="P57" i="102" s="1"/>
  <c r="G57" i="102"/>
  <c r="J57" i="102" s="1"/>
  <c r="R56" i="102"/>
  <c r="M56" i="102"/>
  <c r="P56" i="102" s="1"/>
  <c r="G56" i="102"/>
  <c r="J56" i="102" s="1"/>
  <c r="R55" i="102"/>
  <c r="M55" i="102"/>
  <c r="P55" i="102" s="1"/>
  <c r="G55" i="102"/>
  <c r="J55" i="102" s="1"/>
  <c r="R54" i="102"/>
  <c r="M54" i="102"/>
  <c r="P54" i="102" s="1"/>
  <c r="G54" i="102"/>
  <c r="J54" i="102" s="1"/>
  <c r="R53" i="102"/>
  <c r="M53" i="102"/>
  <c r="P53" i="102" s="1"/>
  <c r="G53" i="102"/>
  <c r="J53" i="102" s="1"/>
  <c r="R52" i="102"/>
  <c r="M52" i="102"/>
  <c r="P52" i="102" s="1"/>
  <c r="G52" i="102"/>
  <c r="J52" i="102" s="1"/>
  <c r="R51" i="102"/>
  <c r="M51" i="102"/>
  <c r="P51" i="102" s="1"/>
  <c r="G51" i="102"/>
  <c r="J51" i="102" s="1"/>
  <c r="R50" i="102"/>
  <c r="M50" i="102"/>
  <c r="P50" i="102" s="1"/>
  <c r="G50" i="102"/>
  <c r="J50" i="102" s="1"/>
  <c r="R49" i="102"/>
  <c r="M49" i="102"/>
  <c r="P49" i="102" s="1"/>
  <c r="G49" i="102"/>
  <c r="J49" i="102" s="1"/>
  <c r="R48" i="102"/>
  <c r="M48" i="102"/>
  <c r="P48" i="102" s="1"/>
  <c r="G48" i="102"/>
  <c r="J48" i="102" s="1"/>
  <c r="R47" i="102"/>
  <c r="M47" i="102"/>
  <c r="P47" i="102" s="1"/>
  <c r="G47" i="102"/>
  <c r="J47" i="102" s="1"/>
  <c r="R46" i="102"/>
  <c r="M46" i="102"/>
  <c r="P46" i="102" s="1"/>
  <c r="G46" i="102"/>
  <c r="J46" i="102" s="1"/>
  <c r="M45" i="102"/>
  <c r="P45" i="102" s="1"/>
  <c r="G45" i="102"/>
  <c r="J45" i="102" s="1"/>
  <c r="R44" i="102"/>
  <c r="M44" i="102"/>
  <c r="P44" i="102" s="1"/>
  <c r="G44" i="102"/>
  <c r="J44" i="102" s="1"/>
  <c r="R43" i="102"/>
  <c r="M43" i="102"/>
  <c r="P43" i="102" s="1"/>
  <c r="G43" i="102"/>
  <c r="J43" i="102" s="1"/>
  <c r="R42" i="102"/>
  <c r="M42" i="102"/>
  <c r="P42" i="102" s="1"/>
  <c r="G42" i="102"/>
  <c r="J42" i="102" s="1"/>
  <c r="R41" i="102"/>
  <c r="M41" i="102"/>
  <c r="P41" i="102" s="1"/>
  <c r="G41" i="102"/>
  <c r="J41" i="102" s="1"/>
  <c r="R40" i="102"/>
  <c r="M40" i="102"/>
  <c r="P40" i="102" s="1"/>
  <c r="G40" i="102"/>
  <c r="J40" i="102" s="1"/>
  <c r="R39" i="102"/>
  <c r="M39" i="102"/>
  <c r="P39" i="102" s="1"/>
  <c r="G39" i="102"/>
  <c r="J39" i="102" s="1"/>
  <c r="R38" i="102"/>
  <c r="M38" i="102"/>
  <c r="P38" i="102" s="1"/>
  <c r="G38" i="102"/>
  <c r="J38" i="102" s="1"/>
  <c r="R37" i="102"/>
  <c r="M37" i="102"/>
  <c r="P37" i="102" s="1"/>
  <c r="G37" i="102"/>
  <c r="J37" i="102" s="1"/>
  <c r="R36" i="102"/>
  <c r="M36" i="102"/>
  <c r="P36" i="102" s="1"/>
  <c r="G36" i="102"/>
  <c r="J36" i="102" s="1"/>
  <c r="R35" i="102"/>
  <c r="M35" i="102"/>
  <c r="P35" i="102" s="1"/>
  <c r="G35" i="102"/>
  <c r="J35" i="102" s="1"/>
  <c r="R34" i="102"/>
  <c r="M34" i="102"/>
  <c r="P34" i="102" s="1"/>
  <c r="G34" i="102"/>
  <c r="J34" i="102" s="1"/>
  <c r="R33" i="102"/>
  <c r="M33" i="102"/>
  <c r="P33" i="102" s="1"/>
  <c r="G33" i="102"/>
  <c r="J33" i="102" s="1"/>
  <c r="R32" i="102"/>
  <c r="M32" i="102"/>
  <c r="P32" i="102" s="1"/>
  <c r="G32" i="102"/>
  <c r="J32" i="102" s="1"/>
  <c r="R31" i="102"/>
  <c r="M31" i="102"/>
  <c r="P31" i="102" s="1"/>
  <c r="G31" i="102"/>
  <c r="J31" i="102" s="1"/>
  <c r="R30" i="102"/>
  <c r="M30" i="102"/>
  <c r="P30" i="102" s="1"/>
  <c r="G30" i="102"/>
  <c r="J30" i="102" s="1"/>
  <c r="R29" i="102"/>
  <c r="M29" i="102"/>
  <c r="P29" i="102" s="1"/>
  <c r="G29" i="102"/>
  <c r="J29" i="102" s="1"/>
  <c r="R28" i="102"/>
  <c r="M28" i="102"/>
  <c r="P28" i="102" s="1"/>
  <c r="G28" i="102"/>
  <c r="J28" i="102" s="1"/>
  <c r="R27" i="102"/>
  <c r="M27" i="102"/>
  <c r="P27" i="102" s="1"/>
  <c r="G27" i="102"/>
  <c r="J27" i="102" s="1"/>
  <c r="R26" i="102"/>
  <c r="P26" i="102"/>
  <c r="M26" i="102"/>
  <c r="G26" i="102"/>
  <c r="J26" i="102" s="1"/>
  <c r="R25" i="102"/>
  <c r="M25" i="102"/>
  <c r="P25" i="102" s="1"/>
  <c r="G25" i="102"/>
  <c r="J25" i="102" s="1"/>
  <c r="R24" i="102"/>
  <c r="M24" i="102"/>
  <c r="P24" i="102" s="1"/>
  <c r="G24" i="102"/>
  <c r="J24" i="102" s="1"/>
  <c r="R23" i="102"/>
  <c r="M23" i="102"/>
  <c r="P23" i="102" s="1"/>
  <c r="G23" i="102"/>
  <c r="J23" i="102" s="1"/>
  <c r="R22" i="102"/>
  <c r="M22" i="102"/>
  <c r="P22" i="102" s="1"/>
  <c r="G22" i="102"/>
  <c r="J22" i="102" s="1"/>
  <c r="R21" i="102"/>
  <c r="M21" i="102"/>
  <c r="P21" i="102" s="1"/>
  <c r="G21" i="102"/>
  <c r="J21" i="102" s="1"/>
  <c r="R20" i="102"/>
  <c r="M20" i="102"/>
  <c r="P20" i="102" s="1"/>
  <c r="G20" i="102"/>
  <c r="J20" i="102" s="1"/>
  <c r="R19" i="102"/>
  <c r="M19" i="102"/>
  <c r="P19" i="102" s="1"/>
  <c r="G19" i="102"/>
  <c r="J19" i="102" s="1"/>
  <c r="R18" i="102"/>
  <c r="M18" i="102"/>
  <c r="P18" i="102" s="1"/>
  <c r="G18" i="102"/>
  <c r="J18" i="102" s="1"/>
  <c r="R17" i="102"/>
  <c r="M17" i="102"/>
  <c r="P17" i="102" s="1"/>
  <c r="G17" i="102"/>
  <c r="J17" i="102" s="1"/>
  <c r="R16" i="102"/>
  <c r="M16" i="102"/>
  <c r="P16" i="102" s="1"/>
  <c r="G16" i="102"/>
  <c r="J16" i="102" s="1"/>
  <c r="R15" i="102"/>
  <c r="M15" i="102"/>
  <c r="P15" i="102" s="1"/>
  <c r="G15" i="102"/>
  <c r="J15" i="102" s="1"/>
  <c r="R14" i="102"/>
  <c r="M14" i="102"/>
  <c r="P14" i="102" s="1"/>
  <c r="G14" i="102"/>
  <c r="J14" i="102" s="1"/>
  <c r="R13" i="102"/>
  <c r="M13" i="102"/>
  <c r="P13" i="102" s="1"/>
  <c r="G13" i="102"/>
  <c r="J13" i="102" s="1"/>
  <c r="R12" i="102"/>
  <c r="M12" i="102"/>
  <c r="P12" i="102" s="1"/>
  <c r="G12" i="102"/>
  <c r="J12" i="102" s="1"/>
  <c r="R11" i="102"/>
  <c r="M11" i="102"/>
  <c r="P11" i="102" s="1"/>
  <c r="G11" i="102"/>
  <c r="J11" i="102" s="1"/>
  <c r="R10" i="102"/>
  <c r="M10" i="102"/>
  <c r="P10" i="102" s="1"/>
  <c r="G10" i="102"/>
  <c r="J10" i="102" s="1"/>
  <c r="R9" i="102"/>
  <c r="M9" i="102"/>
  <c r="P9" i="102" s="1"/>
  <c r="G9" i="102"/>
  <c r="J9" i="102" s="1"/>
  <c r="R8" i="102"/>
  <c r="M8" i="102"/>
  <c r="P8" i="102" s="1"/>
  <c r="G8" i="102"/>
  <c r="J8" i="102" s="1"/>
  <c r="R7" i="102"/>
  <c r="M7" i="102"/>
  <c r="P7" i="102" s="1"/>
  <c r="G7" i="102"/>
  <c r="J7" i="102" s="1"/>
  <c r="R6" i="102"/>
  <c r="M6" i="102"/>
  <c r="P6" i="102" s="1"/>
  <c r="G6" i="102"/>
  <c r="J6" i="102" s="1"/>
  <c r="R5" i="102"/>
  <c r="M5" i="102"/>
  <c r="G5" i="102"/>
  <c r="J5" i="102" s="1"/>
  <c r="N213" i="103"/>
  <c r="N210" i="103"/>
  <c r="M207" i="103"/>
  <c r="R205" i="103"/>
  <c r="R204" i="103"/>
  <c r="R203" i="103"/>
  <c r="R202" i="103"/>
  <c r="R201" i="103"/>
  <c r="P201" i="103"/>
  <c r="M201" i="103"/>
  <c r="G201" i="103"/>
  <c r="J201" i="103" s="1"/>
  <c r="R200" i="103"/>
  <c r="M200" i="103"/>
  <c r="P200" i="103" s="1"/>
  <c r="G200" i="103"/>
  <c r="J200" i="103" s="1"/>
  <c r="R199" i="103"/>
  <c r="M199" i="103"/>
  <c r="P199" i="103" s="1"/>
  <c r="G199" i="103"/>
  <c r="J199" i="103" s="1"/>
  <c r="R198" i="103"/>
  <c r="M198" i="103"/>
  <c r="P198" i="103" s="1"/>
  <c r="G198" i="103"/>
  <c r="J198" i="103" s="1"/>
  <c r="R197" i="103"/>
  <c r="M197" i="103"/>
  <c r="P197" i="103" s="1"/>
  <c r="G197" i="103"/>
  <c r="J197" i="103" s="1"/>
  <c r="R196" i="103"/>
  <c r="M196" i="103"/>
  <c r="P196" i="103" s="1"/>
  <c r="G196" i="103"/>
  <c r="J196" i="103" s="1"/>
  <c r="R195" i="103"/>
  <c r="M195" i="103"/>
  <c r="P195" i="103" s="1"/>
  <c r="G195" i="103"/>
  <c r="J195" i="103" s="1"/>
  <c r="R194" i="103"/>
  <c r="M194" i="103"/>
  <c r="P194" i="103" s="1"/>
  <c r="G194" i="103"/>
  <c r="J194" i="103" s="1"/>
  <c r="R193" i="103"/>
  <c r="M193" i="103"/>
  <c r="P193" i="103" s="1"/>
  <c r="G193" i="103"/>
  <c r="J193" i="103" s="1"/>
  <c r="R192" i="103"/>
  <c r="M192" i="103"/>
  <c r="P192" i="103" s="1"/>
  <c r="G192" i="103"/>
  <c r="J192" i="103" s="1"/>
  <c r="R191" i="103"/>
  <c r="M191" i="103"/>
  <c r="P191" i="103" s="1"/>
  <c r="G191" i="103"/>
  <c r="J191" i="103" s="1"/>
  <c r="R190" i="103"/>
  <c r="M190" i="103"/>
  <c r="P190" i="103" s="1"/>
  <c r="G190" i="103"/>
  <c r="J190" i="103" s="1"/>
  <c r="R189" i="103"/>
  <c r="M189" i="103"/>
  <c r="P189" i="103" s="1"/>
  <c r="G189" i="103"/>
  <c r="J189" i="103" s="1"/>
  <c r="R188" i="103"/>
  <c r="M188" i="103"/>
  <c r="P188" i="103" s="1"/>
  <c r="G188" i="103"/>
  <c r="J188" i="103" s="1"/>
  <c r="R187" i="103"/>
  <c r="M187" i="103"/>
  <c r="P187" i="103" s="1"/>
  <c r="G187" i="103"/>
  <c r="J187" i="103" s="1"/>
  <c r="R186" i="103"/>
  <c r="M186" i="103"/>
  <c r="P186" i="103" s="1"/>
  <c r="G186" i="103"/>
  <c r="J186" i="103" s="1"/>
  <c r="R185" i="103"/>
  <c r="P185" i="103"/>
  <c r="M185" i="103"/>
  <c r="G185" i="103"/>
  <c r="J185" i="103" s="1"/>
  <c r="R184" i="103"/>
  <c r="M184" i="103"/>
  <c r="P184" i="103" s="1"/>
  <c r="G184" i="103"/>
  <c r="J184" i="103" s="1"/>
  <c r="R183" i="103"/>
  <c r="M183" i="103"/>
  <c r="P183" i="103" s="1"/>
  <c r="G183" i="103"/>
  <c r="J183" i="103" s="1"/>
  <c r="R182" i="103"/>
  <c r="M182" i="103"/>
  <c r="P182" i="103" s="1"/>
  <c r="G182" i="103"/>
  <c r="J182" i="103" s="1"/>
  <c r="R181" i="103"/>
  <c r="M181" i="103"/>
  <c r="P181" i="103" s="1"/>
  <c r="G181" i="103"/>
  <c r="J181" i="103" s="1"/>
  <c r="R180" i="103"/>
  <c r="M180" i="103"/>
  <c r="P180" i="103" s="1"/>
  <c r="G180" i="103"/>
  <c r="J180" i="103" s="1"/>
  <c r="R179" i="103"/>
  <c r="M179" i="103"/>
  <c r="P179" i="103" s="1"/>
  <c r="G179" i="103"/>
  <c r="J179" i="103" s="1"/>
  <c r="M178" i="103"/>
  <c r="P178" i="103" s="1"/>
  <c r="G178" i="103"/>
  <c r="J178" i="103" s="1"/>
  <c r="R177" i="103"/>
  <c r="M177" i="103"/>
  <c r="P177" i="103" s="1"/>
  <c r="G177" i="103"/>
  <c r="J177" i="103" s="1"/>
  <c r="R176" i="103"/>
  <c r="M176" i="103"/>
  <c r="P176" i="103" s="1"/>
  <c r="G176" i="103"/>
  <c r="J176" i="103" s="1"/>
  <c r="R175" i="103"/>
  <c r="M175" i="103"/>
  <c r="P175" i="103" s="1"/>
  <c r="G175" i="103"/>
  <c r="J175" i="103" s="1"/>
  <c r="R174" i="103"/>
  <c r="M174" i="103"/>
  <c r="P174" i="103" s="1"/>
  <c r="G174" i="103"/>
  <c r="J174" i="103" s="1"/>
  <c r="R173" i="103"/>
  <c r="M173" i="103"/>
  <c r="P173" i="103" s="1"/>
  <c r="G173" i="103"/>
  <c r="J173" i="103" s="1"/>
  <c r="R172" i="103"/>
  <c r="M172" i="103"/>
  <c r="P172" i="103" s="1"/>
  <c r="G172" i="103"/>
  <c r="J172" i="103" s="1"/>
  <c r="R171" i="103"/>
  <c r="M171" i="103"/>
  <c r="P171" i="103" s="1"/>
  <c r="G171" i="103"/>
  <c r="J171" i="103" s="1"/>
  <c r="R170" i="103"/>
  <c r="M170" i="103"/>
  <c r="P170" i="103" s="1"/>
  <c r="G170" i="103"/>
  <c r="J170" i="103" s="1"/>
  <c r="R169" i="103"/>
  <c r="M169" i="103"/>
  <c r="P169" i="103" s="1"/>
  <c r="G169" i="103"/>
  <c r="J169" i="103" s="1"/>
  <c r="R168" i="103"/>
  <c r="M168" i="103"/>
  <c r="P168" i="103" s="1"/>
  <c r="G168" i="103"/>
  <c r="J168" i="103" s="1"/>
  <c r="R167" i="103"/>
  <c r="M167" i="103"/>
  <c r="P167" i="103" s="1"/>
  <c r="G167" i="103"/>
  <c r="J167" i="103" s="1"/>
  <c r="R166" i="103"/>
  <c r="M166" i="103"/>
  <c r="P166" i="103" s="1"/>
  <c r="G166" i="103"/>
  <c r="J166" i="103" s="1"/>
  <c r="R165" i="103"/>
  <c r="M165" i="103"/>
  <c r="P165" i="103" s="1"/>
  <c r="G165" i="103"/>
  <c r="J165" i="103" s="1"/>
  <c r="R164" i="103"/>
  <c r="M164" i="103"/>
  <c r="P164" i="103" s="1"/>
  <c r="G164" i="103"/>
  <c r="J164" i="103" s="1"/>
  <c r="R163" i="103"/>
  <c r="M163" i="103"/>
  <c r="P163" i="103" s="1"/>
  <c r="G163" i="103"/>
  <c r="J163" i="103" s="1"/>
  <c r="R162" i="103"/>
  <c r="M162" i="103"/>
  <c r="P162" i="103" s="1"/>
  <c r="G162" i="103"/>
  <c r="J162" i="103" s="1"/>
  <c r="R161" i="103"/>
  <c r="M161" i="103"/>
  <c r="P161" i="103" s="1"/>
  <c r="G161" i="103"/>
  <c r="J161" i="103" s="1"/>
  <c r="R160" i="103"/>
  <c r="M160" i="103"/>
  <c r="P160" i="103" s="1"/>
  <c r="G160" i="103"/>
  <c r="J160" i="103" s="1"/>
  <c r="R159" i="103"/>
  <c r="M159" i="103"/>
  <c r="P159" i="103" s="1"/>
  <c r="G159" i="103"/>
  <c r="J159" i="103" s="1"/>
  <c r="R158" i="103"/>
  <c r="M158" i="103"/>
  <c r="P158" i="103" s="1"/>
  <c r="G158" i="103"/>
  <c r="J158" i="103" s="1"/>
  <c r="R157" i="103"/>
  <c r="M157" i="103"/>
  <c r="P157" i="103" s="1"/>
  <c r="G157" i="103"/>
  <c r="J157" i="103" s="1"/>
  <c r="R156" i="103"/>
  <c r="M156" i="103"/>
  <c r="P156" i="103" s="1"/>
  <c r="G156" i="103"/>
  <c r="J156" i="103" s="1"/>
  <c r="R155" i="103"/>
  <c r="M155" i="103"/>
  <c r="P155" i="103" s="1"/>
  <c r="G155" i="103"/>
  <c r="J155" i="103" s="1"/>
  <c r="R154" i="103"/>
  <c r="M154" i="103"/>
  <c r="P154" i="103" s="1"/>
  <c r="G154" i="103"/>
  <c r="J154" i="103" s="1"/>
  <c r="R153" i="103"/>
  <c r="M153" i="103"/>
  <c r="P153" i="103" s="1"/>
  <c r="G153" i="103"/>
  <c r="J153" i="103" s="1"/>
  <c r="R152" i="103"/>
  <c r="M152" i="103"/>
  <c r="P152" i="103" s="1"/>
  <c r="G152" i="103"/>
  <c r="J152" i="103" s="1"/>
  <c r="R151" i="103"/>
  <c r="M151" i="103"/>
  <c r="P151" i="103" s="1"/>
  <c r="G151" i="103"/>
  <c r="J151" i="103" s="1"/>
  <c r="R150" i="103"/>
  <c r="M150" i="103"/>
  <c r="P150" i="103" s="1"/>
  <c r="G150" i="103"/>
  <c r="J150" i="103" s="1"/>
  <c r="R149" i="103"/>
  <c r="M149" i="103"/>
  <c r="P149" i="103" s="1"/>
  <c r="G149" i="103"/>
  <c r="J149" i="103" s="1"/>
  <c r="R148" i="103"/>
  <c r="M148" i="103"/>
  <c r="P148" i="103" s="1"/>
  <c r="G148" i="103"/>
  <c r="J148" i="103" s="1"/>
  <c r="R147" i="103"/>
  <c r="M147" i="103"/>
  <c r="P147" i="103" s="1"/>
  <c r="G147" i="103"/>
  <c r="J147" i="103" s="1"/>
  <c r="R146" i="103"/>
  <c r="M146" i="103"/>
  <c r="P146" i="103" s="1"/>
  <c r="G146" i="103"/>
  <c r="J146" i="103" s="1"/>
  <c r="R145" i="103"/>
  <c r="M145" i="103"/>
  <c r="P145" i="103" s="1"/>
  <c r="G145" i="103"/>
  <c r="J145" i="103" s="1"/>
  <c r="R144" i="103"/>
  <c r="M144" i="103"/>
  <c r="P144" i="103" s="1"/>
  <c r="G144" i="103"/>
  <c r="J144" i="103" s="1"/>
  <c r="R143" i="103"/>
  <c r="M143" i="103"/>
  <c r="P143" i="103" s="1"/>
  <c r="G143" i="103"/>
  <c r="J143" i="103" s="1"/>
  <c r="R142" i="103"/>
  <c r="M142" i="103"/>
  <c r="P142" i="103" s="1"/>
  <c r="G142" i="103"/>
  <c r="J142" i="103" s="1"/>
  <c r="R141" i="103"/>
  <c r="M141" i="103"/>
  <c r="P141" i="103" s="1"/>
  <c r="G141" i="103"/>
  <c r="J141" i="103" s="1"/>
  <c r="R140" i="103"/>
  <c r="M140" i="103"/>
  <c r="P140" i="103" s="1"/>
  <c r="G140" i="103"/>
  <c r="J140" i="103" s="1"/>
  <c r="R139" i="103"/>
  <c r="M139" i="103"/>
  <c r="P139" i="103" s="1"/>
  <c r="G139" i="103"/>
  <c r="J139" i="103" s="1"/>
  <c r="R138" i="103"/>
  <c r="M138" i="103"/>
  <c r="P138" i="103" s="1"/>
  <c r="G138" i="103"/>
  <c r="J138" i="103" s="1"/>
  <c r="R137" i="103"/>
  <c r="M137" i="103"/>
  <c r="P137" i="103" s="1"/>
  <c r="G137" i="103"/>
  <c r="J137" i="103" s="1"/>
  <c r="R136" i="103"/>
  <c r="M136" i="103"/>
  <c r="P136" i="103" s="1"/>
  <c r="G136" i="103"/>
  <c r="J136" i="103" s="1"/>
  <c r="R135" i="103"/>
  <c r="M135" i="103"/>
  <c r="P135" i="103" s="1"/>
  <c r="G135" i="103"/>
  <c r="J135" i="103" s="1"/>
  <c r="R134" i="103"/>
  <c r="M134" i="103"/>
  <c r="P134" i="103" s="1"/>
  <c r="G134" i="103"/>
  <c r="J134" i="103" s="1"/>
  <c r="R133" i="103"/>
  <c r="M133" i="103"/>
  <c r="P133" i="103" s="1"/>
  <c r="G133" i="103"/>
  <c r="J133" i="103" s="1"/>
  <c r="R132" i="103"/>
  <c r="M132" i="103"/>
  <c r="P132" i="103" s="1"/>
  <c r="G132" i="103"/>
  <c r="J132" i="103" s="1"/>
  <c r="R131" i="103"/>
  <c r="M131" i="103"/>
  <c r="P131" i="103" s="1"/>
  <c r="G131" i="103"/>
  <c r="J131" i="103" s="1"/>
  <c r="R130" i="103"/>
  <c r="M130" i="103"/>
  <c r="P130" i="103" s="1"/>
  <c r="G130" i="103"/>
  <c r="J130" i="103" s="1"/>
  <c r="M129" i="103"/>
  <c r="P129" i="103" s="1"/>
  <c r="G129" i="103"/>
  <c r="J129" i="103" s="1"/>
  <c r="R128" i="103"/>
  <c r="M128" i="103"/>
  <c r="P128" i="103" s="1"/>
  <c r="G128" i="103"/>
  <c r="J128" i="103" s="1"/>
  <c r="R127" i="103"/>
  <c r="M127" i="103"/>
  <c r="P127" i="103" s="1"/>
  <c r="G127" i="103"/>
  <c r="J127" i="103" s="1"/>
  <c r="R126" i="103"/>
  <c r="M126" i="103"/>
  <c r="P126" i="103" s="1"/>
  <c r="G126" i="103"/>
  <c r="J126" i="103" s="1"/>
  <c r="R125" i="103"/>
  <c r="M125" i="103"/>
  <c r="P125" i="103" s="1"/>
  <c r="G125" i="103"/>
  <c r="J125" i="103" s="1"/>
  <c r="R124" i="103"/>
  <c r="M124" i="103"/>
  <c r="P124" i="103" s="1"/>
  <c r="G124" i="103"/>
  <c r="J124" i="103" s="1"/>
  <c r="R123" i="103"/>
  <c r="M123" i="103"/>
  <c r="P123" i="103" s="1"/>
  <c r="G123" i="103"/>
  <c r="J123" i="103" s="1"/>
  <c r="R122" i="103"/>
  <c r="M122" i="103"/>
  <c r="P122" i="103" s="1"/>
  <c r="G122" i="103"/>
  <c r="J122" i="103" s="1"/>
  <c r="R121" i="103"/>
  <c r="M121" i="103"/>
  <c r="P121" i="103" s="1"/>
  <c r="G121" i="103"/>
  <c r="J121" i="103" s="1"/>
  <c r="R120" i="103"/>
  <c r="M120" i="103"/>
  <c r="P120" i="103" s="1"/>
  <c r="G120" i="103"/>
  <c r="J120" i="103" s="1"/>
  <c r="R119" i="103"/>
  <c r="M119" i="103"/>
  <c r="P119" i="103" s="1"/>
  <c r="G119" i="103"/>
  <c r="J119" i="103" s="1"/>
  <c r="R118" i="103"/>
  <c r="M118" i="103"/>
  <c r="P118" i="103" s="1"/>
  <c r="G118" i="103"/>
  <c r="J118" i="103" s="1"/>
  <c r="R117" i="103"/>
  <c r="M117" i="103"/>
  <c r="P117" i="103" s="1"/>
  <c r="G117" i="103"/>
  <c r="J117" i="103" s="1"/>
  <c r="R116" i="103"/>
  <c r="M116" i="103"/>
  <c r="P116" i="103" s="1"/>
  <c r="G116" i="103"/>
  <c r="J116" i="103" s="1"/>
  <c r="R115" i="103"/>
  <c r="M115" i="103"/>
  <c r="P115" i="103" s="1"/>
  <c r="G115" i="103"/>
  <c r="J115" i="103" s="1"/>
  <c r="M114" i="103"/>
  <c r="P114" i="103" s="1"/>
  <c r="G114" i="103"/>
  <c r="J114" i="103" s="1"/>
  <c r="R113" i="103"/>
  <c r="M113" i="103"/>
  <c r="P113" i="103" s="1"/>
  <c r="G113" i="103"/>
  <c r="J113" i="103" s="1"/>
  <c r="R112" i="103"/>
  <c r="M112" i="103"/>
  <c r="P112" i="103" s="1"/>
  <c r="G112" i="103"/>
  <c r="J112" i="103" s="1"/>
  <c r="R111" i="103"/>
  <c r="M111" i="103"/>
  <c r="P111" i="103" s="1"/>
  <c r="G111" i="103"/>
  <c r="J111" i="103" s="1"/>
  <c r="R110" i="103"/>
  <c r="M110" i="103"/>
  <c r="P110" i="103" s="1"/>
  <c r="G110" i="103"/>
  <c r="J110" i="103" s="1"/>
  <c r="M109" i="103"/>
  <c r="P109" i="103" s="1"/>
  <c r="G109" i="103"/>
  <c r="J109" i="103" s="1"/>
  <c r="R108" i="103"/>
  <c r="M108" i="103"/>
  <c r="P108" i="103" s="1"/>
  <c r="G108" i="103"/>
  <c r="J108" i="103" s="1"/>
  <c r="R107" i="103"/>
  <c r="M107" i="103"/>
  <c r="P107" i="103" s="1"/>
  <c r="G107" i="103"/>
  <c r="J107" i="103" s="1"/>
  <c r="R106" i="103"/>
  <c r="M106" i="103"/>
  <c r="P106" i="103" s="1"/>
  <c r="G106" i="103"/>
  <c r="J106" i="103" s="1"/>
  <c r="R105" i="103"/>
  <c r="M105" i="103"/>
  <c r="P105" i="103" s="1"/>
  <c r="G105" i="103"/>
  <c r="J105" i="103" s="1"/>
  <c r="R104" i="103"/>
  <c r="M104" i="103"/>
  <c r="P104" i="103" s="1"/>
  <c r="G104" i="103"/>
  <c r="J104" i="103" s="1"/>
  <c r="R103" i="103"/>
  <c r="M103" i="103"/>
  <c r="P103" i="103" s="1"/>
  <c r="G103" i="103"/>
  <c r="J103" i="103" s="1"/>
  <c r="R102" i="103"/>
  <c r="M102" i="103"/>
  <c r="P102" i="103" s="1"/>
  <c r="G102" i="103"/>
  <c r="J102" i="103" s="1"/>
  <c r="R101" i="103"/>
  <c r="M101" i="103"/>
  <c r="P101" i="103" s="1"/>
  <c r="G101" i="103"/>
  <c r="J101" i="103" s="1"/>
  <c r="R100" i="103"/>
  <c r="M100" i="103"/>
  <c r="P100" i="103" s="1"/>
  <c r="G100" i="103"/>
  <c r="J100" i="103" s="1"/>
  <c r="R99" i="103"/>
  <c r="M99" i="103"/>
  <c r="P99" i="103" s="1"/>
  <c r="G99" i="103"/>
  <c r="J99" i="103" s="1"/>
  <c r="R98" i="103"/>
  <c r="M98" i="103"/>
  <c r="P98" i="103" s="1"/>
  <c r="G98" i="103"/>
  <c r="J98" i="103" s="1"/>
  <c r="R97" i="103"/>
  <c r="M97" i="103"/>
  <c r="P97" i="103" s="1"/>
  <c r="G97" i="103"/>
  <c r="J97" i="103" s="1"/>
  <c r="R96" i="103"/>
  <c r="M96" i="103"/>
  <c r="P96" i="103" s="1"/>
  <c r="G96" i="103"/>
  <c r="J96" i="103" s="1"/>
  <c r="R95" i="103"/>
  <c r="M95" i="103"/>
  <c r="P95" i="103" s="1"/>
  <c r="G95" i="103"/>
  <c r="J95" i="103" s="1"/>
  <c r="G94" i="103"/>
  <c r="J94" i="103" s="1"/>
  <c r="R93" i="103"/>
  <c r="M93" i="103"/>
  <c r="P93" i="103" s="1"/>
  <c r="G93" i="103"/>
  <c r="J93" i="103" s="1"/>
  <c r="R92" i="103"/>
  <c r="M92" i="103"/>
  <c r="P92" i="103" s="1"/>
  <c r="G92" i="103"/>
  <c r="J92" i="103" s="1"/>
  <c r="R91" i="103"/>
  <c r="M91" i="103"/>
  <c r="P91" i="103" s="1"/>
  <c r="G91" i="103"/>
  <c r="J91" i="103" s="1"/>
  <c r="R90" i="103"/>
  <c r="M90" i="103"/>
  <c r="P90" i="103" s="1"/>
  <c r="G90" i="103"/>
  <c r="J90" i="103" s="1"/>
  <c r="R89" i="103"/>
  <c r="M89" i="103"/>
  <c r="P89" i="103" s="1"/>
  <c r="G89" i="103"/>
  <c r="J89" i="103" s="1"/>
  <c r="R88" i="103"/>
  <c r="P88" i="103"/>
  <c r="M88" i="103"/>
  <c r="G88" i="103"/>
  <c r="J88" i="103" s="1"/>
  <c r="R87" i="103"/>
  <c r="M87" i="103"/>
  <c r="P87" i="103" s="1"/>
  <c r="G87" i="103"/>
  <c r="J87" i="103" s="1"/>
  <c r="R86" i="103"/>
  <c r="M86" i="103"/>
  <c r="P86" i="103" s="1"/>
  <c r="G86" i="103"/>
  <c r="J86" i="103" s="1"/>
  <c r="R85" i="103"/>
  <c r="M85" i="103"/>
  <c r="P85" i="103" s="1"/>
  <c r="G85" i="103"/>
  <c r="J85" i="103" s="1"/>
  <c r="R84" i="103"/>
  <c r="M84" i="103"/>
  <c r="P84" i="103" s="1"/>
  <c r="G84" i="103"/>
  <c r="J84" i="103" s="1"/>
  <c r="R83" i="103"/>
  <c r="M83" i="103"/>
  <c r="P83" i="103" s="1"/>
  <c r="G83" i="103"/>
  <c r="J83" i="103" s="1"/>
  <c r="R82" i="103"/>
  <c r="M82" i="103"/>
  <c r="P82" i="103" s="1"/>
  <c r="G82" i="103"/>
  <c r="J82" i="103" s="1"/>
  <c r="R81" i="103"/>
  <c r="M81" i="103"/>
  <c r="P81" i="103" s="1"/>
  <c r="G81" i="103"/>
  <c r="J81" i="103" s="1"/>
  <c r="R80" i="103"/>
  <c r="M80" i="103"/>
  <c r="P80" i="103" s="1"/>
  <c r="G80" i="103"/>
  <c r="J80" i="103" s="1"/>
  <c r="R79" i="103"/>
  <c r="M79" i="103"/>
  <c r="P79" i="103" s="1"/>
  <c r="G79" i="103"/>
  <c r="J79" i="103" s="1"/>
  <c r="R78" i="103"/>
  <c r="M78" i="103"/>
  <c r="P78" i="103" s="1"/>
  <c r="G78" i="103"/>
  <c r="J78" i="103" s="1"/>
  <c r="R77" i="103"/>
  <c r="M77" i="103"/>
  <c r="P77" i="103" s="1"/>
  <c r="G77" i="103"/>
  <c r="J77" i="103" s="1"/>
  <c r="R76" i="103"/>
  <c r="P76" i="103"/>
  <c r="M76" i="103"/>
  <c r="G76" i="103"/>
  <c r="J76" i="103" s="1"/>
  <c r="P75" i="103"/>
  <c r="M75" i="103"/>
  <c r="G75" i="103"/>
  <c r="J75" i="103" s="1"/>
  <c r="R74" i="103"/>
  <c r="M74" i="103"/>
  <c r="P74" i="103" s="1"/>
  <c r="G74" i="103"/>
  <c r="J74" i="103" s="1"/>
  <c r="R73" i="103"/>
  <c r="M73" i="103"/>
  <c r="P73" i="103" s="1"/>
  <c r="G73" i="103"/>
  <c r="J73" i="103" s="1"/>
  <c r="R72" i="103"/>
  <c r="M72" i="103"/>
  <c r="P72" i="103" s="1"/>
  <c r="G72" i="103"/>
  <c r="J72" i="103" s="1"/>
  <c r="R71" i="103"/>
  <c r="M71" i="103"/>
  <c r="P71" i="103" s="1"/>
  <c r="G71" i="103"/>
  <c r="J71" i="103" s="1"/>
  <c r="R70" i="103"/>
  <c r="M70" i="103"/>
  <c r="P70" i="103" s="1"/>
  <c r="G70" i="103"/>
  <c r="J70" i="103" s="1"/>
  <c r="R69" i="103"/>
  <c r="M69" i="103"/>
  <c r="P69" i="103" s="1"/>
  <c r="G69" i="103"/>
  <c r="J69" i="103" s="1"/>
  <c r="R68" i="103"/>
  <c r="M68" i="103"/>
  <c r="P68" i="103" s="1"/>
  <c r="G68" i="103"/>
  <c r="J68" i="103" s="1"/>
  <c r="R67" i="103"/>
  <c r="P67" i="103"/>
  <c r="M67" i="103"/>
  <c r="G67" i="103"/>
  <c r="J67" i="103" s="1"/>
  <c r="R66" i="103"/>
  <c r="M66" i="103"/>
  <c r="P66" i="103" s="1"/>
  <c r="G66" i="103"/>
  <c r="J66" i="103" s="1"/>
  <c r="R65" i="103"/>
  <c r="M65" i="103"/>
  <c r="P65" i="103" s="1"/>
  <c r="G65" i="103"/>
  <c r="J65" i="103" s="1"/>
  <c r="R64" i="103"/>
  <c r="M64" i="103"/>
  <c r="P64" i="103" s="1"/>
  <c r="G64" i="103"/>
  <c r="J64" i="103" s="1"/>
  <c r="R63" i="103"/>
  <c r="M63" i="103"/>
  <c r="P63" i="103" s="1"/>
  <c r="G63" i="103"/>
  <c r="J63" i="103" s="1"/>
  <c r="R62" i="103"/>
  <c r="M62" i="103"/>
  <c r="P62" i="103" s="1"/>
  <c r="G62" i="103"/>
  <c r="J62" i="103" s="1"/>
  <c r="R61" i="103"/>
  <c r="P61" i="103"/>
  <c r="M61" i="103"/>
  <c r="G61" i="103"/>
  <c r="J61" i="103" s="1"/>
  <c r="R60" i="103"/>
  <c r="M60" i="103"/>
  <c r="P60" i="103" s="1"/>
  <c r="G60" i="103"/>
  <c r="J60" i="103" s="1"/>
  <c r="R59" i="103"/>
  <c r="P59" i="103"/>
  <c r="M59" i="103"/>
  <c r="G59" i="103"/>
  <c r="J59" i="103" s="1"/>
  <c r="R58" i="103"/>
  <c r="M58" i="103"/>
  <c r="P58" i="103" s="1"/>
  <c r="G58" i="103"/>
  <c r="J58" i="103" s="1"/>
  <c r="R57" i="103"/>
  <c r="M57" i="103"/>
  <c r="P57" i="103" s="1"/>
  <c r="G57" i="103"/>
  <c r="J57" i="103" s="1"/>
  <c r="R56" i="103"/>
  <c r="M56" i="103"/>
  <c r="P56" i="103" s="1"/>
  <c r="G56" i="103"/>
  <c r="J56" i="103" s="1"/>
  <c r="R55" i="103"/>
  <c r="M55" i="103"/>
  <c r="P55" i="103" s="1"/>
  <c r="G55" i="103"/>
  <c r="J55" i="103" s="1"/>
  <c r="R54" i="103"/>
  <c r="M54" i="103"/>
  <c r="P54" i="103" s="1"/>
  <c r="G54" i="103"/>
  <c r="J54" i="103" s="1"/>
  <c r="R53" i="103"/>
  <c r="M53" i="103"/>
  <c r="P53" i="103" s="1"/>
  <c r="G53" i="103"/>
  <c r="J53" i="103" s="1"/>
  <c r="R52" i="103"/>
  <c r="M52" i="103"/>
  <c r="P52" i="103" s="1"/>
  <c r="G52" i="103"/>
  <c r="J52" i="103" s="1"/>
  <c r="R51" i="103"/>
  <c r="M51" i="103"/>
  <c r="P51" i="103" s="1"/>
  <c r="G51" i="103"/>
  <c r="J51" i="103" s="1"/>
  <c r="R50" i="103"/>
  <c r="M50" i="103"/>
  <c r="P50" i="103" s="1"/>
  <c r="G50" i="103"/>
  <c r="J50" i="103" s="1"/>
  <c r="R49" i="103"/>
  <c r="M49" i="103"/>
  <c r="P49" i="103" s="1"/>
  <c r="G49" i="103"/>
  <c r="J49" i="103" s="1"/>
  <c r="R48" i="103"/>
  <c r="M48" i="103"/>
  <c r="P48" i="103" s="1"/>
  <c r="G48" i="103"/>
  <c r="J48" i="103" s="1"/>
  <c r="R47" i="103"/>
  <c r="M47" i="103"/>
  <c r="P47" i="103" s="1"/>
  <c r="G47" i="103"/>
  <c r="J47" i="103" s="1"/>
  <c r="R46" i="103"/>
  <c r="M46" i="103"/>
  <c r="P46" i="103" s="1"/>
  <c r="G46" i="103"/>
  <c r="J46" i="103" s="1"/>
  <c r="M45" i="103"/>
  <c r="P45" i="103" s="1"/>
  <c r="G45" i="103"/>
  <c r="J45" i="103" s="1"/>
  <c r="R44" i="103"/>
  <c r="M44" i="103"/>
  <c r="P44" i="103" s="1"/>
  <c r="G44" i="103"/>
  <c r="J44" i="103" s="1"/>
  <c r="R43" i="103"/>
  <c r="M43" i="103"/>
  <c r="P43" i="103" s="1"/>
  <c r="G43" i="103"/>
  <c r="J43" i="103" s="1"/>
  <c r="R42" i="103"/>
  <c r="M42" i="103"/>
  <c r="P42" i="103" s="1"/>
  <c r="G42" i="103"/>
  <c r="J42" i="103" s="1"/>
  <c r="R41" i="103"/>
  <c r="M41" i="103"/>
  <c r="P41" i="103" s="1"/>
  <c r="G41" i="103"/>
  <c r="J41" i="103" s="1"/>
  <c r="R40" i="103"/>
  <c r="M40" i="103"/>
  <c r="P40" i="103" s="1"/>
  <c r="G40" i="103"/>
  <c r="J40" i="103" s="1"/>
  <c r="R39" i="103"/>
  <c r="M39" i="103"/>
  <c r="P39" i="103" s="1"/>
  <c r="G39" i="103"/>
  <c r="J39" i="103" s="1"/>
  <c r="R38" i="103"/>
  <c r="M38" i="103"/>
  <c r="P38" i="103" s="1"/>
  <c r="G38" i="103"/>
  <c r="J38" i="103" s="1"/>
  <c r="R37" i="103"/>
  <c r="M37" i="103"/>
  <c r="P37" i="103" s="1"/>
  <c r="G37" i="103"/>
  <c r="J37" i="103" s="1"/>
  <c r="R36" i="103"/>
  <c r="M36" i="103"/>
  <c r="P36" i="103" s="1"/>
  <c r="G36" i="103"/>
  <c r="J36" i="103" s="1"/>
  <c r="R35" i="103"/>
  <c r="M35" i="103"/>
  <c r="P35" i="103" s="1"/>
  <c r="G35" i="103"/>
  <c r="J35" i="103" s="1"/>
  <c r="R34" i="103"/>
  <c r="M34" i="103"/>
  <c r="P34" i="103" s="1"/>
  <c r="G34" i="103"/>
  <c r="J34" i="103" s="1"/>
  <c r="R33" i="103"/>
  <c r="M33" i="103"/>
  <c r="P33" i="103" s="1"/>
  <c r="G33" i="103"/>
  <c r="J33" i="103" s="1"/>
  <c r="R32" i="103"/>
  <c r="M32" i="103"/>
  <c r="P32" i="103" s="1"/>
  <c r="J32" i="103"/>
  <c r="G32" i="103"/>
  <c r="R31" i="103"/>
  <c r="M31" i="103"/>
  <c r="P31" i="103" s="1"/>
  <c r="G31" i="103"/>
  <c r="J31" i="103" s="1"/>
  <c r="R30" i="103"/>
  <c r="M30" i="103"/>
  <c r="P30" i="103" s="1"/>
  <c r="G30" i="103"/>
  <c r="J30" i="103" s="1"/>
  <c r="R29" i="103"/>
  <c r="M29" i="103"/>
  <c r="P29" i="103" s="1"/>
  <c r="G29" i="103"/>
  <c r="J29" i="103" s="1"/>
  <c r="R28" i="103"/>
  <c r="M28" i="103"/>
  <c r="P28" i="103" s="1"/>
  <c r="G28" i="103"/>
  <c r="J28" i="103" s="1"/>
  <c r="R27" i="103"/>
  <c r="M27" i="103"/>
  <c r="P27" i="103" s="1"/>
  <c r="G27" i="103"/>
  <c r="J27" i="103" s="1"/>
  <c r="R26" i="103"/>
  <c r="M26" i="103"/>
  <c r="P26" i="103" s="1"/>
  <c r="G26" i="103"/>
  <c r="J26" i="103" s="1"/>
  <c r="R25" i="103"/>
  <c r="M25" i="103"/>
  <c r="P25" i="103" s="1"/>
  <c r="G25" i="103"/>
  <c r="J25" i="103" s="1"/>
  <c r="R24" i="103"/>
  <c r="M24" i="103"/>
  <c r="P24" i="103" s="1"/>
  <c r="G24" i="103"/>
  <c r="J24" i="103" s="1"/>
  <c r="R23" i="103"/>
  <c r="M23" i="103"/>
  <c r="P23" i="103" s="1"/>
  <c r="G23" i="103"/>
  <c r="J23" i="103" s="1"/>
  <c r="R22" i="103"/>
  <c r="M22" i="103"/>
  <c r="P22" i="103" s="1"/>
  <c r="G22" i="103"/>
  <c r="J22" i="103" s="1"/>
  <c r="R21" i="103"/>
  <c r="M21" i="103"/>
  <c r="P21" i="103" s="1"/>
  <c r="G21" i="103"/>
  <c r="J21" i="103" s="1"/>
  <c r="R20" i="103"/>
  <c r="M20" i="103"/>
  <c r="P20" i="103" s="1"/>
  <c r="G20" i="103"/>
  <c r="J20" i="103" s="1"/>
  <c r="R19" i="103"/>
  <c r="M19" i="103"/>
  <c r="P19" i="103" s="1"/>
  <c r="G19" i="103"/>
  <c r="J19" i="103" s="1"/>
  <c r="R18" i="103"/>
  <c r="M18" i="103"/>
  <c r="P18" i="103" s="1"/>
  <c r="J18" i="103"/>
  <c r="G18" i="103"/>
  <c r="R17" i="103"/>
  <c r="M17" i="103"/>
  <c r="P17" i="103" s="1"/>
  <c r="G17" i="103"/>
  <c r="J17" i="103" s="1"/>
  <c r="R16" i="103"/>
  <c r="M16" i="103"/>
  <c r="P16" i="103" s="1"/>
  <c r="G16" i="103"/>
  <c r="J16" i="103" s="1"/>
  <c r="R15" i="103"/>
  <c r="M15" i="103"/>
  <c r="P15" i="103" s="1"/>
  <c r="G15" i="103"/>
  <c r="J15" i="103" s="1"/>
  <c r="R14" i="103"/>
  <c r="M14" i="103"/>
  <c r="P14" i="103" s="1"/>
  <c r="J14" i="103"/>
  <c r="G14" i="103"/>
  <c r="R13" i="103"/>
  <c r="M13" i="103"/>
  <c r="P13" i="103" s="1"/>
  <c r="G13" i="103"/>
  <c r="J13" i="103" s="1"/>
  <c r="R12" i="103"/>
  <c r="M12" i="103"/>
  <c r="P12" i="103" s="1"/>
  <c r="G12" i="103"/>
  <c r="J12" i="103" s="1"/>
  <c r="R11" i="103"/>
  <c r="M11" i="103"/>
  <c r="P11" i="103" s="1"/>
  <c r="G11" i="103"/>
  <c r="J11" i="103" s="1"/>
  <c r="R10" i="103"/>
  <c r="M10" i="103"/>
  <c r="P10" i="103" s="1"/>
  <c r="G10" i="103"/>
  <c r="J10" i="103" s="1"/>
  <c r="R9" i="103"/>
  <c r="M9" i="103"/>
  <c r="P9" i="103" s="1"/>
  <c r="G9" i="103"/>
  <c r="J9" i="103" s="1"/>
  <c r="R8" i="103"/>
  <c r="M8" i="103"/>
  <c r="P8" i="103" s="1"/>
  <c r="G8" i="103"/>
  <c r="J8" i="103" s="1"/>
  <c r="R7" i="103"/>
  <c r="M7" i="103"/>
  <c r="P7" i="103" s="1"/>
  <c r="G7" i="103"/>
  <c r="J7" i="103" s="1"/>
  <c r="R6" i="103"/>
  <c r="M6" i="103"/>
  <c r="P6" i="103" s="1"/>
  <c r="G6" i="103"/>
  <c r="J6" i="103" s="1"/>
  <c r="R5" i="103"/>
  <c r="M5" i="103"/>
  <c r="G5" i="103"/>
  <c r="J5" i="103" s="1"/>
  <c r="N213" i="104"/>
  <c r="N210" i="104"/>
  <c r="M207" i="104"/>
  <c r="R205" i="104"/>
  <c r="R204" i="104"/>
  <c r="R203" i="104"/>
  <c r="R202" i="104"/>
  <c r="R201" i="104"/>
  <c r="P201" i="104"/>
  <c r="M201" i="104"/>
  <c r="G201" i="104"/>
  <c r="J201" i="104" s="1"/>
  <c r="R200" i="104"/>
  <c r="M200" i="104"/>
  <c r="P200" i="104" s="1"/>
  <c r="G200" i="104"/>
  <c r="J200" i="104" s="1"/>
  <c r="R199" i="104"/>
  <c r="M199" i="104"/>
  <c r="P199" i="104" s="1"/>
  <c r="G199" i="104"/>
  <c r="J199" i="104" s="1"/>
  <c r="R198" i="104"/>
  <c r="M198" i="104"/>
  <c r="P198" i="104" s="1"/>
  <c r="G198" i="104"/>
  <c r="J198" i="104" s="1"/>
  <c r="R197" i="104"/>
  <c r="M197" i="104"/>
  <c r="P197" i="104" s="1"/>
  <c r="G197" i="104"/>
  <c r="J197" i="104" s="1"/>
  <c r="R196" i="104"/>
  <c r="M196" i="104"/>
  <c r="P196" i="104" s="1"/>
  <c r="G196" i="104"/>
  <c r="J196" i="104" s="1"/>
  <c r="R195" i="104"/>
  <c r="M195" i="104"/>
  <c r="P195" i="104" s="1"/>
  <c r="G195" i="104"/>
  <c r="J195" i="104" s="1"/>
  <c r="R194" i="104"/>
  <c r="M194" i="104"/>
  <c r="P194" i="104" s="1"/>
  <c r="G194" i="104"/>
  <c r="J194" i="104" s="1"/>
  <c r="R193" i="104"/>
  <c r="M193" i="104"/>
  <c r="P193" i="104" s="1"/>
  <c r="G193" i="104"/>
  <c r="J193" i="104" s="1"/>
  <c r="R192" i="104"/>
  <c r="M192" i="104"/>
  <c r="P192" i="104" s="1"/>
  <c r="G192" i="104"/>
  <c r="J192" i="104" s="1"/>
  <c r="R191" i="104"/>
  <c r="M191" i="104"/>
  <c r="P191" i="104" s="1"/>
  <c r="G191" i="104"/>
  <c r="J191" i="104" s="1"/>
  <c r="R190" i="104"/>
  <c r="M190" i="104"/>
  <c r="P190" i="104" s="1"/>
  <c r="G190" i="104"/>
  <c r="J190" i="104" s="1"/>
  <c r="R189" i="104"/>
  <c r="M189" i="104"/>
  <c r="P189" i="104" s="1"/>
  <c r="G189" i="104"/>
  <c r="J189" i="104" s="1"/>
  <c r="R188" i="104"/>
  <c r="M188" i="104"/>
  <c r="P188" i="104" s="1"/>
  <c r="G188" i="104"/>
  <c r="J188" i="104" s="1"/>
  <c r="R187" i="104"/>
  <c r="M187" i="104"/>
  <c r="P187" i="104" s="1"/>
  <c r="G187" i="104"/>
  <c r="J187" i="104" s="1"/>
  <c r="R186" i="104"/>
  <c r="M186" i="104"/>
  <c r="P186" i="104" s="1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G181" i="104"/>
  <c r="J181" i="104" s="1"/>
  <c r="R180" i="104"/>
  <c r="M180" i="104"/>
  <c r="P180" i="104" s="1"/>
  <c r="G180" i="104"/>
  <c r="J180" i="104" s="1"/>
  <c r="R179" i="104"/>
  <c r="M179" i="104"/>
  <c r="P179" i="104" s="1"/>
  <c r="G179" i="104"/>
  <c r="J179" i="104" s="1"/>
  <c r="M178" i="104"/>
  <c r="P178" i="104" s="1"/>
  <c r="G178" i="104"/>
  <c r="J178" i="104" s="1"/>
  <c r="R177" i="104"/>
  <c r="M177" i="104"/>
  <c r="P177" i="104" s="1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M174" i="104"/>
  <c r="P174" i="104" s="1"/>
  <c r="J174" i="104"/>
  <c r="G174" i="104"/>
  <c r="R173" i="104"/>
  <c r="M173" i="104"/>
  <c r="P173" i="104" s="1"/>
  <c r="G173" i="104"/>
  <c r="J173" i="104" s="1"/>
  <c r="R172" i="104"/>
  <c r="M172" i="104"/>
  <c r="P172" i="104" s="1"/>
  <c r="G172" i="104"/>
  <c r="J172" i="104" s="1"/>
  <c r="R171" i="104"/>
  <c r="M171" i="104"/>
  <c r="P171" i="104" s="1"/>
  <c r="G171" i="104"/>
  <c r="J171" i="104" s="1"/>
  <c r="R170" i="104"/>
  <c r="M170" i="104"/>
  <c r="P170" i="104" s="1"/>
  <c r="J170" i="104"/>
  <c r="G170" i="104"/>
  <c r="R169" i="104"/>
  <c r="M169" i="104"/>
  <c r="P169" i="104" s="1"/>
  <c r="G169" i="104"/>
  <c r="J169" i="104" s="1"/>
  <c r="R168" i="104"/>
  <c r="M168" i="104"/>
  <c r="P168" i="104" s="1"/>
  <c r="G168" i="104"/>
  <c r="J168" i="104" s="1"/>
  <c r="R167" i="104"/>
  <c r="M167" i="104"/>
  <c r="P167" i="104" s="1"/>
  <c r="G167" i="104"/>
  <c r="J167" i="104" s="1"/>
  <c r="R166" i="104"/>
  <c r="M166" i="104"/>
  <c r="P166" i="104" s="1"/>
  <c r="J166" i="104"/>
  <c r="G166" i="104"/>
  <c r="R165" i="104"/>
  <c r="M165" i="104"/>
  <c r="P165" i="104" s="1"/>
  <c r="G165" i="104"/>
  <c r="J165" i="104" s="1"/>
  <c r="R164" i="104"/>
  <c r="M164" i="104"/>
  <c r="P164" i="104" s="1"/>
  <c r="G164" i="104"/>
  <c r="J164" i="104" s="1"/>
  <c r="R163" i="104"/>
  <c r="M163" i="104"/>
  <c r="P163" i="104" s="1"/>
  <c r="G163" i="104"/>
  <c r="J163" i="104" s="1"/>
  <c r="R162" i="104"/>
  <c r="M162" i="104"/>
  <c r="P162" i="104" s="1"/>
  <c r="J162" i="104"/>
  <c r="G162" i="104"/>
  <c r="R161" i="104"/>
  <c r="M161" i="104"/>
  <c r="P161" i="104" s="1"/>
  <c r="G161" i="104"/>
  <c r="J161" i="104" s="1"/>
  <c r="R160" i="104"/>
  <c r="M160" i="104"/>
  <c r="P160" i="104" s="1"/>
  <c r="G160" i="104"/>
  <c r="J160" i="104" s="1"/>
  <c r="R159" i="104"/>
  <c r="M159" i="104"/>
  <c r="P159" i="104" s="1"/>
  <c r="G159" i="104"/>
  <c r="J159" i="104" s="1"/>
  <c r="R158" i="104"/>
  <c r="M158" i="104"/>
  <c r="P158" i="104" s="1"/>
  <c r="J158" i="104"/>
  <c r="G158" i="104"/>
  <c r="R157" i="104"/>
  <c r="M157" i="104"/>
  <c r="P157" i="104" s="1"/>
  <c r="G157" i="104"/>
  <c r="J157" i="104" s="1"/>
  <c r="R156" i="104"/>
  <c r="M156" i="104"/>
  <c r="P156" i="104" s="1"/>
  <c r="G156" i="104"/>
  <c r="J156" i="104" s="1"/>
  <c r="R155" i="104"/>
  <c r="M155" i="104"/>
  <c r="P155" i="104" s="1"/>
  <c r="G155" i="104"/>
  <c r="J155" i="104" s="1"/>
  <c r="R154" i="104"/>
  <c r="M154" i="104"/>
  <c r="P154" i="104" s="1"/>
  <c r="J154" i="104"/>
  <c r="G154" i="104"/>
  <c r="R153" i="104"/>
  <c r="M153" i="104"/>
  <c r="P153" i="104" s="1"/>
  <c r="G153" i="104"/>
  <c r="J153" i="104" s="1"/>
  <c r="R152" i="104"/>
  <c r="M152" i="104"/>
  <c r="P152" i="104" s="1"/>
  <c r="G152" i="104"/>
  <c r="J152" i="104" s="1"/>
  <c r="R151" i="104"/>
  <c r="M151" i="104"/>
  <c r="P151" i="104" s="1"/>
  <c r="G151" i="104"/>
  <c r="J151" i="104" s="1"/>
  <c r="R150" i="104"/>
  <c r="M150" i="104"/>
  <c r="P150" i="104" s="1"/>
  <c r="J150" i="104"/>
  <c r="G150" i="104"/>
  <c r="R149" i="104"/>
  <c r="M149" i="104"/>
  <c r="P149" i="104" s="1"/>
  <c r="G149" i="104"/>
  <c r="J149" i="104" s="1"/>
  <c r="R148" i="104"/>
  <c r="M148" i="104"/>
  <c r="P148" i="104" s="1"/>
  <c r="G148" i="104"/>
  <c r="J148" i="104" s="1"/>
  <c r="R147" i="104"/>
  <c r="M147" i="104"/>
  <c r="P147" i="104" s="1"/>
  <c r="G147" i="104"/>
  <c r="J147" i="104" s="1"/>
  <c r="R146" i="104"/>
  <c r="M146" i="104"/>
  <c r="P146" i="104" s="1"/>
  <c r="J146" i="104"/>
  <c r="G146" i="104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G141" i="104"/>
  <c r="J141" i="104" s="1"/>
  <c r="R140" i="104"/>
  <c r="M140" i="104"/>
  <c r="P140" i="104" s="1"/>
  <c r="G140" i="104"/>
  <c r="J140" i="104" s="1"/>
  <c r="R139" i="104"/>
  <c r="M139" i="104"/>
  <c r="P139" i="104" s="1"/>
  <c r="G139" i="104"/>
  <c r="J139" i="104" s="1"/>
  <c r="R138" i="104"/>
  <c r="M138" i="104"/>
  <c r="P138" i="104" s="1"/>
  <c r="G138" i="104"/>
  <c r="J138" i="104" s="1"/>
  <c r="R137" i="104"/>
  <c r="M137" i="104"/>
  <c r="P137" i="104" s="1"/>
  <c r="G137" i="104"/>
  <c r="J137" i="104" s="1"/>
  <c r="R136" i="104"/>
  <c r="M136" i="104"/>
  <c r="P136" i="104" s="1"/>
  <c r="G136" i="104"/>
  <c r="J136" i="104" s="1"/>
  <c r="R135" i="104"/>
  <c r="M135" i="104"/>
  <c r="P135" i="104" s="1"/>
  <c r="G135" i="104"/>
  <c r="J135" i="104" s="1"/>
  <c r="R134" i="104"/>
  <c r="M134" i="104"/>
  <c r="P134" i="104" s="1"/>
  <c r="G134" i="104"/>
  <c r="J134" i="104" s="1"/>
  <c r="R133" i="104"/>
  <c r="M133" i="104"/>
  <c r="P133" i="104" s="1"/>
  <c r="G133" i="104"/>
  <c r="J133" i="104" s="1"/>
  <c r="R132" i="104"/>
  <c r="M132" i="104"/>
  <c r="P132" i="104" s="1"/>
  <c r="G132" i="104"/>
  <c r="J132" i="104" s="1"/>
  <c r="R131" i="104"/>
  <c r="M131" i="104"/>
  <c r="P131" i="104" s="1"/>
  <c r="G131" i="104"/>
  <c r="J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G125" i="104"/>
  <c r="J125" i="104" s="1"/>
  <c r="R124" i="104"/>
  <c r="M124" i="104"/>
  <c r="P124" i="104" s="1"/>
  <c r="G124" i="104"/>
  <c r="J124" i="104" s="1"/>
  <c r="R123" i="104"/>
  <c r="M123" i="104"/>
  <c r="P123" i="104" s="1"/>
  <c r="G123" i="104"/>
  <c r="J123" i="104" s="1"/>
  <c r="R122" i="104"/>
  <c r="M122" i="104"/>
  <c r="P122" i="104" s="1"/>
  <c r="G122" i="104"/>
  <c r="J122" i="104" s="1"/>
  <c r="R121" i="104"/>
  <c r="P121" i="104"/>
  <c r="M121" i="104"/>
  <c r="G121" i="104"/>
  <c r="J121" i="104" s="1"/>
  <c r="R120" i="104"/>
  <c r="M120" i="104"/>
  <c r="P120" i="104" s="1"/>
  <c r="G120" i="104"/>
  <c r="J120" i="104" s="1"/>
  <c r="R119" i="104"/>
  <c r="M119" i="104"/>
  <c r="P119" i="104" s="1"/>
  <c r="J119" i="104"/>
  <c r="G119" i="104"/>
  <c r="R118" i="104"/>
  <c r="M118" i="104"/>
  <c r="P118" i="104" s="1"/>
  <c r="G118" i="104"/>
  <c r="J118" i="104" s="1"/>
  <c r="R117" i="104"/>
  <c r="M117" i="104"/>
  <c r="P117" i="104" s="1"/>
  <c r="G117" i="104"/>
  <c r="J117" i="104" s="1"/>
  <c r="R116" i="104"/>
  <c r="M116" i="104"/>
  <c r="P116" i="104" s="1"/>
  <c r="G116" i="104"/>
  <c r="J116" i="104" s="1"/>
  <c r="R115" i="104"/>
  <c r="M115" i="104"/>
  <c r="P115" i="104" s="1"/>
  <c r="J115" i="104"/>
  <c r="G115" i="104"/>
  <c r="M114" i="104"/>
  <c r="P114" i="104" s="1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M111" i="104"/>
  <c r="P111" i="104" s="1"/>
  <c r="G111" i="104"/>
  <c r="J111" i="104" s="1"/>
  <c r="R110" i="104"/>
  <c r="M110" i="104"/>
  <c r="P110" i="104" s="1"/>
  <c r="G110" i="104"/>
  <c r="J110" i="104" s="1"/>
  <c r="M109" i="104"/>
  <c r="P109" i="104" s="1"/>
  <c r="G109" i="104"/>
  <c r="J109" i="104" s="1"/>
  <c r="R108" i="104"/>
  <c r="M108" i="104"/>
  <c r="P108" i="104" s="1"/>
  <c r="G108" i="104"/>
  <c r="J108" i="104" s="1"/>
  <c r="R107" i="104"/>
  <c r="M107" i="104"/>
  <c r="P107" i="104" s="1"/>
  <c r="G107" i="104"/>
  <c r="J107" i="104" s="1"/>
  <c r="R106" i="104"/>
  <c r="M106" i="104"/>
  <c r="P106" i="104" s="1"/>
  <c r="G106" i="104"/>
  <c r="J106" i="104" s="1"/>
  <c r="R105" i="104"/>
  <c r="M105" i="104"/>
  <c r="P105" i="104" s="1"/>
  <c r="G105" i="104"/>
  <c r="J105" i="104" s="1"/>
  <c r="R104" i="104"/>
  <c r="M104" i="104"/>
  <c r="P104" i="104" s="1"/>
  <c r="G104" i="104"/>
  <c r="J104" i="104" s="1"/>
  <c r="R103" i="104"/>
  <c r="M103" i="104"/>
  <c r="P103" i="104" s="1"/>
  <c r="G103" i="104"/>
  <c r="J103" i="104" s="1"/>
  <c r="R102" i="104"/>
  <c r="M102" i="104"/>
  <c r="P102" i="104" s="1"/>
  <c r="G102" i="104"/>
  <c r="J102" i="104" s="1"/>
  <c r="R101" i="104"/>
  <c r="M101" i="104"/>
  <c r="P101" i="104" s="1"/>
  <c r="G101" i="104"/>
  <c r="J101" i="104" s="1"/>
  <c r="R100" i="104"/>
  <c r="M100" i="104"/>
  <c r="P100" i="104" s="1"/>
  <c r="G100" i="104"/>
  <c r="J100" i="104" s="1"/>
  <c r="R99" i="104"/>
  <c r="M99" i="104"/>
  <c r="P99" i="104" s="1"/>
  <c r="G99" i="104"/>
  <c r="J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M96" i="104"/>
  <c r="P96" i="104" s="1"/>
  <c r="G96" i="104"/>
  <c r="J96" i="104" s="1"/>
  <c r="R95" i="104"/>
  <c r="M95" i="104"/>
  <c r="P95" i="104" s="1"/>
  <c r="G95" i="104"/>
  <c r="J95" i="104" s="1"/>
  <c r="G94" i="104"/>
  <c r="J94" i="104" s="1"/>
  <c r="R93" i="104"/>
  <c r="M93" i="104"/>
  <c r="P93" i="104" s="1"/>
  <c r="G93" i="104"/>
  <c r="J93" i="104" s="1"/>
  <c r="R92" i="104"/>
  <c r="M92" i="104"/>
  <c r="P92" i="104" s="1"/>
  <c r="G92" i="104"/>
  <c r="J92" i="104" s="1"/>
  <c r="R91" i="104"/>
  <c r="M91" i="104"/>
  <c r="P91" i="104" s="1"/>
  <c r="G91" i="104"/>
  <c r="J91" i="104" s="1"/>
  <c r="R90" i="104"/>
  <c r="M90" i="104"/>
  <c r="P90" i="104" s="1"/>
  <c r="G90" i="104"/>
  <c r="J90" i="104" s="1"/>
  <c r="R89" i="104"/>
  <c r="M89" i="104"/>
  <c r="P89" i="104" s="1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M85" i="104"/>
  <c r="P85" i="104" s="1"/>
  <c r="G85" i="104"/>
  <c r="J85" i="104" s="1"/>
  <c r="R84" i="104"/>
  <c r="M84" i="104"/>
  <c r="P84" i="104" s="1"/>
  <c r="G84" i="104"/>
  <c r="J84" i="104" s="1"/>
  <c r="R83" i="104"/>
  <c r="M83" i="104"/>
  <c r="P83" i="104" s="1"/>
  <c r="G83" i="104"/>
  <c r="J83" i="104" s="1"/>
  <c r="R82" i="104"/>
  <c r="M82" i="104"/>
  <c r="P82" i="104" s="1"/>
  <c r="G82" i="104"/>
  <c r="J82" i="104" s="1"/>
  <c r="R81" i="104"/>
  <c r="M81" i="104"/>
  <c r="P81" i="104" s="1"/>
  <c r="G81" i="104"/>
  <c r="J81" i="104" s="1"/>
  <c r="R80" i="104"/>
  <c r="M80" i="104"/>
  <c r="P80" i="104" s="1"/>
  <c r="G80" i="104"/>
  <c r="J80" i="104" s="1"/>
  <c r="R79" i="104"/>
  <c r="M79" i="104"/>
  <c r="P79" i="104" s="1"/>
  <c r="G79" i="104"/>
  <c r="J79" i="104" s="1"/>
  <c r="R78" i="104"/>
  <c r="M78" i="104"/>
  <c r="P78" i="104" s="1"/>
  <c r="G78" i="104"/>
  <c r="J78" i="104" s="1"/>
  <c r="R77" i="104"/>
  <c r="M77" i="104"/>
  <c r="P77" i="104" s="1"/>
  <c r="G77" i="104"/>
  <c r="J77" i="104" s="1"/>
  <c r="R76" i="104"/>
  <c r="M76" i="104"/>
  <c r="P76" i="104" s="1"/>
  <c r="G76" i="104"/>
  <c r="J76" i="104" s="1"/>
  <c r="M75" i="104"/>
  <c r="P75" i="104" s="1"/>
  <c r="G75" i="104"/>
  <c r="J75" i="104" s="1"/>
  <c r="R74" i="104"/>
  <c r="M74" i="104"/>
  <c r="P74" i="104" s="1"/>
  <c r="G74" i="104"/>
  <c r="J74" i="104" s="1"/>
  <c r="R73" i="104"/>
  <c r="M73" i="104"/>
  <c r="P73" i="104" s="1"/>
  <c r="G73" i="104"/>
  <c r="J73" i="104" s="1"/>
  <c r="R72" i="104"/>
  <c r="M72" i="104"/>
  <c r="P72" i="104" s="1"/>
  <c r="G72" i="104"/>
  <c r="J72" i="104" s="1"/>
  <c r="R71" i="104"/>
  <c r="M71" i="104"/>
  <c r="P71" i="104" s="1"/>
  <c r="G71" i="104"/>
  <c r="J71" i="104" s="1"/>
  <c r="R70" i="104"/>
  <c r="M70" i="104"/>
  <c r="P70" i="104" s="1"/>
  <c r="G70" i="104"/>
  <c r="J70" i="104" s="1"/>
  <c r="R69" i="104"/>
  <c r="M69" i="104"/>
  <c r="P69" i="104" s="1"/>
  <c r="G69" i="104"/>
  <c r="J69" i="104" s="1"/>
  <c r="R68" i="104"/>
  <c r="M68" i="104"/>
  <c r="P68" i="104" s="1"/>
  <c r="G68" i="104"/>
  <c r="J68" i="104" s="1"/>
  <c r="R67" i="104"/>
  <c r="M67" i="104"/>
  <c r="P67" i="104" s="1"/>
  <c r="G67" i="104"/>
  <c r="J67" i="104" s="1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G61" i="104"/>
  <c r="J61" i="104" s="1"/>
  <c r="R60" i="104"/>
  <c r="M60" i="104"/>
  <c r="P60" i="104" s="1"/>
  <c r="G60" i="104"/>
  <c r="J60" i="104" s="1"/>
  <c r="R59" i="104"/>
  <c r="M59" i="104"/>
  <c r="P59" i="104" s="1"/>
  <c r="G59" i="104"/>
  <c r="J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G53" i="104"/>
  <c r="J53" i="104" s="1"/>
  <c r="R52" i="104"/>
  <c r="M52" i="104"/>
  <c r="P52" i="104" s="1"/>
  <c r="G52" i="104"/>
  <c r="J52" i="104" s="1"/>
  <c r="R51" i="104"/>
  <c r="M51" i="104"/>
  <c r="P51" i="104" s="1"/>
  <c r="G51" i="104"/>
  <c r="J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G45" i="104"/>
  <c r="J45" i="104" s="1"/>
  <c r="R44" i="104"/>
  <c r="M44" i="104"/>
  <c r="P44" i="104" s="1"/>
  <c r="G44" i="104"/>
  <c r="J44" i="104" s="1"/>
  <c r="R43" i="104"/>
  <c r="M43" i="104"/>
  <c r="P43" i="104" s="1"/>
  <c r="G43" i="104"/>
  <c r="J43" i="104" s="1"/>
  <c r="R42" i="104"/>
  <c r="M42" i="104"/>
  <c r="P42" i="104" s="1"/>
  <c r="G42" i="104"/>
  <c r="J42" i="104" s="1"/>
  <c r="R41" i="104"/>
  <c r="M41" i="104"/>
  <c r="P41" i="104" s="1"/>
  <c r="G41" i="104"/>
  <c r="J41" i="104" s="1"/>
  <c r="R40" i="104"/>
  <c r="M40" i="104"/>
  <c r="P40" i="104" s="1"/>
  <c r="G40" i="104"/>
  <c r="J40" i="104" s="1"/>
  <c r="R39" i="104"/>
  <c r="M39" i="104"/>
  <c r="P39" i="104" s="1"/>
  <c r="G39" i="104"/>
  <c r="J39" i="104" s="1"/>
  <c r="R38" i="104"/>
  <c r="M38" i="104"/>
  <c r="P38" i="104" s="1"/>
  <c r="G38" i="104"/>
  <c r="J38" i="104" s="1"/>
  <c r="R37" i="104"/>
  <c r="M37" i="104"/>
  <c r="P37" i="104" s="1"/>
  <c r="G37" i="104"/>
  <c r="J37" i="104" s="1"/>
  <c r="R36" i="104"/>
  <c r="M36" i="104"/>
  <c r="P36" i="104" s="1"/>
  <c r="G36" i="104"/>
  <c r="J36" i="104" s="1"/>
  <c r="R35" i="104"/>
  <c r="M35" i="104"/>
  <c r="P35" i="104" s="1"/>
  <c r="G35" i="104"/>
  <c r="J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J32" i="104"/>
  <c r="G32" i="104"/>
  <c r="R31" i="104"/>
  <c r="M31" i="104"/>
  <c r="P31" i="104" s="1"/>
  <c r="G31" i="104"/>
  <c r="J31" i="104" s="1"/>
  <c r="R30" i="104"/>
  <c r="M30" i="104"/>
  <c r="P30" i="104" s="1"/>
  <c r="G30" i="104"/>
  <c r="J30" i="104" s="1"/>
  <c r="R29" i="104"/>
  <c r="M29" i="104"/>
  <c r="P29" i="104" s="1"/>
  <c r="G29" i="104"/>
  <c r="J29" i="104" s="1"/>
  <c r="R28" i="104"/>
  <c r="M28" i="104"/>
  <c r="P28" i="104" s="1"/>
  <c r="G28" i="104"/>
  <c r="J28" i="104" s="1"/>
  <c r="R27" i="104"/>
  <c r="M27" i="104"/>
  <c r="P27" i="104" s="1"/>
  <c r="G27" i="104"/>
  <c r="J27" i="104" s="1"/>
  <c r="R26" i="104"/>
  <c r="P26" i="104"/>
  <c r="M26" i="104"/>
  <c r="G26" i="104"/>
  <c r="J26" i="104" s="1"/>
  <c r="R25" i="104"/>
  <c r="M25" i="104"/>
  <c r="P25" i="104" s="1"/>
  <c r="G25" i="104"/>
  <c r="J25" i="104" s="1"/>
  <c r="R24" i="104"/>
  <c r="M24" i="104"/>
  <c r="P24" i="104" s="1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G21" i="104"/>
  <c r="J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M15" i="104"/>
  <c r="P15" i="104" s="1"/>
  <c r="G15" i="104"/>
  <c r="J15" i="104" s="1"/>
  <c r="R14" i="104"/>
  <c r="P14" i="104"/>
  <c r="M14" i="104"/>
  <c r="G14" i="104"/>
  <c r="J14" i="104" s="1"/>
  <c r="R13" i="104"/>
  <c r="M13" i="104"/>
  <c r="P13" i="104" s="1"/>
  <c r="G13" i="104"/>
  <c r="J13" i="104" s="1"/>
  <c r="R12" i="104"/>
  <c r="M12" i="104"/>
  <c r="P12" i="104" s="1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G9" i="104"/>
  <c r="J9" i="104" s="1"/>
  <c r="R8" i="104"/>
  <c r="M8" i="104"/>
  <c r="P8" i="104" s="1"/>
  <c r="G8" i="104"/>
  <c r="J8" i="104" s="1"/>
  <c r="R7" i="104"/>
  <c r="M7" i="104"/>
  <c r="P7" i="104" s="1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N213" i="105"/>
  <c r="N210" i="105"/>
  <c r="M207" i="105"/>
  <c r="R205" i="105"/>
  <c r="R204" i="105"/>
  <c r="R203" i="105"/>
  <c r="R202" i="105"/>
  <c r="R201" i="105"/>
  <c r="P201" i="105"/>
  <c r="M201" i="105"/>
  <c r="G201" i="105"/>
  <c r="J201" i="105" s="1"/>
  <c r="R200" i="105"/>
  <c r="M200" i="105"/>
  <c r="P200" i="105" s="1"/>
  <c r="G200" i="105"/>
  <c r="J200" i="105" s="1"/>
  <c r="R199" i="105"/>
  <c r="M199" i="105"/>
  <c r="P199" i="105" s="1"/>
  <c r="J199" i="105"/>
  <c r="G199" i="105"/>
  <c r="R198" i="105"/>
  <c r="M198" i="105"/>
  <c r="P198" i="105" s="1"/>
  <c r="G198" i="105"/>
  <c r="J198" i="105" s="1"/>
  <c r="R197" i="105"/>
  <c r="M197" i="105"/>
  <c r="P197" i="105" s="1"/>
  <c r="J197" i="105"/>
  <c r="G197" i="105"/>
  <c r="R196" i="105"/>
  <c r="M196" i="105"/>
  <c r="P196" i="105" s="1"/>
  <c r="G196" i="105"/>
  <c r="J196" i="105" s="1"/>
  <c r="R195" i="105"/>
  <c r="P195" i="105"/>
  <c r="M195" i="105"/>
  <c r="J195" i="105"/>
  <c r="G195" i="105"/>
  <c r="R194" i="105"/>
  <c r="M194" i="105"/>
  <c r="P194" i="105" s="1"/>
  <c r="G194" i="105"/>
  <c r="J194" i="105" s="1"/>
  <c r="R193" i="105"/>
  <c r="P193" i="105"/>
  <c r="M193" i="105"/>
  <c r="G193" i="105"/>
  <c r="J193" i="105" s="1"/>
  <c r="R192" i="105"/>
  <c r="M192" i="105"/>
  <c r="P192" i="105" s="1"/>
  <c r="G192" i="105"/>
  <c r="J192" i="105" s="1"/>
  <c r="R191" i="105"/>
  <c r="M191" i="105"/>
  <c r="P191" i="105" s="1"/>
  <c r="J191" i="105"/>
  <c r="G191" i="105"/>
  <c r="R190" i="105"/>
  <c r="M190" i="105"/>
  <c r="P190" i="105" s="1"/>
  <c r="G190" i="105"/>
  <c r="J190" i="105" s="1"/>
  <c r="R189" i="105"/>
  <c r="P189" i="105"/>
  <c r="M189" i="105"/>
  <c r="J189" i="105"/>
  <c r="G189" i="105"/>
  <c r="R188" i="105"/>
  <c r="M188" i="105"/>
  <c r="P188" i="105" s="1"/>
  <c r="G188" i="105"/>
  <c r="J188" i="105" s="1"/>
  <c r="R187" i="105"/>
  <c r="P187" i="105"/>
  <c r="M187" i="105"/>
  <c r="J187" i="105"/>
  <c r="G187" i="105"/>
  <c r="R186" i="105"/>
  <c r="M186" i="105"/>
  <c r="P186" i="105" s="1"/>
  <c r="G186" i="105"/>
  <c r="J186" i="105" s="1"/>
  <c r="R185" i="105"/>
  <c r="P185" i="105"/>
  <c r="M185" i="105"/>
  <c r="G185" i="105"/>
  <c r="J185" i="105" s="1"/>
  <c r="R184" i="105"/>
  <c r="M184" i="105"/>
  <c r="P184" i="105" s="1"/>
  <c r="G184" i="105"/>
  <c r="J184" i="105" s="1"/>
  <c r="R183" i="105"/>
  <c r="M183" i="105"/>
  <c r="P183" i="105" s="1"/>
  <c r="J183" i="105"/>
  <c r="G183" i="105"/>
  <c r="R182" i="105"/>
  <c r="M182" i="105"/>
  <c r="P182" i="105" s="1"/>
  <c r="G182" i="105"/>
  <c r="J182" i="105" s="1"/>
  <c r="R181" i="105"/>
  <c r="M181" i="105"/>
  <c r="P181" i="105" s="1"/>
  <c r="J181" i="105"/>
  <c r="G181" i="105"/>
  <c r="R180" i="105"/>
  <c r="M180" i="105"/>
  <c r="P180" i="105" s="1"/>
  <c r="G180" i="105"/>
  <c r="J180" i="105" s="1"/>
  <c r="R179" i="105"/>
  <c r="M179" i="105"/>
  <c r="P179" i="105" s="1"/>
  <c r="J179" i="105"/>
  <c r="G179" i="105"/>
  <c r="M178" i="105"/>
  <c r="P178" i="105" s="1"/>
  <c r="G178" i="105"/>
  <c r="J178" i="105" s="1"/>
  <c r="R177" i="105"/>
  <c r="M177" i="105"/>
  <c r="P177" i="105" s="1"/>
  <c r="G177" i="105"/>
  <c r="J177" i="105" s="1"/>
  <c r="R176" i="105"/>
  <c r="M176" i="105"/>
  <c r="P176" i="105" s="1"/>
  <c r="G176" i="105"/>
  <c r="J176" i="105" s="1"/>
  <c r="R175" i="105"/>
  <c r="M175" i="105"/>
  <c r="P175" i="105" s="1"/>
  <c r="G175" i="105"/>
  <c r="J175" i="105" s="1"/>
  <c r="R174" i="105"/>
  <c r="M174" i="105"/>
  <c r="P174" i="105" s="1"/>
  <c r="G174" i="105"/>
  <c r="J174" i="105" s="1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G171" i="105"/>
  <c r="J171" i="105" s="1"/>
  <c r="R170" i="105"/>
  <c r="M170" i="105"/>
  <c r="P170" i="105" s="1"/>
  <c r="G170" i="105"/>
  <c r="J170" i="105" s="1"/>
  <c r="R169" i="105"/>
  <c r="M169" i="105"/>
  <c r="P169" i="105" s="1"/>
  <c r="G169" i="105"/>
  <c r="J169" i="105" s="1"/>
  <c r="R168" i="105"/>
  <c r="P168" i="105"/>
  <c r="M168" i="105"/>
  <c r="G168" i="105"/>
  <c r="J168" i="105" s="1"/>
  <c r="R167" i="105"/>
  <c r="M167" i="105"/>
  <c r="P167" i="105" s="1"/>
  <c r="G167" i="105"/>
  <c r="J167" i="105" s="1"/>
  <c r="R166" i="105"/>
  <c r="M166" i="105"/>
  <c r="P166" i="105" s="1"/>
  <c r="G166" i="105"/>
  <c r="J166" i="105" s="1"/>
  <c r="R165" i="105"/>
  <c r="M165" i="105"/>
  <c r="P165" i="105" s="1"/>
  <c r="G165" i="105"/>
  <c r="J165" i="105" s="1"/>
  <c r="R164" i="105"/>
  <c r="M164" i="105"/>
  <c r="P164" i="105" s="1"/>
  <c r="G164" i="105"/>
  <c r="J164" i="105" s="1"/>
  <c r="R163" i="105"/>
  <c r="M163" i="105"/>
  <c r="P163" i="105" s="1"/>
  <c r="G163" i="105"/>
  <c r="J163" i="105" s="1"/>
  <c r="R162" i="105"/>
  <c r="M162" i="105"/>
  <c r="P162" i="105" s="1"/>
  <c r="G162" i="105"/>
  <c r="J162" i="105" s="1"/>
  <c r="R161" i="105"/>
  <c r="M161" i="105"/>
  <c r="P161" i="105" s="1"/>
  <c r="G161" i="105"/>
  <c r="J161" i="105" s="1"/>
  <c r="R160" i="105"/>
  <c r="P160" i="105"/>
  <c r="M160" i="105"/>
  <c r="G160" i="105"/>
  <c r="J160" i="105" s="1"/>
  <c r="R159" i="105"/>
  <c r="M159" i="105"/>
  <c r="P159" i="105" s="1"/>
  <c r="G159" i="105"/>
  <c r="J159" i="105" s="1"/>
  <c r="R158" i="105"/>
  <c r="M158" i="105"/>
  <c r="P158" i="105" s="1"/>
  <c r="G158" i="105"/>
  <c r="J158" i="105" s="1"/>
  <c r="R157" i="105"/>
  <c r="M157" i="105"/>
  <c r="P157" i="105" s="1"/>
  <c r="G157" i="105"/>
  <c r="J157" i="105" s="1"/>
  <c r="R156" i="105"/>
  <c r="M156" i="105"/>
  <c r="P156" i="105" s="1"/>
  <c r="G156" i="105"/>
  <c r="J156" i="105" s="1"/>
  <c r="R155" i="105"/>
  <c r="M155" i="105"/>
  <c r="P155" i="105" s="1"/>
  <c r="G155" i="105"/>
  <c r="J155" i="105" s="1"/>
  <c r="R154" i="105"/>
  <c r="M154" i="105"/>
  <c r="P154" i="105" s="1"/>
  <c r="G154" i="105"/>
  <c r="J154" i="105" s="1"/>
  <c r="R153" i="105"/>
  <c r="M153" i="105"/>
  <c r="P153" i="105" s="1"/>
  <c r="G153" i="105"/>
  <c r="J153" i="105" s="1"/>
  <c r="R152" i="105"/>
  <c r="P152" i="105"/>
  <c r="M152" i="105"/>
  <c r="G152" i="105"/>
  <c r="J152" i="105" s="1"/>
  <c r="R151" i="105"/>
  <c r="M151" i="105"/>
  <c r="P151" i="105" s="1"/>
  <c r="G151" i="105"/>
  <c r="J151" i="105" s="1"/>
  <c r="R150" i="105"/>
  <c r="P150" i="105"/>
  <c r="M150" i="105"/>
  <c r="G150" i="105"/>
  <c r="J150" i="105" s="1"/>
  <c r="R149" i="105"/>
  <c r="M149" i="105"/>
  <c r="P149" i="105" s="1"/>
  <c r="G149" i="105"/>
  <c r="J149" i="105" s="1"/>
  <c r="R148" i="105"/>
  <c r="P148" i="105"/>
  <c r="M148" i="105"/>
  <c r="G148" i="105"/>
  <c r="J148" i="105" s="1"/>
  <c r="R147" i="105"/>
  <c r="M147" i="105"/>
  <c r="P147" i="105" s="1"/>
  <c r="G147" i="105"/>
  <c r="J147" i="105" s="1"/>
  <c r="R146" i="105"/>
  <c r="M146" i="105"/>
  <c r="P146" i="105" s="1"/>
  <c r="J146" i="105"/>
  <c r="G146" i="105"/>
  <c r="R145" i="105"/>
  <c r="M145" i="105"/>
  <c r="P145" i="105" s="1"/>
  <c r="G145" i="105"/>
  <c r="J145" i="105" s="1"/>
  <c r="R144" i="105"/>
  <c r="M144" i="105"/>
  <c r="P144" i="105" s="1"/>
  <c r="J144" i="105"/>
  <c r="G144" i="105"/>
  <c r="R143" i="105"/>
  <c r="M143" i="105"/>
  <c r="P143" i="105" s="1"/>
  <c r="G143" i="105"/>
  <c r="J143" i="105" s="1"/>
  <c r="R142" i="105"/>
  <c r="M142" i="105"/>
  <c r="P142" i="105" s="1"/>
  <c r="J142" i="105"/>
  <c r="G142" i="105"/>
  <c r="R141" i="105"/>
  <c r="M141" i="105"/>
  <c r="P141" i="105" s="1"/>
  <c r="G141" i="105"/>
  <c r="J141" i="105" s="1"/>
  <c r="R140" i="105"/>
  <c r="M140" i="105"/>
  <c r="P140" i="105" s="1"/>
  <c r="G140" i="105"/>
  <c r="J140" i="105" s="1"/>
  <c r="R139" i="105"/>
  <c r="M139" i="105"/>
  <c r="P139" i="105" s="1"/>
  <c r="G139" i="105"/>
  <c r="J139" i="105" s="1"/>
  <c r="R138" i="105"/>
  <c r="M138" i="105"/>
  <c r="P138" i="105" s="1"/>
  <c r="G138" i="105"/>
  <c r="J138" i="105" s="1"/>
  <c r="R137" i="105"/>
  <c r="M137" i="105"/>
  <c r="P137" i="105" s="1"/>
  <c r="G137" i="105"/>
  <c r="J137" i="105" s="1"/>
  <c r="R136" i="105"/>
  <c r="M136" i="105"/>
  <c r="P136" i="105" s="1"/>
  <c r="G136" i="105"/>
  <c r="J136" i="105" s="1"/>
  <c r="R135" i="105"/>
  <c r="M135" i="105"/>
  <c r="P135" i="105" s="1"/>
  <c r="G135" i="105"/>
  <c r="J135" i="105" s="1"/>
  <c r="R134" i="105"/>
  <c r="M134" i="105"/>
  <c r="P134" i="105" s="1"/>
  <c r="G134" i="105"/>
  <c r="J134" i="105" s="1"/>
  <c r="R133" i="105"/>
  <c r="M133" i="105"/>
  <c r="P133" i="105" s="1"/>
  <c r="G133" i="105"/>
  <c r="J133" i="105" s="1"/>
  <c r="R132" i="105"/>
  <c r="M132" i="105"/>
  <c r="P132" i="105" s="1"/>
  <c r="G132" i="105"/>
  <c r="J132" i="105" s="1"/>
  <c r="R131" i="105"/>
  <c r="M131" i="105"/>
  <c r="P131" i="105" s="1"/>
  <c r="G131" i="105"/>
  <c r="J131" i="105" s="1"/>
  <c r="R130" i="105"/>
  <c r="M130" i="105"/>
  <c r="P130" i="105" s="1"/>
  <c r="G130" i="105"/>
  <c r="J130" i="105" s="1"/>
  <c r="M129" i="105"/>
  <c r="P129" i="105" s="1"/>
  <c r="J129" i="105"/>
  <c r="G129" i="105"/>
  <c r="R128" i="105"/>
  <c r="M128" i="105"/>
  <c r="P128" i="105" s="1"/>
  <c r="G128" i="105"/>
  <c r="J128" i="105" s="1"/>
  <c r="R127" i="105"/>
  <c r="M127" i="105"/>
  <c r="P127" i="105" s="1"/>
  <c r="G127" i="105"/>
  <c r="J127" i="105" s="1"/>
  <c r="R126" i="105"/>
  <c r="M126" i="105"/>
  <c r="P126" i="105" s="1"/>
  <c r="G126" i="105"/>
  <c r="J126" i="105" s="1"/>
  <c r="R125" i="105"/>
  <c r="M125" i="105"/>
  <c r="P125" i="105" s="1"/>
  <c r="G125" i="105"/>
  <c r="J125" i="105" s="1"/>
  <c r="R124" i="105"/>
  <c r="M124" i="105"/>
  <c r="P124" i="105" s="1"/>
  <c r="G124" i="105"/>
  <c r="J124" i="105" s="1"/>
  <c r="R123" i="105"/>
  <c r="P123" i="105"/>
  <c r="M123" i="105"/>
  <c r="G123" i="105"/>
  <c r="J123" i="105" s="1"/>
  <c r="R122" i="105"/>
  <c r="M122" i="105"/>
  <c r="P122" i="105" s="1"/>
  <c r="G122" i="105"/>
  <c r="J122" i="105" s="1"/>
  <c r="R121" i="105"/>
  <c r="M121" i="105"/>
  <c r="P121" i="105" s="1"/>
  <c r="J121" i="105"/>
  <c r="G121" i="105"/>
  <c r="R120" i="105"/>
  <c r="M120" i="105"/>
  <c r="P120" i="105" s="1"/>
  <c r="G120" i="105"/>
  <c r="J120" i="105" s="1"/>
  <c r="R119" i="105"/>
  <c r="M119" i="105"/>
  <c r="P119" i="105" s="1"/>
  <c r="G119" i="105"/>
  <c r="J119" i="105" s="1"/>
  <c r="R118" i="105"/>
  <c r="M118" i="105"/>
  <c r="P118" i="105" s="1"/>
  <c r="G118" i="105"/>
  <c r="J118" i="105" s="1"/>
  <c r="R117" i="105"/>
  <c r="M117" i="105"/>
  <c r="P117" i="105" s="1"/>
  <c r="G117" i="105"/>
  <c r="J117" i="105" s="1"/>
  <c r="R116" i="105"/>
  <c r="M116" i="105"/>
  <c r="P116" i="105" s="1"/>
  <c r="G116" i="105"/>
  <c r="J116" i="105" s="1"/>
  <c r="R115" i="105"/>
  <c r="P115" i="105"/>
  <c r="M115" i="105"/>
  <c r="G115" i="105"/>
  <c r="J115" i="105" s="1"/>
  <c r="P114" i="105"/>
  <c r="M114" i="105"/>
  <c r="G114" i="105"/>
  <c r="J114" i="105" s="1"/>
  <c r="R113" i="105"/>
  <c r="M113" i="105"/>
  <c r="P113" i="105" s="1"/>
  <c r="G113" i="105"/>
  <c r="J113" i="105" s="1"/>
  <c r="R112" i="105"/>
  <c r="M112" i="105"/>
  <c r="P112" i="105" s="1"/>
  <c r="J112" i="105"/>
  <c r="G112" i="105"/>
  <c r="R111" i="105"/>
  <c r="M111" i="105"/>
  <c r="P111" i="105" s="1"/>
  <c r="J111" i="105"/>
  <c r="G111" i="105"/>
  <c r="R110" i="105"/>
  <c r="P110" i="105"/>
  <c r="M110" i="105"/>
  <c r="G110" i="105"/>
  <c r="J110" i="105" s="1"/>
  <c r="M109" i="105"/>
  <c r="P109" i="105" s="1"/>
  <c r="G109" i="105"/>
  <c r="J109" i="105" s="1"/>
  <c r="R108" i="105"/>
  <c r="M108" i="105"/>
  <c r="P108" i="105" s="1"/>
  <c r="G108" i="105"/>
  <c r="J108" i="105" s="1"/>
  <c r="R107" i="105"/>
  <c r="M107" i="105"/>
  <c r="P107" i="105" s="1"/>
  <c r="G107" i="105"/>
  <c r="J107" i="105" s="1"/>
  <c r="R106" i="105"/>
  <c r="M106" i="105"/>
  <c r="P106" i="105" s="1"/>
  <c r="J106" i="105"/>
  <c r="G106" i="105"/>
  <c r="R105" i="105"/>
  <c r="M105" i="105"/>
  <c r="P105" i="105" s="1"/>
  <c r="J105" i="105"/>
  <c r="G105" i="105"/>
  <c r="R104" i="105"/>
  <c r="P104" i="105"/>
  <c r="M104" i="105"/>
  <c r="G104" i="105"/>
  <c r="J104" i="105" s="1"/>
  <c r="R103" i="105"/>
  <c r="M103" i="105"/>
  <c r="P103" i="105" s="1"/>
  <c r="G103" i="105"/>
  <c r="J103" i="105" s="1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M100" i="105"/>
  <c r="P100" i="105" s="1"/>
  <c r="G100" i="105"/>
  <c r="J100" i="105" s="1"/>
  <c r="R99" i="105"/>
  <c r="M99" i="105"/>
  <c r="P99" i="105" s="1"/>
  <c r="G99" i="105"/>
  <c r="J99" i="105" s="1"/>
  <c r="R98" i="105"/>
  <c r="M98" i="105"/>
  <c r="P98" i="105" s="1"/>
  <c r="J98" i="105"/>
  <c r="G98" i="105"/>
  <c r="R97" i="105"/>
  <c r="P97" i="105"/>
  <c r="M97" i="105"/>
  <c r="J97" i="105"/>
  <c r="G97" i="105"/>
  <c r="R96" i="105"/>
  <c r="P96" i="105"/>
  <c r="M96" i="105"/>
  <c r="G96" i="105"/>
  <c r="J96" i="105" s="1"/>
  <c r="R95" i="105"/>
  <c r="M95" i="105"/>
  <c r="P95" i="105" s="1"/>
  <c r="G95" i="105"/>
  <c r="J95" i="105" s="1"/>
  <c r="G94" i="105"/>
  <c r="J94" i="105" s="1"/>
  <c r="R93" i="105"/>
  <c r="M93" i="105"/>
  <c r="P93" i="105" s="1"/>
  <c r="G93" i="105"/>
  <c r="J93" i="105" s="1"/>
  <c r="R92" i="105"/>
  <c r="M92" i="105"/>
  <c r="P92" i="105" s="1"/>
  <c r="G92" i="105"/>
  <c r="J92" i="105" s="1"/>
  <c r="R91" i="105"/>
  <c r="M91" i="105"/>
  <c r="P91" i="105" s="1"/>
  <c r="G91" i="105"/>
  <c r="J91" i="105" s="1"/>
  <c r="R90" i="105"/>
  <c r="P90" i="105"/>
  <c r="M90" i="105"/>
  <c r="G90" i="105"/>
  <c r="J90" i="105" s="1"/>
  <c r="R89" i="105"/>
  <c r="M89" i="105"/>
  <c r="P89" i="105" s="1"/>
  <c r="G89" i="105"/>
  <c r="J89" i="105" s="1"/>
  <c r="R88" i="105"/>
  <c r="M88" i="105"/>
  <c r="P88" i="105" s="1"/>
  <c r="J88" i="105"/>
  <c r="G88" i="105"/>
  <c r="R87" i="105"/>
  <c r="M87" i="105"/>
  <c r="P87" i="105" s="1"/>
  <c r="G87" i="105"/>
  <c r="J87" i="105" s="1"/>
  <c r="R86" i="105"/>
  <c r="M86" i="105"/>
  <c r="P86" i="105" s="1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G83" i="105"/>
  <c r="J83" i="105" s="1"/>
  <c r="R82" i="105"/>
  <c r="P82" i="105"/>
  <c r="M82" i="105"/>
  <c r="G82" i="105"/>
  <c r="J82" i="105" s="1"/>
  <c r="R81" i="105"/>
  <c r="M81" i="105"/>
  <c r="P81" i="105" s="1"/>
  <c r="G81" i="105"/>
  <c r="J81" i="105" s="1"/>
  <c r="R80" i="105"/>
  <c r="M80" i="105"/>
  <c r="P80" i="105" s="1"/>
  <c r="J80" i="105"/>
  <c r="G80" i="105"/>
  <c r="R79" i="105"/>
  <c r="M79" i="105"/>
  <c r="P79" i="105" s="1"/>
  <c r="G79" i="105"/>
  <c r="J79" i="105" s="1"/>
  <c r="R78" i="105"/>
  <c r="M78" i="105"/>
  <c r="P78" i="105" s="1"/>
  <c r="G78" i="105"/>
  <c r="J78" i="105" s="1"/>
  <c r="R77" i="105"/>
  <c r="M77" i="105"/>
  <c r="P77" i="105" s="1"/>
  <c r="G77" i="105"/>
  <c r="J77" i="105" s="1"/>
  <c r="R76" i="105"/>
  <c r="M76" i="105"/>
  <c r="P76" i="105" s="1"/>
  <c r="G76" i="105"/>
  <c r="J76" i="105" s="1"/>
  <c r="P75" i="105"/>
  <c r="M75" i="105"/>
  <c r="G75" i="105"/>
  <c r="J75" i="105" s="1"/>
  <c r="R74" i="105"/>
  <c r="M74" i="105"/>
  <c r="P74" i="105" s="1"/>
  <c r="G74" i="105"/>
  <c r="J74" i="105" s="1"/>
  <c r="R73" i="105"/>
  <c r="P73" i="105"/>
  <c r="M73" i="105"/>
  <c r="G73" i="105"/>
  <c r="J73" i="105" s="1"/>
  <c r="R72" i="105"/>
  <c r="M72" i="105"/>
  <c r="P72" i="105" s="1"/>
  <c r="G72" i="105"/>
  <c r="J72" i="105" s="1"/>
  <c r="R71" i="105"/>
  <c r="M71" i="105"/>
  <c r="P71" i="105" s="1"/>
  <c r="J71" i="105"/>
  <c r="G71" i="105"/>
  <c r="R70" i="105"/>
  <c r="M70" i="105"/>
  <c r="P70" i="105" s="1"/>
  <c r="G70" i="105"/>
  <c r="J70" i="105" s="1"/>
  <c r="R69" i="105"/>
  <c r="M69" i="105"/>
  <c r="P69" i="105" s="1"/>
  <c r="J69" i="105"/>
  <c r="G69" i="105"/>
  <c r="R68" i="105"/>
  <c r="M68" i="105"/>
  <c r="P68" i="105" s="1"/>
  <c r="G68" i="105"/>
  <c r="J68" i="105" s="1"/>
  <c r="R67" i="105"/>
  <c r="P67" i="105"/>
  <c r="M67" i="105"/>
  <c r="G67" i="105"/>
  <c r="J67" i="105" s="1"/>
  <c r="R66" i="105"/>
  <c r="M66" i="105"/>
  <c r="P66" i="105" s="1"/>
  <c r="G66" i="105"/>
  <c r="J66" i="105" s="1"/>
  <c r="R65" i="105"/>
  <c r="P65" i="105"/>
  <c r="M65" i="105"/>
  <c r="G65" i="105"/>
  <c r="J65" i="105" s="1"/>
  <c r="R64" i="105"/>
  <c r="M64" i="105"/>
  <c r="P64" i="105" s="1"/>
  <c r="G64" i="105"/>
  <c r="J64" i="105" s="1"/>
  <c r="R63" i="105"/>
  <c r="M63" i="105"/>
  <c r="P63" i="105" s="1"/>
  <c r="J63" i="105"/>
  <c r="G63" i="105"/>
  <c r="R62" i="105"/>
  <c r="M62" i="105"/>
  <c r="P62" i="105" s="1"/>
  <c r="G62" i="105"/>
  <c r="J62" i="105" s="1"/>
  <c r="R61" i="105"/>
  <c r="M61" i="105"/>
  <c r="P61" i="105" s="1"/>
  <c r="J61" i="105"/>
  <c r="G61" i="105"/>
  <c r="R60" i="105"/>
  <c r="M60" i="105"/>
  <c r="P60" i="105" s="1"/>
  <c r="G60" i="105"/>
  <c r="J60" i="105" s="1"/>
  <c r="R59" i="105"/>
  <c r="P59" i="105"/>
  <c r="M59" i="105"/>
  <c r="G59" i="105"/>
  <c r="J59" i="105" s="1"/>
  <c r="R58" i="105"/>
  <c r="M58" i="105"/>
  <c r="P58" i="105" s="1"/>
  <c r="G58" i="105"/>
  <c r="J58" i="105" s="1"/>
  <c r="R57" i="105"/>
  <c r="P57" i="105"/>
  <c r="M57" i="105"/>
  <c r="G57" i="105"/>
  <c r="J57" i="105" s="1"/>
  <c r="R56" i="105"/>
  <c r="M56" i="105"/>
  <c r="P56" i="105" s="1"/>
  <c r="G56" i="105"/>
  <c r="J56" i="105" s="1"/>
  <c r="R55" i="105"/>
  <c r="M55" i="105"/>
  <c r="P55" i="105" s="1"/>
  <c r="J55" i="105"/>
  <c r="G55" i="105"/>
  <c r="R54" i="105"/>
  <c r="M54" i="105"/>
  <c r="P54" i="105" s="1"/>
  <c r="G54" i="105"/>
  <c r="J54" i="105" s="1"/>
  <c r="R53" i="105"/>
  <c r="M53" i="105"/>
  <c r="P53" i="105" s="1"/>
  <c r="J53" i="105"/>
  <c r="G53" i="105"/>
  <c r="R52" i="105"/>
  <c r="M52" i="105"/>
  <c r="P52" i="105" s="1"/>
  <c r="G52" i="105"/>
  <c r="J52" i="105" s="1"/>
  <c r="R51" i="105"/>
  <c r="P51" i="105"/>
  <c r="M51" i="105"/>
  <c r="G51" i="105"/>
  <c r="J51" i="105" s="1"/>
  <c r="R50" i="105"/>
  <c r="M50" i="105"/>
  <c r="P50" i="105" s="1"/>
  <c r="G50" i="105"/>
  <c r="J50" i="105" s="1"/>
  <c r="R49" i="105"/>
  <c r="P49" i="105"/>
  <c r="M49" i="105"/>
  <c r="G49" i="105"/>
  <c r="J49" i="105" s="1"/>
  <c r="R48" i="105"/>
  <c r="M48" i="105"/>
  <c r="P48" i="105" s="1"/>
  <c r="G48" i="105"/>
  <c r="J48" i="105" s="1"/>
  <c r="R47" i="105"/>
  <c r="M47" i="105"/>
  <c r="P47" i="105" s="1"/>
  <c r="J47" i="105"/>
  <c r="G47" i="105"/>
  <c r="R46" i="105"/>
  <c r="M46" i="105"/>
  <c r="P46" i="105" s="1"/>
  <c r="G46" i="105"/>
  <c r="J46" i="105" s="1"/>
  <c r="M45" i="105"/>
  <c r="P45" i="105" s="1"/>
  <c r="G45" i="105"/>
  <c r="J45" i="105" s="1"/>
  <c r="R44" i="105"/>
  <c r="P44" i="105"/>
  <c r="M44" i="105"/>
  <c r="G44" i="105"/>
  <c r="J44" i="105" s="1"/>
  <c r="R43" i="105"/>
  <c r="M43" i="105"/>
  <c r="P43" i="105" s="1"/>
  <c r="G43" i="105"/>
  <c r="J43" i="105" s="1"/>
  <c r="R42" i="105"/>
  <c r="M42" i="105"/>
  <c r="P42" i="105" s="1"/>
  <c r="J42" i="105"/>
  <c r="G42" i="105"/>
  <c r="R41" i="105"/>
  <c r="M41" i="105"/>
  <c r="P41" i="105" s="1"/>
  <c r="J41" i="105"/>
  <c r="G41" i="105"/>
  <c r="R40" i="105"/>
  <c r="P40" i="105"/>
  <c r="M40" i="105"/>
  <c r="G40" i="105"/>
  <c r="J40" i="105" s="1"/>
  <c r="R39" i="105"/>
  <c r="P39" i="105"/>
  <c r="M39" i="105"/>
  <c r="G39" i="105"/>
  <c r="J39" i="105" s="1"/>
  <c r="R38" i="105"/>
  <c r="P38" i="105"/>
  <c r="M38" i="105"/>
  <c r="J38" i="105"/>
  <c r="G38" i="105"/>
  <c r="R37" i="105"/>
  <c r="M37" i="105"/>
  <c r="P37" i="105" s="1"/>
  <c r="G37" i="105"/>
  <c r="J37" i="105" s="1"/>
  <c r="R36" i="105"/>
  <c r="P36" i="105"/>
  <c r="M36" i="105"/>
  <c r="G36" i="105"/>
  <c r="J36" i="105" s="1"/>
  <c r="R35" i="105"/>
  <c r="M35" i="105"/>
  <c r="P35" i="105" s="1"/>
  <c r="G35" i="105"/>
  <c r="J35" i="105" s="1"/>
  <c r="R34" i="105"/>
  <c r="M34" i="105"/>
  <c r="P34" i="105" s="1"/>
  <c r="J34" i="105"/>
  <c r="G34" i="105"/>
  <c r="R33" i="105"/>
  <c r="M33" i="105"/>
  <c r="P33" i="105" s="1"/>
  <c r="J33" i="105"/>
  <c r="G33" i="105"/>
  <c r="R32" i="105"/>
  <c r="P32" i="105"/>
  <c r="M32" i="105"/>
  <c r="G32" i="105"/>
  <c r="J32" i="105" s="1"/>
  <c r="R31" i="105"/>
  <c r="P31" i="105"/>
  <c r="M31" i="105"/>
  <c r="G31" i="105"/>
  <c r="J31" i="105" s="1"/>
  <c r="R30" i="105"/>
  <c r="M30" i="105"/>
  <c r="P30" i="105" s="1"/>
  <c r="G30" i="105"/>
  <c r="J30" i="105" s="1"/>
  <c r="R29" i="105"/>
  <c r="M29" i="105"/>
  <c r="P29" i="105" s="1"/>
  <c r="G29" i="105"/>
  <c r="J29" i="105" s="1"/>
  <c r="R28" i="105"/>
  <c r="P28" i="105"/>
  <c r="M28" i="105"/>
  <c r="G28" i="105"/>
  <c r="J28" i="105" s="1"/>
  <c r="R27" i="105"/>
  <c r="M27" i="105"/>
  <c r="P27" i="105" s="1"/>
  <c r="G27" i="105"/>
  <c r="J27" i="105" s="1"/>
  <c r="R26" i="105"/>
  <c r="M26" i="105"/>
  <c r="P26" i="105" s="1"/>
  <c r="J26" i="105"/>
  <c r="G26" i="105"/>
  <c r="R25" i="105"/>
  <c r="M25" i="105"/>
  <c r="P25" i="105" s="1"/>
  <c r="G25" i="105"/>
  <c r="J25" i="105" s="1"/>
  <c r="R24" i="105"/>
  <c r="M24" i="105"/>
  <c r="P24" i="105" s="1"/>
  <c r="G24" i="105"/>
  <c r="J24" i="105" s="1"/>
  <c r="R23" i="105"/>
  <c r="M23" i="105"/>
  <c r="P23" i="105" s="1"/>
  <c r="J23" i="105"/>
  <c r="G23" i="105"/>
  <c r="R22" i="105"/>
  <c r="M22" i="105"/>
  <c r="P22" i="105" s="1"/>
  <c r="G22" i="105"/>
  <c r="J22" i="105" s="1"/>
  <c r="R21" i="105"/>
  <c r="P21" i="105"/>
  <c r="M21" i="105"/>
  <c r="G21" i="105"/>
  <c r="J21" i="105" s="1"/>
  <c r="R20" i="105"/>
  <c r="P20" i="105"/>
  <c r="M20" i="105"/>
  <c r="G20" i="105"/>
  <c r="J20" i="105" s="1"/>
  <c r="R19" i="105"/>
  <c r="M19" i="105"/>
  <c r="P19" i="105" s="1"/>
  <c r="G19" i="105"/>
  <c r="J19" i="105" s="1"/>
  <c r="R18" i="105"/>
  <c r="M18" i="105"/>
  <c r="P18" i="105" s="1"/>
  <c r="J18" i="105"/>
  <c r="G18" i="105"/>
  <c r="R17" i="105"/>
  <c r="M17" i="105"/>
  <c r="P17" i="105" s="1"/>
  <c r="J17" i="105"/>
  <c r="G17" i="105"/>
  <c r="R16" i="105"/>
  <c r="M16" i="105"/>
  <c r="P16" i="105" s="1"/>
  <c r="G16" i="105"/>
  <c r="J16" i="105" s="1"/>
  <c r="R15" i="105"/>
  <c r="P15" i="105"/>
  <c r="M15" i="105"/>
  <c r="G15" i="105"/>
  <c r="J15" i="105" s="1"/>
  <c r="R14" i="105"/>
  <c r="P14" i="105"/>
  <c r="M14" i="105"/>
  <c r="G14" i="105"/>
  <c r="J14" i="105" s="1"/>
  <c r="R13" i="105"/>
  <c r="M13" i="105"/>
  <c r="P13" i="105" s="1"/>
  <c r="G13" i="105"/>
  <c r="J13" i="105" s="1"/>
  <c r="R12" i="105"/>
  <c r="P12" i="105"/>
  <c r="M12" i="105"/>
  <c r="G12" i="105"/>
  <c r="J12" i="105" s="1"/>
  <c r="R11" i="105"/>
  <c r="M11" i="105"/>
  <c r="P11" i="105" s="1"/>
  <c r="G11" i="105"/>
  <c r="J11" i="105" s="1"/>
  <c r="R10" i="105"/>
  <c r="M10" i="105"/>
  <c r="P10" i="105" s="1"/>
  <c r="J10" i="105"/>
  <c r="G10" i="105"/>
  <c r="R9" i="105"/>
  <c r="M9" i="105"/>
  <c r="P9" i="105" s="1"/>
  <c r="J9" i="105"/>
  <c r="G9" i="105"/>
  <c r="R8" i="105"/>
  <c r="M8" i="105"/>
  <c r="P8" i="105" s="1"/>
  <c r="G8" i="105"/>
  <c r="J8" i="105" s="1"/>
  <c r="R7" i="105"/>
  <c r="R206" i="105" s="1"/>
  <c r="P7" i="105"/>
  <c r="M7" i="105"/>
  <c r="G7" i="105"/>
  <c r="J7" i="105" s="1"/>
  <c r="R6" i="105"/>
  <c r="P6" i="105"/>
  <c r="M6" i="105"/>
  <c r="G6" i="105"/>
  <c r="J6" i="105" s="1"/>
  <c r="R5" i="105"/>
  <c r="M5" i="105"/>
  <c r="G5" i="105"/>
  <c r="J5" i="105" s="1"/>
  <c r="N213" i="106"/>
  <c r="N210" i="106"/>
  <c r="M207" i="106"/>
  <c r="R205" i="106"/>
  <c r="R204" i="106"/>
  <c r="R203" i="106"/>
  <c r="R202" i="106"/>
  <c r="R201" i="106"/>
  <c r="P201" i="106"/>
  <c r="M201" i="106"/>
  <c r="J201" i="106"/>
  <c r="G201" i="106"/>
  <c r="R200" i="106"/>
  <c r="M200" i="106"/>
  <c r="P200" i="106" s="1"/>
  <c r="G200" i="106"/>
  <c r="J200" i="106" s="1"/>
  <c r="R199" i="106"/>
  <c r="P199" i="106"/>
  <c r="M199" i="106"/>
  <c r="J199" i="106"/>
  <c r="G199" i="106"/>
  <c r="R198" i="106"/>
  <c r="M198" i="106"/>
  <c r="P198" i="106" s="1"/>
  <c r="J198" i="106"/>
  <c r="G198" i="106"/>
  <c r="R197" i="106"/>
  <c r="M197" i="106"/>
  <c r="P197" i="106" s="1"/>
  <c r="J197" i="106"/>
  <c r="G197" i="106"/>
  <c r="R196" i="106"/>
  <c r="P196" i="106"/>
  <c r="M196" i="106"/>
  <c r="G196" i="106"/>
  <c r="J196" i="106" s="1"/>
  <c r="R195" i="106"/>
  <c r="P195" i="106"/>
  <c r="M195" i="106"/>
  <c r="G195" i="106"/>
  <c r="J195" i="106" s="1"/>
  <c r="R194" i="106"/>
  <c r="M194" i="106"/>
  <c r="P194" i="106" s="1"/>
  <c r="G194" i="106"/>
  <c r="J194" i="106" s="1"/>
  <c r="R193" i="106"/>
  <c r="P193" i="106"/>
  <c r="M193" i="106"/>
  <c r="J193" i="106"/>
  <c r="G193" i="106"/>
  <c r="R192" i="106"/>
  <c r="M192" i="106"/>
  <c r="P192" i="106" s="1"/>
  <c r="G192" i="106"/>
  <c r="J192" i="106" s="1"/>
  <c r="R191" i="106"/>
  <c r="P191" i="106"/>
  <c r="M191" i="106"/>
  <c r="J191" i="106"/>
  <c r="G191" i="106"/>
  <c r="R190" i="106"/>
  <c r="M190" i="106"/>
  <c r="P190" i="106" s="1"/>
  <c r="J190" i="106"/>
  <c r="G190" i="106"/>
  <c r="R189" i="106"/>
  <c r="M189" i="106"/>
  <c r="P189" i="106" s="1"/>
  <c r="G189" i="106"/>
  <c r="J189" i="106" s="1"/>
  <c r="R188" i="106"/>
  <c r="P188" i="106"/>
  <c r="M188" i="106"/>
  <c r="G188" i="106"/>
  <c r="J188" i="106" s="1"/>
  <c r="R187" i="106"/>
  <c r="P187" i="106"/>
  <c r="M187" i="106"/>
  <c r="G187" i="106"/>
  <c r="J187" i="106" s="1"/>
  <c r="R186" i="106"/>
  <c r="M186" i="106"/>
  <c r="P186" i="106" s="1"/>
  <c r="G186" i="106"/>
  <c r="J186" i="106" s="1"/>
  <c r="R185" i="106"/>
  <c r="P185" i="106"/>
  <c r="M185" i="106"/>
  <c r="J185" i="106"/>
  <c r="G185" i="106"/>
  <c r="R184" i="106"/>
  <c r="M184" i="106"/>
  <c r="P184" i="106" s="1"/>
  <c r="G184" i="106"/>
  <c r="J184" i="106" s="1"/>
  <c r="R183" i="106"/>
  <c r="P183" i="106"/>
  <c r="M183" i="106"/>
  <c r="J183" i="106"/>
  <c r="G183" i="106"/>
  <c r="R182" i="106"/>
  <c r="M182" i="106"/>
  <c r="P182" i="106" s="1"/>
  <c r="J182" i="106"/>
  <c r="G182" i="106"/>
  <c r="R181" i="106"/>
  <c r="M181" i="106"/>
  <c r="P181" i="106" s="1"/>
  <c r="G181" i="106"/>
  <c r="J181" i="106" s="1"/>
  <c r="R180" i="106"/>
  <c r="P180" i="106"/>
  <c r="M180" i="106"/>
  <c r="G180" i="106"/>
  <c r="J180" i="106" s="1"/>
  <c r="R179" i="106"/>
  <c r="P179" i="106"/>
  <c r="M179" i="106"/>
  <c r="J179" i="106"/>
  <c r="G179" i="106"/>
  <c r="P178" i="106"/>
  <c r="M178" i="106"/>
  <c r="G178" i="106"/>
  <c r="J178" i="106" s="1"/>
  <c r="R177" i="106"/>
  <c r="M177" i="106"/>
  <c r="J177" i="106"/>
  <c r="G177" i="106"/>
  <c r="R176" i="106"/>
  <c r="M176" i="106"/>
  <c r="P176" i="106" s="1"/>
  <c r="G176" i="106"/>
  <c r="J176" i="106" s="1"/>
  <c r="R175" i="106"/>
  <c r="P175" i="106"/>
  <c r="M175" i="106"/>
  <c r="G175" i="106"/>
  <c r="J175" i="106" s="1"/>
  <c r="R174" i="106"/>
  <c r="M174" i="106"/>
  <c r="P174" i="106" s="1"/>
  <c r="J174" i="106"/>
  <c r="G174" i="106"/>
  <c r="R173" i="106"/>
  <c r="M173" i="106"/>
  <c r="P173" i="106" s="1"/>
  <c r="G173" i="106"/>
  <c r="J173" i="106" s="1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M170" i="106"/>
  <c r="P170" i="106" s="1"/>
  <c r="G170" i="106"/>
  <c r="J170" i="106" s="1"/>
  <c r="R169" i="106"/>
  <c r="M169" i="106"/>
  <c r="P169" i="106" s="1"/>
  <c r="J169" i="106"/>
  <c r="G169" i="106"/>
  <c r="R168" i="106"/>
  <c r="M168" i="106"/>
  <c r="P168" i="106" s="1"/>
  <c r="G168" i="106"/>
  <c r="J168" i="106" s="1"/>
  <c r="R167" i="106"/>
  <c r="P167" i="106"/>
  <c r="M167" i="106"/>
  <c r="G167" i="106"/>
  <c r="J167" i="106" s="1"/>
  <c r="R166" i="106"/>
  <c r="M166" i="106"/>
  <c r="P166" i="106" s="1"/>
  <c r="J166" i="106"/>
  <c r="G166" i="106"/>
  <c r="R165" i="106"/>
  <c r="M165" i="106"/>
  <c r="P165" i="106" s="1"/>
  <c r="G165" i="106"/>
  <c r="J165" i="106" s="1"/>
  <c r="R164" i="106"/>
  <c r="M164" i="106"/>
  <c r="P164" i="106" s="1"/>
  <c r="J164" i="106"/>
  <c r="G164" i="106"/>
  <c r="R163" i="106"/>
  <c r="M163" i="106"/>
  <c r="P163" i="106" s="1"/>
  <c r="G163" i="106"/>
  <c r="J163" i="106" s="1"/>
  <c r="R162" i="106"/>
  <c r="M162" i="106"/>
  <c r="P162" i="106" s="1"/>
  <c r="J162" i="106"/>
  <c r="G162" i="106"/>
  <c r="R161" i="106"/>
  <c r="M161" i="106"/>
  <c r="J161" i="106"/>
  <c r="G161" i="106"/>
  <c r="R160" i="106"/>
  <c r="M160" i="106"/>
  <c r="P160" i="106" s="1"/>
  <c r="G160" i="106"/>
  <c r="J160" i="106" s="1"/>
  <c r="R159" i="106"/>
  <c r="M159" i="106"/>
  <c r="P159" i="106" s="1"/>
  <c r="G159" i="106"/>
  <c r="J159" i="106" s="1"/>
  <c r="R158" i="106"/>
  <c r="P158" i="106"/>
  <c r="M158" i="106"/>
  <c r="J158" i="106"/>
  <c r="G158" i="106"/>
  <c r="R157" i="106"/>
  <c r="M157" i="106"/>
  <c r="P157" i="106" s="1"/>
  <c r="G157" i="106"/>
  <c r="J157" i="106" s="1"/>
  <c r="R156" i="106"/>
  <c r="P156" i="106"/>
  <c r="M156" i="106"/>
  <c r="J156" i="106"/>
  <c r="G156" i="106"/>
  <c r="R155" i="106"/>
  <c r="M155" i="106"/>
  <c r="P155" i="106" s="1"/>
  <c r="G155" i="106"/>
  <c r="J155" i="106" s="1"/>
  <c r="R154" i="106"/>
  <c r="P154" i="106"/>
  <c r="M154" i="106"/>
  <c r="J154" i="106"/>
  <c r="G154" i="106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G151" i="106"/>
  <c r="J151" i="106" s="1"/>
  <c r="R150" i="106"/>
  <c r="P150" i="106"/>
  <c r="M150" i="106"/>
  <c r="G150" i="106"/>
  <c r="J150" i="106" s="1"/>
  <c r="R149" i="106"/>
  <c r="M149" i="106"/>
  <c r="P149" i="106" s="1"/>
  <c r="G149" i="106"/>
  <c r="J149" i="106" s="1"/>
  <c r="R148" i="106"/>
  <c r="P148" i="106"/>
  <c r="M148" i="106"/>
  <c r="G148" i="106"/>
  <c r="J148" i="106" s="1"/>
  <c r="R147" i="106"/>
  <c r="M147" i="106"/>
  <c r="P147" i="106" s="1"/>
  <c r="G147" i="106"/>
  <c r="J147" i="106" s="1"/>
  <c r="R146" i="106"/>
  <c r="P146" i="106"/>
  <c r="M146" i="106"/>
  <c r="G146" i="106"/>
  <c r="J146" i="106" s="1"/>
  <c r="R145" i="106"/>
  <c r="M145" i="106"/>
  <c r="J145" i="106"/>
  <c r="G145" i="106"/>
  <c r="R144" i="106"/>
  <c r="P144" i="106"/>
  <c r="M144" i="106"/>
  <c r="G144" i="106"/>
  <c r="J144" i="106" s="1"/>
  <c r="R143" i="106"/>
  <c r="P143" i="106"/>
  <c r="M143" i="106"/>
  <c r="G143" i="106"/>
  <c r="J143" i="106" s="1"/>
  <c r="R142" i="106"/>
  <c r="M142" i="106"/>
  <c r="P142" i="106" s="1"/>
  <c r="G142" i="106"/>
  <c r="J142" i="106" s="1"/>
  <c r="R141" i="106"/>
  <c r="M141" i="106"/>
  <c r="P141" i="106" s="1"/>
  <c r="G141" i="106"/>
  <c r="J141" i="106" s="1"/>
  <c r="R140" i="106"/>
  <c r="M140" i="106"/>
  <c r="P140" i="106" s="1"/>
  <c r="G140" i="106"/>
  <c r="J140" i="106" s="1"/>
  <c r="R139" i="106"/>
  <c r="M139" i="106"/>
  <c r="P139" i="106" s="1"/>
  <c r="G139" i="106"/>
  <c r="J139" i="106" s="1"/>
  <c r="R138" i="106"/>
  <c r="M138" i="106"/>
  <c r="P138" i="106" s="1"/>
  <c r="G138" i="106"/>
  <c r="J138" i="106" s="1"/>
  <c r="R137" i="106"/>
  <c r="M137" i="106"/>
  <c r="J137" i="106"/>
  <c r="G137" i="106"/>
  <c r="R136" i="106"/>
  <c r="M136" i="106"/>
  <c r="P136" i="106" s="1"/>
  <c r="G136" i="106"/>
  <c r="J136" i="106" s="1"/>
  <c r="R135" i="106"/>
  <c r="P135" i="106"/>
  <c r="M135" i="106"/>
  <c r="G135" i="106"/>
  <c r="J135" i="106" s="1"/>
  <c r="R134" i="106"/>
  <c r="P134" i="106"/>
  <c r="M134" i="106"/>
  <c r="J134" i="106"/>
  <c r="G134" i="106"/>
  <c r="R133" i="106"/>
  <c r="M133" i="106"/>
  <c r="P133" i="106" s="1"/>
  <c r="G133" i="106"/>
  <c r="J133" i="106" s="1"/>
  <c r="R132" i="106"/>
  <c r="P132" i="106"/>
  <c r="M132" i="106"/>
  <c r="J132" i="106"/>
  <c r="G132" i="106"/>
  <c r="R131" i="106"/>
  <c r="M131" i="106"/>
  <c r="P131" i="106" s="1"/>
  <c r="G131" i="106"/>
  <c r="J131" i="106" s="1"/>
  <c r="R130" i="106"/>
  <c r="P130" i="106"/>
  <c r="M130" i="106"/>
  <c r="J130" i="106"/>
  <c r="G130" i="106"/>
  <c r="P129" i="106"/>
  <c r="M129" i="106"/>
  <c r="G129" i="106"/>
  <c r="J129" i="106" s="1"/>
  <c r="R128" i="106"/>
  <c r="M128" i="106"/>
  <c r="P128" i="106" s="1"/>
  <c r="G128" i="106"/>
  <c r="J128" i="106" s="1"/>
  <c r="R127" i="106"/>
  <c r="P127" i="106"/>
  <c r="M127" i="106"/>
  <c r="G127" i="106"/>
  <c r="J127" i="106" s="1"/>
  <c r="R126" i="106"/>
  <c r="M126" i="106"/>
  <c r="P126" i="106" s="1"/>
  <c r="G126" i="106"/>
  <c r="J126" i="106" s="1"/>
  <c r="R125" i="106"/>
  <c r="P125" i="106"/>
  <c r="M125" i="106"/>
  <c r="G125" i="106"/>
  <c r="J125" i="106" s="1"/>
  <c r="R124" i="106"/>
  <c r="M124" i="106"/>
  <c r="P124" i="106" s="1"/>
  <c r="J124" i="106"/>
  <c r="G124" i="106"/>
  <c r="R123" i="106"/>
  <c r="P123" i="106"/>
  <c r="M123" i="106"/>
  <c r="G123" i="106"/>
  <c r="J123" i="106" s="1"/>
  <c r="R122" i="106"/>
  <c r="P122" i="106"/>
  <c r="M122" i="106"/>
  <c r="G122" i="106"/>
  <c r="J122" i="106" s="1"/>
  <c r="R121" i="106"/>
  <c r="M121" i="106"/>
  <c r="P121" i="106" s="1"/>
  <c r="J121" i="106"/>
  <c r="G121" i="106"/>
  <c r="R120" i="106"/>
  <c r="M120" i="106"/>
  <c r="P120" i="106" s="1"/>
  <c r="G120" i="106"/>
  <c r="J120" i="106" s="1"/>
  <c r="R119" i="106"/>
  <c r="P119" i="106"/>
  <c r="M119" i="106"/>
  <c r="J119" i="106"/>
  <c r="G119" i="106"/>
  <c r="R118" i="106"/>
  <c r="M118" i="106"/>
  <c r="P118" i="106" s="1"/>
  <c r="G118" i="106"/>
  <c r="J118" i="106" s="1"/>
  <c r="R117" i="106"/>
  <c r="M117" i="106"/>
  <c r="P117" i="106" s="1"/>
  <c r="J117" i="106"/>
  <c r="G117" i="106"/>
  <c r="R116" i="106"/>
  <c r="M116" i="106"/>
  <c r="P116" i="106" s="1"/>
  <c r="J116" i="106"/>
  <c r="G116" i="106"/>
  <c r="R115" i="106"/>
  <c r="M115" i="106"/>
  <c r="P115" i="106" s="1"/>
  <c r="G115" i="106"/>
  <c r="J115" i="106" s="1"/>
  <c r="M114" i="106"/>
  <c r="P114" i="106" s="1"/>
  <c r="J114" i="106"/>
  <c r="G114" i="106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P110" i="106"/>
  <c r="M110" i="106"/>
  <c r="G110" i="106"/>
  <c r="J110" i="106" s="1"/>
  <c r="M109" i="106"/>
  <c r="P109" i="106" s="1"/>
  <c r="J109" i="106"/>
  <c r="G109" i="106"/>
  <c r="R108" i="106"/>
  <c r="M108" i="106"/>
  <c r="P108" i="106" s="1"/>
  <c r="G108" i="106"/>
  <c r="J108" i="106" s="1"/>
  <c r="R107" i="106"/>
  <c r="M107" i="106"/>
  <c r="P107" i="106" s="1"/>
  <c r="J107" i="106"/>
  <c r="G107" i="106"/>
  <c r="R106" i="106"/>
  <c r="M106" i="106"/>
  <c r="P106" i="106" s="1"/>
  <c r="G106" i="106"/>
  <c r="J106" i="106" s="1"/>
  <c r="R105" i="106"/>
  <c r="M105" i="106"/>
  <c r="P105" i="106" s="1"/>
  <c r="G105" i="106"/>
  <c r="J105" i="106" s="1"/>
  <c r="R104" i="106"/>
  <c r="M104" i="106"/>
  <c r="P104" i="106" s="1"/>
  <c r="G104" i="106"/>
  <c r="J104" i="106" s="1"/>
  <c r="R103" i="106"/>
  <c r="P103" i="106"/>
  <c r="M103" i="106"/>
  <c r="J103" i="106"/>
  <c r="G103" i="106"/>
  <c r="R102" i="106"/>
  <c r="M102" i="106"/>
  <c r="P102" i="106" s="1"/>
  <c r="G102" i="106"/>
  <c r="J102" i="106" s="1"/>
  <c r="R101" i="106"/>
  <c r="P101" i="106"/>
  <c r="M101" i="106"/>
  <c r="J101" i="106"/>
  <c r="G101" i="106"/>
  <c r="R100" i="106"/>
  <c r="M100" i="106"/>
  <c r="P100" i="106" s="1"/>
  <c r="G100" i="106"/>
  <c r="J100" i="106" s="1"/>
  <c r="R99" i="106"/>
  <c r="P99" i="106"/>
  <c r="M99" i="106"/>
  <c r="J99" i="106"/>
  <c r="G99" i="106"/>
  <c r="R98" i="106"/>
  <c r="M98" i="106"/>
  <c r="P98" i="106" s="1"/>
  <c r="J98" i="106"/>
  <c r="G98" i="106"/>
  <c r="R97" i="106"/>
  <c r="M97" i="106"/>
  <c r="P97" i="106" s="1"/>
  <c r="J97" i="106"/>
  <c r="G97" i="106"/>
  <c r="R96" i="106"/>
  <c r="P96" i="106"/>
  <c r="M96" i="106"/>
  <c r="G96" i="106"/>
  <c r="J96" i="106" s="1"/>
  <c r="R95" i="106"/>
  <c r="P95" i="106"/>
  <c r="M95" i="106"/>
  <c r="G95" i="106"/>
  <c r="J95" i="106" s="1"/>
  <c r="J94" i="106"/>
  <c r="G94" i="106"/>
  <c r="R93" i="106"/>
  <c r="M93" i="106"/>
  <c r="P93" i="106" s="1"/>
  <c r="G93" i="106"/>
  <c r="J93" i="106" s="1"/>
  <c r="R92" i="106"/>
  <c r="M92" i="106"/>
  <c r="P92" i="106" s="1"/>
  <c r="J92" i="106"/>
  <c r="G92" i="106"/>
  <c r="R91" i="106"/>
  <c r="M91" i="106"/>
  <c r="P91" i="106" s="1"/>
  <c r="J91" i="106"/>
  <c r="G91" i="106"/>
  <c r="R90" i="106"/>
  <c r="M90" i="106"/>
  <c r="P90" i="106" s="1"/>
  <c r="G90" i="106"/>
  <c r="J90" i="106" s="1"/>
  <c r="R89" i="106"/>
  <c r="P89" i="106"/>
  <c r="M89" i="106"/>
  <c r="G89" i="106"/>
  <c r="J89" i="106" s="1"/>
  <c r="R88" i="106"/>
  <c r="M88" i="106"/>
  <c r="P88" i="106" s="1"/>
  <c r="J88" i="106"/>
  <c r="G88" i="106"/>
  <c r="R87" i="106"/>
  <c r="M87" i="106"/>
  <c r="P87" i="106" s="1"/>
  <c r="G87" i="106"/>
  <c r="J87" i="106" s="1"/>
  <c r="R86" i="106"/>
  <c r="M86" i="106"/>
  <c r="P86" i="106" s="1"/>
  <c r="J86" i="106"/>
  <c r="G86" i="106"/>
  <c r="R85" i="106"/>
  <c r="M85" i="106"/>
  <c r="P85" i="106" s="1"/>
  <c r="G85" i="106"/>
  <c r="J85" i="106" s="1"/>
  <c r="R84" i="106"/>
  <c r="M84" i="106"/>
  <c r="P84" i="106" s="1"/>
  <c r="J84" i="106"/>
  <c r="G84" i="106"/>
  <c r="R83" i="106"/>
  <c r="M83" i="106"/>
  <c r="J83" i="106"/>
  <c r="G83" i="106"/>
  <c r="R82" i="106"/>
  <c r="M82" i="106"/>
  <c r="P82" i="106" s="1"/>
  <c r="G82" i="106"/>
  <c r="J82" i="106" s="1"/>
  <c r="R81" i="106"/>
  <c r="P81" i="106"/>
  <c r="M81" i="106"/>
  <c r="G81" i="106"/>
  <c r="J81" i="106" s="1"/>
  <c r="R80" i="106"/>
  <c r="P80" i="106"/>
  <c r="M80" i="106"/>
  <c r="J80" i="106"/>
  <c r="G80" i="106"/>
  <c r="R79" i="106"/>
  <c r="M79" i="106"/>
  <c r="P79" i="106" s="1"/>
  <c r="G79" i="106"/>
  <c r="J79" i="106" s="1"/>
  <c r="R78" i="106"/>
  <c r="P78" i="106"/>
  <c r="M78" i="106"/>
  <c r="J78" i="106"/>
  <c r="G78" i="106"/>
  <c r="R77" i="106"/>
  <c r="M77" i="106"/>
  <c r="P77" i="106" s="1"/>
  <c r="G77" i="106"/>
  <c r="J77" i="106" s="1"/>
  <c r="R76" i="106"/>
  <c r="P76" i="106"/>
  <c r="M76" i="106"/>
  <c r="J76" i="106"/>
  <c r="G76" i="106"/>
  <c r="M75" i="106"/>
  <c r="P75" i="106" s="1"/>
  <c r="J75" i="106"/>
  <c r="G75" i="106"/>
  <c r="R74" i="106"/>
  <c r="M74" i="106"/>
  <c r="P74" i="106" s="1"/>
  <c r="G74" i="106"/>
  <c r="J74" i="106" s="1"/>
  <c r="R73" i="106"/>
  <c r="M73" i="106"/>
  <c r="P73" i="106" s="1"/>
  <c r="G73" i="106"/>
  <c r="J73" i="106" s="1"/>
  <c r="R72" i="106"/>
  <c r="M72" i="106"/>
  <c r="P72" i="106" s="1"/>
  <c r="G72" i="106"/>
  <c r="J72" i="106" s="1"/>
  <c r="R71" i="106"/>
  <c r="M71" i="106"/>
  <c r="P71" i="106" s="1"/>
  <c r="G71" i="106"/>
  <c r="J71" i="106" s="1"/>
  <c r="R70" i="106"/>
  <c r="M70" i="106"/>
  <c r="J70" i="106"/>
  <c r="G70" i="106"/>
  <c r="R69" i="106"/>
  <c r="M69" i="106"/>
  <c r="P69" i="106" s="1"/>
  <c r="G69" i="106"/>
  <c r="J69" i="106" s="1"/>
  <c r="R68" i="106"/>
  <c r="P68" i="106"/>
  <c r="M68" i="106"/>
  <c r="G68" i="106"/>
  <c r="J68" i="106" s="1"/>
  <c r="R67" i="106"/>
  <c r="M67" i="106"/>
  <c r="P67" i="106" s="1"/>
  <c r="J67" i="106"/>
  <c r="G67" i="106"/>
  <c r="R66" i="106"/>
  <c r="M66" i="106"/>
  <c r="P66" i="106" s="1"/>
  <c r="G66" i="106"/>
  <c r="J66" i="106" s="1"/>
  <c r="R65" i="106"/>
  <c r="M65" i="106"/>
  <c r="P65" i="106" s="1"/>
  <c r="J65" i="106"/>
  <c r="G65" i="106"/>
  <c r="R64" i="106"/>
  <c r="M64" i="106"/>
  <c r="P64" i="106" s="1"/>
  <c r="G64" i="106"/>
  <c r="J64" i="106" s="1"/>
  <c r="R63" i="106"/>
  <c r="P63" i="106"/>
  <c r="M63" i="106"/>
  <c r="J63" i="106"/>
  <c r="G63" i="106"/>
  <c r="R62" i="106"/>
  <c r="M62" i="106"/>
  <c r="P62" i="106" s="1"/>
  <c r="G62" i="106"/>
  <c r="J62" i="106" s="1"/>
  <c r="R61" i="106"/>
  <c r="M61" i="106"/>
  <c r="P61" i="106" s="1"/>
  <c r="G61" i="106"/>
  <c r="J61" i="106" s="1"/>
  <c r="R60" i="106"/>
  <c r="M60" i="106"/>
  <c r="P60" i="106" s="1"/>
  <c r="G60" i="106"/>
  <c r="J60" i="106" s="1"/>
  <c r="R59" i="106"/>
  <c r="P59" i="106"/>
  <c r="M59" i="106"/>
  <c r="J59" i="106"/>
  <c r="G59" i="106"/>
  <c r="R58" i="106"/>
  <c r="M58" i="106"/>
  <c r="P58" i="106" s="1"/>
  <c r="G58" i="106"/>
  <c r="J58" i="106" s="1"/>
  <c r="R57" i="106"/>
  <c r="P57" i="106"/>
  <c r="M57" i="106"/>
  <c r="J57" i="106"/>
  <c r="G57" i="106"/>
  <c r="R56" i="106"/>
  <c r="M56" i="106"/>
  <c r="P56" i="106" s="1"/>
  <c r="G56" i="106"/>
  <c r="J56" i="106" s="1"/>
  <c r="R55" i="106"/>
  <c r="P55" i="106"/>
  <c r="M55" i="106"/>
  <c r="J55" i="106"/>
  <c r="G55" i="106"/>
  <c r="R54" i="106"/>
  <c r="M54" i="106"/>
  <c r="P54" i="106" s="1"/>
  <c r="J54" i="106"/>
  <c r="G54" i="106"/>
  <c r="R53" i="106"/>
  <c r="M53" i="106"/>
  <c r="P53" i="106" s="1"/>
  <c r="G53" i="106"/>
  <c r="J53" i="106" s="1"/>
  <c r="R52" i="106"/>
  <c r="P52" i="106"/>
  <c r="M52" i="106"/>
  <c r="G52" i="106"/>
  <c r="J52" i="106" s="1"/>
  <c r="R51" i="106"/>
  <c r="P51" i="106"/>
  <c r="M51" i="106"/>
  <c r="G51" i="106"/>
  <c r="J51" i="106" s="1"/>
  <c r="R50" i="106"/>
  <c r="M50" i="106"/>
  <c r="P50" i="106" s="1"/>
  <c r="G50" i="106"/>
  <c r="J50" i="106" s="1"/>
  <c r="R49" i="106"/>
  <c r="P49" i="106"/>
  <c r="M49" i="106"/>
  <c r="J49" i="106"/>
  <c r="G49" i="106"/>
  <c r="R48" i="106"/>
  <c r="M48" i="106"/>
  <c r="P48" i="106" s="1"/>
  <c r="G48" i="106"/>
  <c r="J48" i="106" s="1"/>
  <c r="R47" i="106"/>
  <c r="P47" i="106"/>
  <c r="M47" i="106"/>
  <c r="J47" i="106"/>
  <c r="G47" i="106"/>
  <c r="R46" i="106"/>
  <c r="M46" i="106"/>
  <c r="P46" i="106" s="1"/>
  <c r="J46" i="106"/>
  <c r="G46" i="106"/>
  <c r="M45" i="106"/>
  <c r="P45" i="106" s="1"/>
  <c r="G45" i="106"/>
  <c r="J45" i="106" s="1"/>
  <c r="R44" i="106"/>
  <c r="M44" i="106"/>
  <c r="P44" i="106" s="1"/>
  <c r="G44" i="106"/>
  <c r="J44" i="106" s="1"/>
  <c r="R43" i="106"/>
  <c r="M43" i="106"/>
  <c r="P43" i="106" s="1"/>
  <c r="G43" i="106"/>
  <c r="J43" i="106" s="1"/>
  <c r="R42" i="106"/>
  <c r="M42" i="106"/>
  <c r="P42" i="106" s="1"/>
  <c r="G42" i="106"/>
  <c r="J42" i="106" s="1"/>
  <c r="R41" i="106"/>
  <c r="M41" i="106"/>
  <c r="P41" i="106" s="1"/>
  <c r="J41" i="106"/>
  <c r="G41" i="106"/>
  <c r="R40" i="106"/>
  <c r="M40" i="106"/>
  <c r="P40" i="106" s="1"/>
  <c r="J40" i="106"/>
  <c r="G40" i="106"/>
  <c r="R39" i="106"/>
  <c r="P39" i="106"/>
  <c r="M39" i="106"/>
  <c r="G39" i="106"/>
  <c r="J39" i="106" s="1"/>
  <c r="R38" i="106"/>
  <c r="M38" i="106"/>
  <c r="P38" i="106" s="1"/>
  <c r="G38" i="106"/>
  <c r="J38" i="106" s="1"/>
  <c r="R37" i="106"/>
  <c r="M37" i="106"/>
  <c r="P37" i="106" s="1"/>
  <c r="G37" i="106"/>
  <c r="J37" i="106" s="1"/>
  <c r="R36" i="106"/>
  <c r="M36" i="106"/>
  <c r="P36" i="106" s="1"/>
  <c r="G36" i="106"/>
  <c r="J36" i="106" s="1"/>
  <c r="R35" i="106"/>
  <c r="M35" i="106"/>
  <c r="P35" i="106" s="1"/>
  <c r="G35" i="106"/>
  <c r="J35" i="106" s="1"/>
  <c r="R34" i="106"/>
  <c r="M34" i="106"/>
  <c r="P34" i="106" s="1"/>
  <c r="G34" i="106"/>
  <c r="J34" i="106" s="1"/>
  <c r="R33" i="106"/>
  <c r="M33" i="106"/>
  <c r="P33" i="106" s="1"/>
  <c r="J33" i="106"/>
  <c r="G33" i="106"/>
  <c r="R32" i="106"/>
  <c r="P32" i="106"/>
  <c r="M32" i="106"/>
  <c r="J32" i="106"/>
  <c r="G32" i="106"/>
  <c r="R31" i="106"/>
  <c r="P31" i="106"/>
  <c r="M31" i="106"/>
  <c r="G31" i="106"/>
  <c r="J31" i="106" s="1"/>
  <c r="R30" i="106"/>
  <c r="M30" i="106"/>
  <c r="P30" i="106" s="1"/>
  <c r="G30" i="106"/>
  <c r="J30" i="106" s="1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G26" i="106"/>
  <c r="J26" i="106" s="1"/>
  <c r="R25" i="106"/>
  <c r="M25" i="106"/>
  <c r="P25" i="106" s="1"/>
  <c r="G25" i="106"/>
  <c r="J25" i="106" s="1"/>
  <c r="R24" i="106"/>
  <c r="P24" i="106"/>
  <c r="M24" i="106"/>
  <c r="G24" i="106"/>
  <c r="J24" i="106" s="1"/>
  <c r="R23" i="106"/>
  <c r="M23" i="106"/>
  <c r="P23" i="106" s="1"/>
  <c r="G23" i="106"/>
  <c r="J23" i="106" s="1"/>
  <c r="R22" i="106"/>
  <c r="M22" i="106"/>
  <c r="P22" i="106" s="1"/>
  <c r="G22" i="106"/>
  <c r="J22" i="106" s="1"/>
  <c r="R21" i="106"/>
  <c r="M21" i="106"/>
  <c r="P21" i="106" s="1"/>
  <c r="G21" i="106"/>
  <c r="J21" i="106" s="1"/>
  <c r="R20" i="106"/>
  <c r="M20" i="106"/>
  <c r="P20" i="106" s="1"/>
  <c r="G20" i="106"/>
  <c r="J20" i="106" s="1"/>
  <c r="R19" i="106"/>
  <c r="M19" i="106"/>
  <c r="P19" i="106" s="1"/>
  <c r="G19" i="106"/>
  <c r="J19" i="106" s="1"/>
  <c r="R18" i="106"/>
  <c r="M18" i="106"/>
  <c r="P18" i="106" s="1"/>
  <c r="G18" i="106"/>
  <c r="J18" i="106" s="1"/>
  <c r="R17" i="106"/>
  <c r="M17" i="106"/>
  <c r="P17" i="106" s="1"/>
  <c r="G17" i="106"/>
  <c r="J17" i="106" s="1"/>
  <c r="R16" i="106"/>
  <c r="P16" i="106"/>
  <c r="M16" i="106"/>
  <c r="G16" i="106"/>
  <c r="J16" i="106" s="1"/>
  <c r="R15" i="106"/>
  <c r="M15" i="106"/>
  <c r="P15" i="106" s="1"/>
  <c r="G15" i="106"/>
  <c r="J15" i="106" s="1"/>
  <c r="R14" i="106"/>
  <c r="M14" i="106"/>
  <c r="P14" i="106" s="1"/>
  <c r="G14" i="106"/>
  <c r="J14" i="106" s="1"/>
  <c r="R13" i="106"/>
  <c r="M13" i="106"/>
  <c r="P13" i="106" s="1"/>
  <c r="G13" i="106"/>
  <c r="J13" i="106" s="1"/>
  <c r="R12" i="106"/>
  <c r="M12" i="106"/>
  <c r="P12" i="106" s="1"/>
  <c r="G12" i="106"/>
  <c r="J12" i="106" s="1"/>
  <c r="R11" i="106"/>
  <c r="M11" i="106"/>
  <c r="P11" i="106" s="1"/>
  <c r="G11" i="106"/>
  <c r="J11" i="106" s="1"/>
  <c r="R10" i="106"/>
  <c r="M10" i="106"/>
  <c r="P10" i="106" s="1"/>
  <c r="G10" i="106"/>
  <c r="J10" i="106" s="1"/>
  <c r="R9" i="106"/>
  <c r="M9" i="106"/>
  <c r="P9" i="106" s="1"/>
  <c r="J9" i="106"/>
  <c r="G9" i="106"/>
  <c r="R8" i="106"/>
  <c r="M8" i="106"/>
  <c r="P8" i="106" s="1"/>
  <c r="J8" i="106"/>
  <c r="G8" i="106"/>
  <c r="R7" i="106"/>
  <c r="R206" i="106" s="1"/>
  <c r="P7" i="106"/>
  <c r="M7" i="106"/>
  <c r="G7" i="106"/>
  <c r="J7" i="106" s="1"/>
  <c r="R6" i="106"/>
  <c r="M6" i="106"/>
  <c r="P6" i="106" s="1"/>
  <c r="G6" i="106"/>
  <c r="J6" i="106" s="1"/>
  <c r="R5" i="106"/>
  <c r="M5" i="106"/>
  <c r="P5" i="106" s="1"/>
  <c r="G5" i="106"/>
  <c r="J5" i="106" s="1"/>
  <c r="N213" i="107"/>
  <c r="N210" i="107"/>
  <c r="M207" i="107"/>
  <c r="R205" i="107"/>
  <c r="R204" i="107"/>
  <c r="R203" i="107"/>
  <c r="R202" i="107"/>
  <c r="R201" i="107"/>
  <c r="P201" i="107"/>
  <c r="M201" i="107"/>
  <c r="J201" i="107"/>
  <c r="G201" i="107"/>
  <c r="R200" i="107"/>
  <c r="M200" i="107"/>
  <c r="P200" i="107" s="1"/>
  <c r="G200" i="107"/>
  <c r="J200" i="107" s="1"/>
  <c r="R199" i="107"/>
  <c r="P199" i="107"/>
  <c r="M199" i="107"/>
  <c r="J199" i="107"/>
  <c r="G199" i="107"/>
  <c r="R198" i="107"/>
  <c r="M198" i="107"/>
  <c r="P198" i="107" s="1"/>
  <c r="G198" i="107"/>
  <c r="J198" i="107" s="1"/>
  <c r="R197" i="107"/>
  <c r="P197" i="107"/>
  <c r="M197" i="107"/>
  <c r="J197" i="107"/>
  <c r="G197" i="107"/>
  <c r="R196" i="107"/>
  <c r="M196" i="107"/>
  <c r="P196" i="107" s="1"/>
  <c r="J196" i="107"/>
  <c r="G196" i="107"/>
  <c r="R195" i="107"/>
  <c r="M195" i="107"/>
  <c r="P195" i="107" s="1"/>
  <c r="G195" i="107"/>
  <c r="J195" i="107" s="1"/>
  <c r="R194" i="107"/>
  <c r="P194" i="107"/>
  <c r="M194" i="107"/>
  <c r="G194" i="107"/>
  <c r="J194" i="107" s="1"/>
  <c r="R193" i="107"/>
  <c r="P193" i="107"/>
  <c r="M193" i="107"/>
  <c r="J193" i="107"/>
  <c r="G193" i="107"/>
  <c r="R192" i="107"/>
  <c r="M192" i="107"/>
  <c r="P192" i="107" s="1"/>
  <c r="G192" i="107"/>
  <c r="J192" i="107" s="1"/>
  <c r="R191" i="107"/>
  <c r="P191" i="107"/>
  <c r="M191" i="107"/>
  <c r="J191" i="107"/>
  <c r="G191" i="107"/>
  <c r="R190" i="107"/>
  <c r="M190" i="107"/>
  <c r="P190" i="107" s="1"/>
  <c r="G190" i="107"/>
  <c r="J190" i="107" s="1"/>
  <c r="R189" i="107"/>
  <c r="P189" i="107"/>
  <c r="M189" i="107"/>
  <c r="J189" i="107"/>
  <c r="G189" i="107"/>
  <c r="R188" i="107"/>
  <c r="M188" i="107"/>
  <c r="P188" i="107" s="1"/>
  <c r="J188" i="107"/>
  <c r="G188" i="107"/>
  <c r="R187" i="107"/>
  <c r="M187" i="107"/>
  <c r="P187" i="107" s="1"/>
  <c r="G187" i="107"/>
  <c r="J187" i="107" s="1"/>
  <c r="R186" i="107"/>
  <c r="P186" i="107"/>
  <c r="M186" i="107"/>
  <c r="G186" i="107"/>
  <c r="J186" i="107" s="1"/>
  <c r="R185" i="107"/>
  <c r="P185" i="107"/>
  <c r="M185" i="107"/>
  <c r="J185" i="107"/>
  <c r="G185" i="107"/>
  <c r="R184" i="107"/>
  <c r="M184" i="107"/>
  <c r="P184" i="107" s="1"/>
  <c r="G184" i="107"/>
  <c r="J184" i="107" s="1"/>
  <c r="R183" i="107"/>
  <c r="P183" i="107"/>
  <c r="M183" i="107"/>
  <c r="J183" i="107"/>
  <c r="G183" i="107"/>
  <c r="R182" i="107"/>
  <c r="M182" i="107"/>
  <c r="P182" i="107" s="1"/>
  <c r="G182" i="107"/>
  <c r="J182" i="107" s="1"/>
  <c r="R181" i="107"/>
  <c r="P181" i="107"/>
  <c r="M181" i="107"/>
  <c r="J181" i="107"/>
  <c r="G181" i="107"/>
  <c r="R180" i="107"/>
  <c r="M180" i="107"/>
  <c r="P180" i="107" s="1"/>
  <c r="J180" i="107"/>
  <c r="G180" i="107"/>
  <c r="R179" i="107"/>
  <c r="M179" i="107"/>
  <c r="P179" i="107" s="1"/>
  <c r="G179" i="107"/>
  <c r="J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G175" i="107"/>
  <c r="J175" i="107" s="1"/>
  <c r="R174" i="107"/>
  <c r="P174" i="107"/>
  <c r="M174" i="107"/>
  <c r="J174" i="107"/>
  <c r="G174" i="107"/>
  <c r="R173" i="107"/>
  <c r="M173" i="107"/>
  <c r="P173" i="107" s="1"/>
  <c r="G173" i="107"/>
  <c r="J173" i="107" s="1"/>
  <c r="R172" i="107"/>
  <c r="M172" i="107"/>
  <c r="P172" i="107" s="1"/>
  <c r="G172" i="107"/>
  <c r="J172" i="107" s="1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P166" i="107"/>
  <c r="M166" i="107"/>
  <c r="J166" i="107"/>
  <c r="G166" i="107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M162" i="107"/>
  <c r="P162" i="107" s="1"/>
  <c r="G162" i="107"/>
  <c r="J162" i="107" s="1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G159" i="107"/>
  <c r="J159" i="107" s="1"/>
  <c r="R158" i="107"/>
  <c r="P158" i="107"/>
  <c r="M158" i="107"/>
  <c r="J158" i="107"/>
  <c r="G158" i="107"/>
  <c r="R157" i="107"/>
  <c r="M157" i="107"/>
  <c r="P157" i="107" s="1"/>
  <c r="G157" i="107"/>
  <c r="J157" i="107" s="1"/>
  <c r="R156" i="107"/>
  <c r="M156" i="107"/>
  <c r="P156" i="107" s="1"/>
  <c r="G156" i="107"/>
  <c r="J156" i="107" s="1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P150" i="107"/>
  <c r="M150" i="107"/>
  <c r="J150" i="107"/>
  <c r="G150" i="107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G143" i="107"/>
  <c r="J143" i="107" s="1"/>
  <c r="R142" i="107"/>
  <c r="P142" i="107"/>
  <c r="M142" i="107"/>
  <c r="J142" i="107"/>
  <c r="G142" i="107"/>
  <c r="R141" i="107"/>
  <c r="M141" i="107"/>
  <c r="P141" i="107" s="1"/>
  <c r="G141" i="107"/>
  <c r="J141" i="107" s="1"/>
  <c r="R140" i="107"/>
  <c r="M140" i="107"/>
  <c r="P140" i="107" s="1"/>
  <c r="G140" i="107"/>
  <c r="J140" i="107" s="1"/>
  <c r="R139" i="107"/>
  <c r="M139" i="107"/>
  <c r="P139" i="107" s="1"/>
  <c r="G139" i="107"/>
  <c r="J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P136" i="107" s="1"/>
  <c r="G136" i="107"/>
  <c r="J136" i="107" s="1"/>
  <c r="R135" i="107"/>
  <c r="M135" i="107"/>
  <c r="P135" i="107" s="1"/>
  <c r="G135" i="107"/>
  <c r="J135" i="107" s="1"/>
  <c r="R134" i="107"/>
  <c r="P134" i="107"/>
  <c r="M134" i="107"/>
  <c r="J134" i="107"/>
  <c r="G134" i="107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G130" i="107"/>
  <c r="J130" i="107" s="1"/>
  <c r="M129" i="107"/>
  <c r="P129" i="107" s="1"/>
  <c r="G129" i="107"/>
  <c r="J129" i="107" s="1"/>
  <c r="R128" i="107"/>
  <c r="P128" i="107"/>
  <c r="M128" i="107"/>
  <c r="G128" i="107"/>
  <c r="J128" i="107" s="1"/>
  <c r="R127" i="107"/>
  <c r="P127" i="107"/>
  <c r="M127" i="107"/>
  <c r="J127" i="107"/>
  <c r="G127" i="107"/>
  <c r="R126" i="107"/>
  <c r="M126" i="107"/>
  <c r="P126" i="107" s="1"/>
  <c r="G126" i="107"/>
  <c r="J126" i="107" s="1"/>
  <c r="R125" i="107"/>
  <c r="P125" i="107"/>
  <c r="M125" i="107"/>
  <c r="J125" i="107"/>
  <c r="G125" i="107"/>
  <c r="R124" i="107"/>
  <c r="M124" i="107"/>
  <c r="P124" i="107" s="1"/>
  <c r="G124" i="107"/>
  <c r="J124" i="107" s="1"/>
  <c r="R123" i="107"/>
  <c r="P123" i="107"/>
  <c r="M123" i="107"/>
  <c r="J123" i="107"/>
  <c r="G123" i="107"/>
  <c r="R122" i="107"/>
  <c r="M122" i="107"/>
  <c r="P122" i="107" s="1"/>
  <c r="J122" i="107"/>
  <c r="G122" i="107"/>
  <c r="R121" i="107"/>
  <c r="M121" i="107"/>
  <c r="P121" i="107" s="1"/>
  <c r="G121" i="107"/>
  <c r="J121" i="107" s="1"/>
  <c r="R120" i="107"/>
  <c r="P120" i="107"/>
  <c r="M120" i="107"/>
  <c r="G120" i="107"/>
  <c r="J120" i="107" s="1"/>
  <c r="R119" i="107"/>
  <c r="P119" i="107"/>
  <c r="M119" i="107"/>
  <c r="J119" i="107"/>
  <c r="G119" i="107"/>
  <c r="R118" i="107"/>
  <c r="M118" i="107"/>
  <c r="P118" i="107" s="1"/>
  <c r="G118" i="107"/>
  <c r="J118" i="107" s="1"/>
  <c r="R117" i="107"/>
  <c r="P117" i="107"/>
  <c r="M117" i="107"/>
  <c r="J117" i="107"/>
  <c r="G117" i="107"/>
  <c r="R116" i="107"/>
  <c r="M116" i="107"/>
  <c r="P116" i="107" s="1"/>
  <c r="G116" i="107"/>
  <c r="J116" i="107" s="1"/>
  <c r="R115" i="107"/>
  <c r="P115" i="107"/>
  <c r="M115" i="107"/>
  <c r="J115" i="107"/>
  <c r="G115" i="107"/>
  <c r="P114" i="107"/>
  <c r="M114" i="107"/>
  <c r="J114" i="107"/>
  <c r="G114" i="107"/>
  <c r="R113" i="107"/>
  <c r="M113" i="107"/>
  <c r="P113" i="107" s="1"/>
  <c r="G113" i="107"/>
  <c r="J113" i="107" s="1"/>
  <c r="R112" i="107"/>
  <c r="P112" i="107"/>
  <c r="M112" i="107"/>
  <c r="J112" i="107"/>
  <c r="G112" i="107"/>
  <c r="R111" i="107"/>
  <c r="M111" i="107"/>
  <c r="P111" i="107" s="1"/>
  <c r="G111" i="107"/>
  <c r="J111" i="107" s="1"/>
  <c r="R110" i="107"/>
  <c r="P110" i="107"/>
  <c r="M110" i="107"/>
  <c r="J110" i="107"/>
  <c r="G110" i="107"/>
  <c r="P109" i="107"/>
  <c r="M109" i="107"/>
  <c r="J109" i="107"/>
  <c r="G109" i="107"/>
  <c r="R108" i="107"/>
  <c r="M108" i="107"/>
  <c r="P108" i="107" s="1"/>
  <c r="J108" i="107"/>
  <c r="G108" i="107"/>
  <c r="R107" i="107"/>
  <c r="M107" i="107"/>
  <c r="P107" i="107" s="1"/>
  <c r="J107" i="107"/>
  <c r="G107" i="107"/>
  <c r="R106" i="107"/>
  <c r="P106" i="107"/>
  <c r="M106" i="107"/>
  <c r="G106" i="107"/>
  <c r="J106" i="107" s="1"/>
  <c r="R105" i="107"/>
  <c r="P105" i="107"/>
  <c r="M105" i="107"/>
  <c r="G105" i="107"/>
  <c r="J105" i="107" s="1"/>
  <c r="R104" i="107"/>
  <c r="M104" i="107"/>
  <c r="P104" i="107" s="1"/>
  <c r="G104" i="107"/>
  <c r="J104" i="107" s="1"/>
  <c r="R103" i="107"/>
  <c r="M103" i="107"/>
  <c r="P103" i="107" s="1"/>
  <c r="J103" i="107"/>
  <c r="G103" i="107"/>
  <c r="R102" i="107"/>
  <c r="P102" i="107"/>
  <c r="M102" i="107"/>
  <c r="G102" i="107"/>
  <c r="J102" i="107" s="1"/>
  <c r="R101" i="107"/>
  <c r="P101" i="107"/>
  <c r="M101" i="107"/>
  <c r="J101" i="107"/>
  <c r="G101" i="107"/>
  <c r="R100" i="107"/>
  <c r="M100" i="107"/>
  <c r="P100" i="107" s="1"/>
  <c r="J100" i="107"/>
  <c r="G100" i="107"/>
  <c r="R99" i="107"/>
  <c r="P99" i="107"/>
  <c r="M99" i="107"/>
  <c r="G99" i="107"/>
  <c r="J99" i="107" s="1"/>
  <c r="R98" i="107"/>
  <c r="P98" i="107"/>
  <c r="M98" i="107"/>
  <c r="G98" i="107"/>
  <c r="J98" i="107" s="1"/>
  <c r="R97" i="107"/>
  <c r="P97" i="107"/>
  <c r="M97" i="107"/>
  <c r="G97" i="107"/>
  <c r="J97" i="107" s="1"/>
  <c r="R96" i="107"/>
  <c r="M96" i="107"/>
  <c r="P96" i="107" s="1"/>
  <c r="G96" i="107"/>
  <c r="J96" i="107" s="1"/>
  <c r="R95" i="107"/>
  <c r="M95" i="107"/>
  <c r="P95" i="107" s="1"/>
  <c r="G95" i="107"/>
  <c r="J95" i="107" s="1"/>
  <c r="G94" i="107"/>
  <c r="J94" i="107" s="1"/>
  <c r="R93" i="107"/>
  <c r="M93" i="107"/>
  <c r="P93" i="107" s="1"/>
  <c r="J93" i="107"/>
  <c r="G93" i="107"/>
  <c r="R92" i="107"/>
  <c r="P92" i="107"/>
  <c r="M92" i="107"/>
  <c r="J92" i="107"/>
  <c r="G92" i="107"/>
  <c r="R91" i="107"/>
  <c r="P91" i="107"/>
  <c r="M91" i="107"/>
  <c r="G91" i="107"/>
  <c r="J91" i="107" s="1"/>
  <c r="R90" i="107"/>
  <c r="M90" i="107"/>
  <c r="P90" i="107" s="1"/>
  <c r="G90" i="107"/>
  <c r="J90" i="107" s="1"/>
  <c r="R89" i="107"/>
  <c r="M89" i="107"/>
  <c r="J89" i="107"/>
  <c r="G89" i="107"/>
  <c r="R88" i="107"/>
  <c r="M88" i="107"/>
  <c r="P88" i="107" s="1"/>
  <c r="J88" i="107"/>
  <c r="G88" i="107"/>
  <c r="R87" i="107"/>
  <c r="P87" i="107"/>
  <c r="M87" i="107"/>
  <c r="G87" i="107"/>
  <c r="J87" i="107" s="1"/>
  <c r="R86" i="107"/>
  <c r="M86" i="107"/>
  <c r="P86" i="107" s="1"/>
  <c r="G86" i="107"/>
  <c r="J86" i="107" s="1"/>
  <c r="R85" i="107"/>
  <c r="M85" i="107"/>
  <c r="P85" i="107" s="1"/>
  <c r="G85" i="107"/>
  <c r="J85" i="107" s="1"/>
  <c r="R84" i="107"/>
  <c r="P84" i="107"/>
  <c r="M84" i="107"/>
  <c r="J84" i="107"/>
  <c r="G84" i="107"/>
  <c r="R83" i="107"/>
  <c r="M83" i="107"/>
  <c r="P83" i="107" s="1"/>
  <c r="G83" i="107"/>
  <c r="J83" i="107" s="1"/>
  <c r="R82" i="107"/>
  <c r="M82" i="107"/>
  <c r="P82" i="107" s="1"/>
  <c r="G82" i="107"/>
  <c r="J82" i="107" s="1"/>
  <c r="R81" i="107"/>
  <c r="M81" i="107"/>
  <c r="P81" i="107" s="1"/>
  <c r="J81" i="107"/>
  <c r="G81" i="107"/>
  <c r="R80" i="107"/>
  <c r="M80" i="107"/>
  <c r="P80" i="107" s="1"/>
  <c r="J80" i="107"/>
  <c r="G80" i="107"/>
  <c r="R79" i="107"/>
  <c r="M79" i="107"/>
  <c r="P79" i="107" s="1"/>
  <c r="G79" i="107"/>
  <c r="J79" i="107" s="1"/>
  <c r="R78" i="107"/>
  <c r="M78" i="107"/>
  <c r="P78" i="107" s="1"/>
  <c r="J78" i="107"/>
  <c r="G78" i="107"/>
  <c r="R77" i="107"/>
  <c r="M77" i="107"/>
  <c r="P77" i="107" s="1"/>
  <c r="G77" i="107"/>
  <c r="J77" i="107" s="1"/>
  <c r="R76" i="107"/>
  <c r="P76" i="107"/>
  <c r="M76" i="107"/>
  <c r="G76" i="107"/>
  <c r="J76" i="107" s="1"/>
  <c r="M75" i="107"/>
  <c r="P75" i="107" s="1"/>
  <c r="G75" i="107"/>
  <c r="J75" i="107" s="1"/>
  <c r="R74" i="107"/>
  <c r="P74" i="107"/>
  <c r="M74" i="107"/>
  <c r="G74" i="107"/>
  <c r="J74" i="107" s="1"/>
  <c r="R73" i="107"/>
  <c r="P73" i="107"/>
  <c r="M73" i="107"/>
  <c r="J73" i="107"/>
  <c r="G73" i="107"/>
  <c r="R72" i="107"/>
  <c r="M72" i="107"/>
  <c r="P72" i="107" s="1"/>
  <c r="J72" i="107"/>
  <c r="G72" i="107"/>
  <c r="R71" i="107"/>
  <c r="M71" i="107"/>
  <c r="P71" i="107" s="1"/>
  <c r="G71" i="107"/>
  <c r="J71" i="107" s="1"/>
  <c r="R70" i="107"/>
  <c r="P70" i="107"/>
  <c r="M70" i="107"/>
  <c r="G70" i="107"/>
  <c r="J70" i="107" s="1"/>
  <c r="R69" i="107"/>
  <c r="P69" i="107"/>
  <c r="M69" i="107"/>
  <c r="G69" i="107"/>
  <c r="J69" i="107" s="1"/>
  <c r="R68" i="107"/>
  <c r="M68" i="107"/>
  <c r="G68" i="107"/>
  <c r="J68" i="107" s="1"/>
  <c r="R67" i="107"/>
  <c r="M67" i="107"/>
  <c r="P67" i="107" s="1"/>
  <c r="G67" i="107"/>
  <c r="J67" i="107" s="1"/>
  <c r="R66" i="107"/>
  <c r="M66" i="107"/>
  <c r="P66" i="107" s="1"/>
  <c r="G66" i="107"/>
  <c r="J66" i="107" s="1"/>
  <c r="R65" i="107"/>
  <c r="P65" i="107"/>
  <c r="M65" i="107"/>
  <c r="J65" i="107"/>
  <c r="G65" i="107"/>
  <c r="R64" i="107"/>
  <c r="M64" i="107"/>
  <c r="P64" i="107" s="1"/>
  <c r="J64" i="107"/>
  <c r="G64" i="107"/>
  <c r="R63" i="107"/>
  <c r="M63" i="107"/>
  <c r="P63" i="107" s="1"/>
  <c r="J63" i="107"/>
  <c r="G63" i="107"/>
  <c r="R62" i="107"/>
  <c r="P62" i="107"/>
  <c r="M62" i="107"/>
  <c r="G62" i="107"/>
  <c r="J62" i="107" s="1"/>
  <c r="R61" i="107"/>
  <c r="P61" i="107"/>
  <c r="M61" i="107"/>
  <c r="G61" i="107"/>
  <c r="J61" i="107" s="1"/>
  <c r="R60" i="107"/>
  <c r="M60" i="107"/>
  <c r="G60" i="107"/>
  <c r="J60" i="107" s="1"/>
  <c r="R59" i="107"/>
  <c r="M59" i="107"/>
  <c r="P59" i="107" s="1"/>
  <c r="J59" i="107"/>
  <c r="G59" i="107"/>
  <c r="R58" i="107"/>
  <c r="P58" i="107"/>
  <c r="M58" i="107"/>
  <c r="G58" i="107"/>
  <c r="J58" i="107" s="1"/>
  <c r="R57" i="107"/>
  <c r="P57" i="107"/>
  <c r="M57" i="107"/>
  <c r="G57" i="107"/>
  <c r="J57" i="107" s="1"/>
  <c r="R56" i="107"/>
  <c r="M56" i="107"/>
  <c r="P56" i="107" s="1"/>
  <c r="J56" i="107"/>
  <c r="G56" i="107"/>
  <c r="R55" i="107"/>
  <c r="P55" i="107"/>
  <c r="M55" i="107"/>
  <c r="G55" i="107"/>
  <c r="J55" i="107" s="1"/>
  <c r="R54" i="107"/>
  <c r="P54" i="107"/>
  <c r="M54" i="107"/>
  <c r="G54" i="107"/>
  <c r="J54" i="107" s="1"/>
  <c r="R53" i="107"/>
  <c r="M53" i="107"/>
  <c r="P53" i="107" s="1"/>
  <c r="G53" i="107"/>
  <c r="J53" i="107" s="1"/>
  <c r="R52" i="107"/>
  <c r="M52" i="107"/>
  <c r="G52" i="107"/>
  <c r="J52" i="107" s="1"/>
  <c r="R51" i="107"/>
  <c r="M51" i="107"/>
  <c r="P51" i="107" s="1"/>
  <c r="G51" i="107"/>
  <c r="J51" i="107" s="1"/>
  <c r="R50" i="107"/>
  <c r="P50" i="107"/>
  <c r="M50" i="107"/>
  <c r="G50" i="107"/>
  <c r="J50" i="107" s="1"/>
  <c r="R49" i="107"/>
  <c r="M49" i="107"/>
  <c r="P49" i="107" s="1"/>
  <c r="J49" i="107"/>
  <c r="G49" i="107"/>
  <c r="R48" i="107"/>
  <c r="M48" i="107"/>
  <c r="P48" i="107" s="1"/>
  <c r="J48" i="107"/>
  <c r="G48" i="107"/>
  <c r="R47" i="107"/>
  <c r="M47" i="107"/>
  <c r="P47" i="107" s="1"/>
  <c r="G47" i="107"/>
  <c r="J47" i="107" s="1"/>
  <c r="R46" i="107"/>
  <c r="P46" i="107"/>
  <c r="M46" i="107"/>
  <c r="G46" i="107"/>
  <c r="J46" i="107" s="1"/>
  <c r="M45" i="107"/>
  <c r="P45" i="107" s="1"/>
  <c r="G45" i="107"/>
  <c r="J45" i="107" s="1"/>
  <c r="R44" i="107"/>
  <c r="M44" i="107"/>
  <c r="P44" i="107" s="1"/>
  <c r="J44" i="107"/>
  <c r="G44" i="107"/>
  <c r="R43" i="107"/>
  <c r="M43" i="107"/>
  <c r="P43" i="107" s="1"/>
  <c r="G43" i="107"/>
  <c r="J43" i="107" s="1"/>
  <c r="R42" i="107"/>
  <c r="P42" i="107"/>
  <c r="M42" i="107"/>
  <c r="J42" i="107"/>
  <c r="G42" i="107"/>
  <c r="R41" i="107"/>
  <c r="M41" i="107"/>
  <c r="P41" i="107" s="1"/>
  <c r="G41" i="107"/>
  <c r="J41" i="107" s="1"/>
  <c r="R40" i="107"/>
  <c r="P40" i="107"/>
  <c r="M40" i="107"/>
  <c r="G40" i="107"/>
  <c r="J40" i="107" s="1"/>
  <c r="R39" i="107"/>
  <c r="M39" i="107"/>
  <c r="P39" i="107" s="1"/>
  <c r="J39" i="107"/>
  <c r="G39" i="107"/>
  <c r="R38" i="107"/>
  <c r="M38" i="107"/>
  <c r="P38" i="107" s="1"/>
  <c r="J38" i="107"/>
  <c r="G38" i="107"/>
  <c r="R37" i="107"/>
  <c r="M37" i="107"/>
  <c r="P37" i="107" s="1"/>
  <c r="G37" i="107"/>
  <c r="J37" i="107" s="1"/>
  <c r="R36" i="107"/>
  <c r="P36" i="107"/>
  <c r="M36" i="107"/>
  <c r="G36" i="107"/>
  <c r="J36" i="107" s="1"/>
  <c r="R35" i="107"/>
  <c r="M35" i="107"/>
  <c r="P35" i="107" s="1"/>
  <c r="G35" i="107"/>
  <c r="J35" i="107" s="1"/>
  <c r="R34" i="107"/>
  <c r="P34" i="107"/>
  <c r="M34" i="107"/>
  <c r="J34" i="107"/>
  <c r="G34" i="107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J31" i="107"/>
  <c r="G31" i="107"/>
  <c r="R30" i="107"/>
  <c r="M30" i="107"/>
  <c r="P30" i="107" s="1"/>
  <c r="J30" i="107"/>
  <c r="G30" i="107"/>
  <c r="R29" i="107"/>
  <c r="M29" i="107"/>
  <c r="P29" i="107" s="1"/>
  <c r="G29" i="107"/>
  <c r="J29" i="107" s="1"/>
  <c r="R28" i="107"/>
  <c r="M28" i="107"/>
  <c r="P28" i="107" s="1"/>
  <c r="G28" i="107"/>
  <c r="J28" i="107" s="1"/>
  <c r="R27" i="107"/>
  <c r="M27" i="107"/>
  <c r="P27" i="107" s="1"/>
  <c r="J27" i="107"/>
  <c r="G27" i="107"/>
  <c r="R26" i="107"/>
  <c r="P26" i="107"/>
  <c r="M26" i="107"/>
  <c r="J26" i="107"/>
  <c r="G26" i="107"/>
  <c r="R25" i="107"/>
  <c r="P25" i="107"/>
  <c r="M25" i="107"/>
  <c r="G25" i="107"/>
  <c r="J25" i="107" s="1"/>
  <c r="R24" i="107"/>
  <c r="M24" i="107"/>
  <c r="P24" i="107" s="1"/>
  <c r="G24" i="107"/>
  <c r="J24" i="107" s="1"/>
  <c r="R23" i="107"/>
  <c r="M23" i="107"/>
  <c r="P23" i="107" s="1"/>
  <c r="G23" i="107"/>
  <c r="J23" i="107" s="1"/>
  <c r="R22" i="107"/>
  <c r="M22" i="107"/>
  <c r="P22" i="107" s="1"/>
  <c r="J22" i="107"/>
  <c r="G22" i="107"/>
  <c r="R21" i="107"/>
  <c r="P21" i="107"/>
  <c r="M21" i="107"/>
  <c r="G21" i="107"/>
  <c r="J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P18" i="107"/>
  <c r="M18" i="107"/>
  <c r="J18" i="107"/>
  <c r="G18" i="107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J15" i="107"/>
  <c r="G15" i="107"/>
  <c r="R14" i="107"/>
  <c r="M14" i="107"/>
  <c r="P14" i="107" s="1"/>
  <c r="J14" i="107"/>
  <c r="G14" i="107"/>
  <c r="R13" i="107"/>
  <c r="M13" i="107"/>
  <c r="P13" i="107" s="1"/>
  <c r="G13" i="107"/>
  <c r="J13" i="107" s="1"/>
  <c r="R12" i="107"/>
  <c r="M12" i="107"/>
  <c r="P12" i="107" s="1"/>
  <c r="J12" i="107"/>
  <c r="G12" i="107"/>
  <c r="R11" i="107"/>
  <c r="M11" i="107"/>
  <c r="P11" i="107" s="1"/>
  <c r="G11" i="107"/>
  <c r="J11" i="107" s="1"/>
  <c r="R10" i="107"/>
  <c r="P10" i="107"/>
  <c r="M10" i="107"/>
  <c r="G10" i="107"/>
  <c r="J10" i="107" s="1"/>
  <c r="R9" i="107"/>
  <c r="M9" i="107"/>
  <c r="P9" i="107" s="1"/>
  <c r="G9" i="107"/>
  <c r="J9" i="107" s="1"/>
  <c r="R8" i="107"/>
  <c r="P8" i="107"/>
  <c r="M8" i="107"/>
  <c r="G8" i="107"/>
  <c r="J8" i="107" s="1"/>
  <c r="R7" i="107"/>
  <c r="M7" i="107"/>
  <c r="P7" i="107" s="1"/>
  <c r="J7" i="107"/>
  <c r="G7" i="107"/>
  <c r="R6" i="107"/>
  <c r="M6" i="107"/>
  <c r="P6" i="107" s="1"/>
  <c r="G6" i="107"/>
  <c r="J6" i="107" s="1"/>
  <c r="R5" i="107"/>
  <c r="M5" i="107"/>
  <c r="G5" i="107"/>
  <c r="J5" i="107" s="1"/>
  <c r="N213" i="78"/>
  <c r="N210" i="78"/>
  <c r="W6" i="8" s="1"/>
  <c r="M207" i="78"/>
  <c r="R205" i="78"/>
  <c r="R204" i="78"/>
  <c r="R203" i="78"/>
  <c r="R202" i="78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R180" i="78"/>
  <c r="M180" i="78"/>
  <c r="P180" i="78" s="1"/>
  <c r="R179" i="78"/>
  <c r="M179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R96" i="78"/>
  <c r="M96" i="78"/>
  <c r="P96" i="78" s="1"/>
  <c r="R95" i="78"/>
  <c r="M95" i="78"/>
  <c r="P95" i="78" s="1"/>
  <c r="R93" i="78"/>
  <c r="M93" i="78"/>
  <c r="P93" i="78" s="1"/>
  <c r="R92" i="78"/>
  <c r="M92" i="78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R73" i="78"/>
  <c r="M73" i="78"/>
  <c r="P73" i="78" s="1"/>
  <c r="R72" i="78"/>
  <c r="M72" i="78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R57" i="78"/>
  <c r="M57" i="78"/>
  <c r="P57" i="78" s="1"/>
  <c r="R56" i="78"/>
  <c r="M56" i="78"/>
  <c r="P56" i="78" s="1"/>
  <c r="R55" i="78"/>
  <c r="M55" i="78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M201" i="77"/>
  <c r="P201" i="77" s="1"/>
  <c r="M200" i="77"/>
  <c r="M199" i="77"/>
  <c r="M198" i="77"/>
  <c r="P198" i="77" s="1"/>
  <c r="M197" i="77"/>
  <c r="P197" i="77" s="1"/>
  <c r="M196" i="77"/>
  <c r="P196" i="77" s="1"/>
  <c r="M195" i="77"/>
  <c r="P195" i="77" s="1"/>
  <c r="M194" i="77"/>
  <c r="M193" i="77"/>
  <c r="P193" i="77" s="1"/>
  <c r="M192" i="77"/>
  <c r="M191" i="77"/>
  <c r="P191" i="77" s="1"/>
  <c r="M190" i="77"/>
  <c r="M189" i="77"/>
  <c r="P189" i="77" s="1"/>
  <c r="M188" i="77"/>
  <c r="P188" i="77" s="1"/>
  <c r="M187" i="77"/>
  <c r="P187" i="77" s="1"/>
  <c r="M186" i="77"/>
  <c r="M185" i="77"/>
  <c r="P185" i="77" s="1"/>
  <c r="M184" i="77"/>
  <c r="M183" i="77"/>
  <c r="M182" i="77"/>
  <c r="M181" i="77"/>
  <c r="P181" i="77" s="1"/>
  <c r="M180" i="77"/>
  <c r="P180" i="77" s="1"/>
  <c r="M179" i="77"/>
  <c r="P179" i="77" s="1"/>
  <c r="M178" i="77"/>
  <c r="M177" i="77"/>
  <c r="P177" i="77" s="1"/>
  <c r="M176" i="77"/>
  <c r="M175" i="77"/>
  <c r="P175" i="77" s="1"/>
  <c r="M174" i="77"/>
  <c r="M173" i="77"/>
  <c r="P173" i="77" s="1"/>
  <c r="M172" i="77"/>
  <c r="P172" i="77" s="1"/>
  <c r="M171" i="77"/>
  <c r="P171" i="77" s="1"/>
  <c r="M170" i="77"/>
  <c r="M169" i="77"/>
  <c r="P169" i="77" s="1"/>
  <c r="M168" i="77"/>
  <c r="M167" i="77"/>
  <c r="M166" i="77"/>
  <c r="P166" i="77" s="1"/>
  <c r="M165" i="77"/>
  <c r="P165" i="77" s="1"/>
  <c r="M164" i="77"/>
  <c r="M163" i="77"/>
  <c r="P163" i="77" s="1"/>
  <c r="M162" i="77"/>
  <c r="M161" i="77"/>
  <c r="P161" i="77" s="1"/>
  <c r="M160" i="77"/>
  <c r="P160" i="77" s="1"/>
  <c r="M159" i="77"/>
  <c r="P159" i="77" s="1"/>
  <c r="M158" i="77"/>
  <c r="M157" i="77"/>
  <c r="P157" i="77" s="1"/>
  <c r="M156" i="77"/>
  <c r="P156" i="77" s="1"/>
  <c r="M155" i="77"/>
  <c r="P155" i="77" s="1"/>
  <c r="M154" i="77"/>
  <c r="M153" i="77"/>
  <c r="P153" i="77" s="1"/>
  <c r="M152" i="77"/>
  <c r="M151" i="77"/>
  <c r="M150" i="77"/>
  <c r="M149" i="77"/>
  <c r="P149" i="77" s="1"/>
  <c r="M148" i="77"/>
  <c r="M147" i="77"/>
  <c r="P147" i="77" s="1"/>
  <c r="M146" i="77"/>
  <c r="M145" i="77"/>
  <c r="P145" i="77" s="1"/>
  <c r="M144" i="77"/>
  <c r="M143" i="77"/>
  <c r="P143" i="77" s="1"/>
  <c r="M142" i="77"/>
  <c r="M141" i="77"/>
  <c r="P141" i="77" s="1"/>
  <c r="M140" i="77"/>
  <c r="M139" i="77"/>
  <c r="P139" i="77" s="1"/>
  <c r="M138" i="77"/>
  <c r="M137" i="77"/>
  <c r="P137" i="77" s="1"/>
  <c r="M136" i="77"/>
  <c r="P136" i="77" s="1"/>
  <c r="M135" i="77"/>
  <c r="M134" i="77"/>
  <c r="P134" i="77" s="1"/>
  <c r="M133" i="77"/>
  <c r="P133" i="77" s="1"/>
  <c r="M132" i="77"/>
  <c r="P132" i="77" s="1"/>
  <c r="M131" i="77"/>
  <c r="P131" i="77" s="1"/>
  <c r="M130" i="77"/>
  <c r="M129" i="77"/>
  <c r="P129" i="77" s="1"/>
  <c r="M128" i="77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M121" i="77"/>
  <c r="P121" i="77" s="1"/>
  <c r="M120" i="77"/>
  <c r="M119" i="77"/>
  <c r="M118" i="77"/>
  <c r="M117" i="77"/>
  <c r="P117" i="77" s="1"/>
  <c r="M116" i="77"/>
  <c r="M115" i="77"/>
  <c r="P115" i="77" s="1"/>
  <c r="M114" i="77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M107" i="77"/>
  <c r="P107" i="77" s="1"/>
  <c r="M106" i="77"/>
  <c r="M105" i="77"/>
  <c r="P105" i="77" s="1"/>
  <c r="M104" i="77"/>
  <c r="M103" i="77"/>
  <c r="M102" i="77"/>
  <c r="M101" i="77"/>
  <c r="P101" i="77" s="1"/>
  <c r="M100" i="77"/>
  <c r="P100" i="77" s="1"/>
  <c r="M99" i="77"/>
  <c r="P99" i="77" s="1"/>
  <c r="M98" i="77"/>
  <c r="M97" i="77"/>
  <c r="P97" i="77" s="1"/>
  <c r="M96" i="77"/>
  <c r="M95" i="77"/>
  <c r="P95" i="77" s="1"/>
  <c r="M93" i="77"/>
  <c r="P93" i="77" s="1"/>
  <c r="M92" i="77"/>
  <c r="P92" i="77" s="1"/>
  <c r="M91" i="77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M81" i="77"/>
  <c r="P81" i="77" s="1"/>
  <c r="M80" i="77"/>
  <c r="P80" i="77" s="1"/>
  <c r="P79" i="77"/>
  <c r="M79" i="77"/>
  <c r="M78" i="77"/>
  <c r="M77" i="77"/>
  <c r="P77" i="77" s="1"/>
  <c r="M76" i="77"/>
  <c r="P76" i="77" s="1"/>
  <c r="M75" i="77"/>
  <c r="M74" i="77"/>
  <c r="P74" i="77" s="1"/>
  <c r="M73" i="77"/>
  <c r="P73" i="77" s="1"/>
  <c r="M72" i="77"/>
  <c r="P72" i="77" s="1"/>
  <c r="M71" i="77"/>
  <c r="P71" i="77" s="1"/>
  <c r="P70" i="77"/>
  <c r="M70" i="77"/>
  <c r="M69" i="77"/>
  <c r="P69" i="77" s="1"/>
  <c r="M68" i="77"/>
  <c r="P68" i="77" s="1"/>
  <c r="M67" i="77"/>
  <c r="P67" i="77" s="1"/>
  <c r="M66" i="77"/>
  <c r="M65" i="77"/>
  <c r="P65" i="77" s="1"/>
  <c r="M64" i="77"/>
  <c r="P64" i="77" s="1"/>
  <c r="M63" i="77"/>
  <c r="P63" i="77" s="1"/>
  <c r="M62" i="77"/>
  <c r="P62" i="77" s="1"/>
  <c r="M61" i="77"/>
  <c r="M60" i="77"/>
  <c r="P60" i="77" s="1"/>
  <c r="M59" i="77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P29" i="77"/>
  <c r="M29" i="77"/>
  <c r="M28" i="77"/>
  <c r="P28" i="77" s="1"/>
  <c r="M27" i="77"/>
  <c r="P27" i="77" s="1"/>
  <c r="M26" i="77"/>
  <c r="P26" i="77" s="1"/>
  <c r="M25" i="77"/>
  <c r="P25" i="77" s="1"/>
  <c r="M24" i="77"/>
  <c r="P24" i="77" s="1"/>
  <c r="P23" i="77"/>
  <c r="M23" i="77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P156" i="8"/>
  <c r="P155" i="8"/>
  <c r="P154" i="8"/>
  <c r="P147" i="8"/>
  <c r="P146" i="8"/>
  <c r="P145" i="8"/>
  <c r="P144" i="8"/>
  <c r="R206" i="100" l="1"/>
  <c r="N208" i="107"/>
  <c r="N214" i="107" s="1"/>
  <c r="P5" i="107"/>
  <c r="R206" i="107"/>
  <c r="N208" i="105"/>
  <c r="N214" i="105" s="1"/>
  <c r="R206" i="103"/>
  <c r="R206" i="102"/>
  <c r="R206" i="96"/>
  <c r="M41" i="8"/>
  <c r="M163" i="8"/>
  <c r="M176" i="8"/>
  <c r="M179" i="8"/>
  <c r="M187" i="8"/>
  <c r="M195" i="8"/>
  <c r="M52" i="8"/>
  <c r="M60" i="8"/>
  <c r="M68" i="8"/>
  <c r="M79" i="8"/>
  <c r="M115" i="8"/>
  <c r="M123" i="8"/>
  <c r="M134" i="8"/>
  <c r="M142" i="8"/>
  <c r="M150" i="8"/>
  <c r="M158" i="8"/>
  <c r="M7" i="8"/>
  <c r="M15" i="8"/>
  <c r="M23" i="8"/>
  <c r="M39" i="8"/>
  <c r="M96" i="8"/>
  <c r="M104" i="8"/>
  <c r="M118" i="8"/>
  <c r="M126" i="8"/>
  <c r="M137" i="8"/>
  <c r="M145" i="8"/>
  <c r="M153" i="8"/>
  <c r="M166" i="8"/>
  <c r="M171" i="8"/>
  <c r="M182" i="8"/>
  <c r="M190" i="8"/>
  <c r="M198" i="8"/>
  <c r="M50" i="8"/>
  <c r="M66" i="8"/>
  <c r="M74" i="8"/>
  <c r="M77" i="8"/>
  <c r="M85" i="8"/>
  <c r="M121" i="8"/>
  <c r="M129" i="8"/>
  <c r="M161" i="8"/>
  <c r="M174" i="8"/>
  <c r="M13" i="8"/>
  <c r="M21" i="8"/>
  <c r="M29" i="8"/>
  <c r="M37" i="8"/>
  <c r="M102" i="8"/>
  <c r="M116" i="8"/>
  <c r="M124" i="8"/>
  <c r="M135" i="8"/>
  <c r="M143" i="8"/>
  <c r="M151" i="8"/>
  <c r="M159" i="8"/>
  <c r="M169" i="8"/>
  <c r="M177" i="8"/>
  <c r="M180" i="8"/>
  <c r="M188" i="8"/>
  <c r="M196" i="8"/>
  <c r="M45" i="8"/>
  <c r="M48" i="8"/>
  <c r="M56" i="8"/>
  <c r="M64" i="8"/>
  <c r="M72" i="8"/>
  <c r="M83" i="8"/>
  <c r="M91" i="8"/>
  <c r="M97" i="8"/>
  <c r="M105" i="8"/>
  <c r="M167" i="8"/>
  <c r="M11" i="8"/>
  <c r="M19" i="8"/>
  <c r="M27" i="8"/>
  <c r="M108" i="8"/>
  <c r="M111" i="8"/>
  <c r="M122" i="8"/>
  <c r="M133" i="8"/>
  <c r="M141" i="8"/>
  <c r="M149" i="8"/>
  <c r="M157" i="8"/>
  <c r="M175" i="8"/>
  <c r="M186" i="8"/>
  <c r="M194" i="8"/>
  <c r="R206" i="90"/>
  <c r="M43" i="8"/>
  <c r="M46" i="8"/>
  <c r="M54" i="8"/>
  <c r="M62" i="8"/>
  <c r="M70" i="8"/>
  <c r="M81" i="8"/>
  <c r="M89" i="8"/>
  <c r="M95" i="8"/>
  <c r="M103" i="8"/>
  <c r="M136" i="8"/>
  <c r="M152" i="8"/>
  <c r="M160" i="8"/>
  <c r="M165" i="8"/>
  <c r="M181" i="8"/>
  <c r="M189" i="8"/>
  <c r="M197" i="8"/>
  <c r="M9" i="8"/>
  <c r="M17" i="8"/>
  <c r="M25" i="8"/>
  <c r="M33" i="8"/>
  <c r="M98" i="8"/>
  <c r="M106" i="8"/>
  <c r="M120" i="8"/>
  <c r="M128" i="8"/>
  <c r="M131" i="8"/>
  <c r="M139" i="8"/>
  <c r="M147" i="8"/>
  <c r="M155" i="8"/>
  <c r="M168" i="8"/>
  <c r="M173" i="8"/>
  <c r="M184" i="8"/>
  <c r="M192" i="8"/>
  <c r="M200" i="8"/>
  <c r="M144" i="8"/>
  <c r="M100" i="8"/>
  <c r="M87" i="8"/>
  <c r="M58" i="8"/>
  <c r="M35" i="8"/>
  <c r="M31" i="8"/>
  <c r="P85" i="89"/>
  <c r="P126" i="89"/>
  <c r="P176" i="89"/>
  <c r="P91" i="89"/>
  <c r="P194" i="89"/>
  <c r="P70" i="89"/>
  <c r="P131" i="89"/>
  <c r="P153" i="89"/>
  <c r="P64" i="89"/>
  <c r="P200" i="89"/>
  <c r="P103" i="89"/>
  <c r="P60" i="89"/>
  <c r="P166" i="89"/>
  <c r="P133" i="89"/>
  <c r="P174" i="89"/>
  <c r="P197" i="89"/>
  <c r="P68" i="89"/>
  <c r="P96" i="89"/>
  <c r="P124" i="89"/>
  <c r="P161" i="89"/>
  <c r="P163" i="89"/>
  <c r="P188" i="89"/>
  <c r="P66" i="89"/>
  <c r="P106" i="89"/>
  <c r="P111" i="89"/>
  <c r="P151" i="89"/>
  <c r="P179" i="89"/>
  <c r="P186" i="89"/>
  <c r="P62" i="89"/>
  <c r="P89" i="89"/>
  <c r="P173" i="89"/>
  <c r="P175" i="89"/>
  <c r="P196" i="89"/>
  <c r="P198" i="89"/>
  <c r="P37" i="89"/>
  <c r="P74" i="89"/>
  <c r="P152" i="89"/>
  <c r="P158" i="89"/>
  <c r="P180" i="89"/>
  <c r="P19" i="89"/>
  <c r="P72" i="89"/>
  <c r="P79" i="89"/>
  <c r="P81" i="89"/>
  <c r="P83" i="89"/>
  <c r="P135" i="89"/>
  <c r="P36" i="89"/>
  <c r="M36" i="8"/>
  <c r="P38" i="89"/>
  <c r="M38" i="8"/>
  <c r="P77" i="89"/>
  <c r="P101" i="89"/>
  <c r="M101" i="8"/>
  <c r="P113" i="89"/>
  <c r="M113" i="8"/>
  <c r="P117" i="89"/>
  <c r="M117" i="8"/>
  <c r="P125" i="89"/>
  <c r="M125" i="8"/>
  <c r="P162" i="89"/>
  <c r="M162" i="8"/>
  <c r="P172" i="89"/>
  <c r="M172" i="8"/>
  <c r="P8" i="89"/>
  <c r="M8" i="8"/>
  <c r="P51" i="89"/>
  <c r="M51" i="8"/>
  <c r="P57" i="89"/>
  <c r="M57" i="8"/>
  <c r="P61" i="89"/>
  <c r="M61" i="8"/>
  <c r="P65" i="89"/>
  <c r="M65" i="8"/>
  <c r="P69" i="89"/>
  <c r="M69" i="8"/>
  <c r="P73" i="89"/>
  <c r="M73" i="8"/>
  <c r="P75" i="89"/>
  <c r="M75" i="8"/>
  <c r="P92" i="89"/>
  <c r="M92" i="8"/>
  <c r="P23" i="89"/>
  <c r="P25" i="89"/>
  <c r="P27" i="89"/>
  <c r="P29" i="89"/>
  <c r="P95" i="89"/>
  <c r="P97" i="89"/>
  <c r="P99" i="89"/>
  <c r="M99" i="8"/>
  <c r="P105" i="89"/>
  <c r="P107" i="89"/>
  <c r="M107" i="8"/>
  <c r="P109" i="89"/>
  <c r="M109" i="8"/>
  <c r="P134" i="89"/>
  <c r="P138" i="89"/>
  <c r="M138" i="8"/>
  <c r="P140" i="89"/>
  <c r="M140" i="8"/>
  <c r="P146" i="89"/>
  <c r="M146" i="8"/>
  <c r="P148" i="89"/>
  <c r="M148" i="8"/>
  <c r="P155" i="89"/>
  <c r="P157" i="89"/>
  <c r="P159" i="89"/>
  <c r="P182" i="89"/>
  <c r="P184" i="89"/>
  <c r="P190" i="89"/>
  <c r="P192" i="89"/>
  <c r="P130" i="89"/>
  <c r="M130" i="8"/>
  <c r="P21" i="89"/>
  <c r="P32" i="89"/>
  <c r="M32" i="8"/>
  <c r="P76" i="89"/>
  <c r="M76" i="8"/>
  <c r="P78" i="89"/>
  <c r="M78" i="8"/>
  <c r="P80" i="89"/>
  <c r="M80" i="8"/>
  <c r="P82" i="89"/>
  <c r="M82" i="8"/>
  <c r="P84" i="89"/>
  <c r="M84" i="8"/>
  <c r="P86" i="89"/>
  <c r="M86" i="8"/>
  <c r="P114" i="89"/>
  <c r="M114" i="8"/>
  <c r="P120" i="89"/>
  <c r="P122" i="89"/>
  <c r="P128" i="89"/>
  <c r="P136" i="89"/>
  <c r="P142" i="89"/>
  <c r="P150" i="89"/>
  <c r="P165" i="89"/>
  <c r="P167" i="89"/>
  <c r="P6" i="89"/>
  <c r="M6" i="8"/>
  <c r="P10" i="89"/>
  <c r="M10" i="8"/>
  <c r="P49" i="89"/>
  <c r="M49" i="8"/>
  <c r="P53" i="89"/>
  <c r="M53" i="8"/>
  <c r="P59" i="89"/>
  <c r="M59" i="8"/>
  <c r="P63" i="89"/>
  <c r="M63" i="8"/>
  <c r="P71" i="89"/>
  <c r="M71" i="8"/>
  <c r="P132" i="89"/>
  <c r="M132" i="8"/>
  <c r="P170" i="89"/>
  <c r="M170" i="8"/>
  <c r="P178" i="89"/>
  <c r="M178" i="8"/>
  <c r="P13" i="89"/>
  <c r="P15" i="89"/>
  <c r="P17" i="89"/>
  <c r="P43" i="89"/>
  <c r="P110" i="89"/>
  <c r="M110" i="8"/>
  <c r="P112" i="89"/>
  <c r="M112" i="8"/>
  <c r="P116" i="89"/>
  <c r="P118" i="89"/>
  <c r="P201" i="89"/>
  <c r="M201" i="8"/>
  <c r="P55" i="89"/>
  <c r="M55" i="8"/>
  <c r="P24" i="89"/>
  <c r="M24" i="8"/>
  <c r="P26" i="89"/>
  <c r="M26" i="8"/>
  <c r="P30" i="89"/>
  <c r="M30" i="8"/>
  <c r="P93" i="89"/>
  <c r="M93" i="8"/>
  <c r="P102" i="89"/>
  <c r="P104" i="89"/>
  <c r="P154" i="89"/>
  <c r="M154" i="8"/>
  <c r="P156" i="89"/>
  <c r="M156" i="8"/>
  <c r="P169" i="89"/>
  <c r="P171" i="89"/>
  <c r="P177" i="89"/>
  <c r="P181" i="89"/>
  <c r="P185" i="89"/>
  <c r="M185" i="8"/>
  <c r="P187" i="89"/>
  <c r="P189" i="89"/>
  <c r="P193" i="89"/>
  <c r="M193" i="8"/>
  <c r="P195" i="89"/>
  <c r="P199" i="89"/>
  <c r="M199" i="8"/>
  <c r="P7" i="89"/>
  <c r="P9" i="89"/>
  <c r="P48" i="89"/>
  <c r="P50" i="89"/>
  <c r="P52" i="89"/>
  <c r="P54" i="89"/>
  <c r="P56" i="89"/>
  <c r="P58" i="89"/>
  <c r="P183" i="89"/>
  <c r="M183" i="8"/>
  <c r="P191" i="89"/>
  <c r="M191" i="8"/>
  <c r="P12" i="89"/>
  <c r="M12" i="8"/>
  <c r="P14" i="89"/>
  <c r="M14" i="8"/>
  <c r="P16" i="89"/>
  <c r="M16" i="8"/>
  <c r="P18" i="89"/>
  <c r="M18" i="8"/>
  <c r="P33" i="89"/>
  <c r="P42" i="89"/>
  <c r="M42" i="8"/>
  <c r="P44" i="89"/>
  <c r="M44" i="8"/>
  <c r="P98" i="89"/>
  <c r="P108" i="89"/>
  <c r="P115" i="89"/>
  <c r="P119" i="89"/>
  <c r="M119" i="8"/>
  <c r="P121" i="89"/>
  <c r="P123" i="89"/>
  <c r="P127" i="89"/>
  <c r="M127" i="8"/>
  <c r="P129" i="89"/>
  <c r="P137" i="89"/>
  <c r="P139" i="89"/>
  <c r="P141" i="89"/>
  <c r="P143" i="89"/>
  <c r="P147" i="89"/>
  <c r="P149" i="89"/>
  <c r="P164" i="89"/>
  <c r="M164" i="8"/>
  <c r="P145" i="89"/>
  <c r="P144" i="89"/>
  <c r="P100" i="89"/>
  <c r="P88" i="89"/>
  <c r="M88" i="8"/>
  <c r="P90" i="89"/>
  <c r="M90" i="8"/>
  <c r="P87" i="89"/>
  <c r="P67" i="89"/>
  <c r="M67" i="8"/>
  <c r="P47" i="89"/>
  <c r="M47" i="8"/>
  <c r="P46" i="89"/>
  <c r="P45" i="89"/>
  <c r="P41" i="89"/>
  <c r="P40" i="89"/>
  <c r="M40" i="8"/>
  <c r="P35" i="89"/>
  <c r="P34" i="89"/>
  <c r="M34" i="8"/>
  <c r="P31" i="89"/>
  <c r="P28" i="89"/>
  <c r="M28" i="8"/>
  <c r="P22" i="89"/>
  <c r="M22" i="8"/>
  <c r="P20" i="89"/>
  <c r="M20" i="8"/>
  <c r="P11" i="89"/>
  <c r="P73" i="82"/>
  <c r="N208" i="82"/>
  <c r="P5" i="82"/>
  <c r="P171" i="81"/>
  <c r="R206" i="80"/>
  <c r="P127" i="79"/>
  <c r="P105" i="78"/>
  <c r="P55" i="78"/>
  <c r="P181" i="78"/>
  <c r="P72" i="78"/>
  <c r="P92" i="78"/>
  <c r="P97" i="78"/>
  <c r="P129" i="78"/>
  <c r="P179" i="78"/>
  <c r="R206" i="78"/>
  <c r="P78" i="77"/>
  <c r="P61" i="77"/>
  <c r="N216" i="107"/>
  <c r="N217" i="107"/>
  <c r="N217" i="105"/>
  <c r="N216" i="105"/>
  <c r="N208" i="78"/>
  <c r="P45" i="78"/>
  <c r="P58" i="78"/>
  <c r="P74" i="78"/>
  <c r="P141" i="78"/>
  <c r="P157" i="78"/>
  <c r="P52" i="107"/>
  <c r="P60" i="107"/>
  <c r="P68" i="107"/>
  <c r="P89" i="107"/>
  <c r="P143" i="107"/>
  <c r="P159" i="107"/>
  <c r="P175" i="107"/>
  <c r="P70" i="106"/>
  <c r="P83" i="106"/>
  <c r="P137" i="106"/>
  <c r="P145" i="106"/>
  <c r="P161" i="106"/>
  <c r="P177" i="106"/>
  <c r="P5" i="105"/>
  <c r="N208" i="104"/>
  <c r="N214" i="104" s="1"/>
  <c r="N208" i="106"/>
  <c r="N214" i="106" s="1"/>
  <c r="R206" i="104"/>
  <c r="N208" i="103"/>
  <c r="N214" i="103" s="1"/>
  <c r="P5" i="103"/>
  <c r="N208" i="101"/>
  <c r="N214" i="101" s="1"/>
  <c r="R206" i="101"/>
  <c r="N208" i="102"/>
  <c r="N214" i="102" s="1"/>
  <c r="P5" i="102"/>
  <c r="N208" i="100"/>
  <c r="N214" i="100" s="1"/>
  <c r="R206" i="99"/>
  <c r="N208" i="99"/>
  <c r="P5" i="99"/>
  <c r="N208" i="98"/>
  <c r="P5" i="97"/>
  <c r="N208" i="97"/>
  <c r="R206" i="97"/>
  <c r="R206" i="98"/>
  <c r="N208" i="95"/>
  <c r="N208" i="96"/>
  <c r="P5" i="95"/>
  <c r="R206" i="95"/>
  <c r="R206" i="93"/>
  <c r="N208" i="94"/>
  <c r="N208" i="93"/>
  <c r="P6" i="93"/>
  <c r="R206" i="94"/>
  <c r="N208" i="92"/>
  <c r="P5" i="92"/>
  <c r="R206" i="92"/>
  <c r="N208" i="91"/>
  <c r="R206" i="91"/>
  <c r="N208" i="90"/>
  <c r="N208" i="89"/>
  <c r="R206" i="89"/>
  <c r="N208" i="88"/>
  <c r="R206" i="88"/>
  <c r="R206" i="86"/>
  <c r="N208" i="87"/>
  <c r="R206" i="87"/>
  <c r="N208" i="83"/>
  <c r="P5" i="83"/>
  <c r="N208" i="86"/>
  <c r="N208" i="84"/>
  <c r="R206" i="85"/>
  <c r="N208" i="85"/>
  <c r="R206" i="84"/>
  <c r="R206" i="82"/>
  <c r="R206" i="83"/>
  <c r="R206" i="81"/>
  <c r="N208" i="79"/>
  <c r="P6" i="79"/>
  <c r="N208" i="81"/>
  <c r="N208" i="80"/>
  <c r="R206" i="79"/>
  <c r="P43" i="77"/>
  <c r="P50" i="77"/>
  <c r="P59" i="77"/>
  <c r="P66" i="77"/>
  <c r="P75" i="77"/>
  <c r="P82" i="77"/>
  <c r="P91" i="77"/>
  <c r="P103" i="77"/>
  <c r="P119" i="77"/>
  <c r="P135" i="77"/>
  <c r="P151" i="77"/>
  <c r="P167" i="77"/>
  <c r="P183" i="77"/>
  <c r="P199" i="77"/>
  <c r="P106" i="77"/>
  <c r="P118" i="77"/>
  <c r="P142" i="77"/>
  <c r="P148" i="77"/>
  <c r="P164" i="77"/>
  <c r="P170" i="77"/>
  <c r="P178" i="77"/>
  <c r="P192" i="77"/>
  <c r="P102" i="77"/>
  <c r="P108" i="77"/>
  <c r="P116" i="77"/>
  <c r="P130" i="77"/>
  <c r="P140" i="77"/>
  <c r="P146" i="77"/>
  <c r="P152" i="77"/>
  <c r="P162" i="77"/>
  <c r="P174" i="77"/>
  <c r="P182" i="77"/>
  <c r="P184" i="77"/>
  <c r="P190" i="77"/>
  <c r="P104" i="77"/>
  <c r="P158" i="77"/>
  <c r="P200" i="77"/>
  <c r="P96" i="77"/>
  <c r="P120" i="77"/>
  <c r="P128" i="77"/>
  <c r="P138" i="77"/>
  <c r="P144" i="77"/>
  <c r="P150" i="77"/>
  <c r="P168" i="77"/>
  <c r="P176" i="77"/>
  <c r="P98" i="77"/>
  <c r="P114" i="77"/>
  <c r="P122" i="77"/>
  <c r="P154" i="77"/>
  <c r="P186" i="77"/>
  <c r="P194" i="77"/>
  <c r="N214" i="99" l="1"/>
  <c r="R27" i="8"/>
  <c r="N214" i="98"/>
  <c r="N216" i="98" s="1"/>
  <c r="R26" i="8"/>
  <c r="N214" i="97"/>
  <c r="N216" i="97" s="1"/>
  <c r="R25" i="8"/>
  <c r="N214" i="96"/>
  <c r="N216" i="96" s="1"/>
  <c r="R24" i="8"/>
  <c r="N214" i="95"/>
  <c r="N217" i="95" s="1"/>
  <c r="R23" i="8"/>
  <c r="N214" i="94"/>
  <c r="N216" i="94" s="1"/>
  <c r="R22" i="8"/>
  <c r="N214" i="93"/>
  <c r="N217" i="93" s="1"/>
  <c r="R21" i="8"/>
  <c r="N214" i="91"/>
  <c r="N216" i="91" s="1"/>
  <c r="R19" i="8"/>
  <c r="N214" i="90"/>
  <c r="N216" i="90" s="1"/>
  <c r="R18" i="8"/>
  <c r="N214" i="89"/>
  <c r="R17" i="8"/>
  <c r="N214" i="88"/>
  <c r="N216" i="88" s="1"/>
  <c r="R16" i="8"/>
  <c r="N214" i="87"/>
  <c r="N216" i="87" s="1"/>
  <c r="R15" i="8"/>
  <c r="N214" i="86"/>
  <c r="N216" i="86" s="1"/>
  <c r="R14" i="8"/>
  <c r="N214" i="85"/>
  <c r="N216" i="85" s="1"/>
  <c r="R13" i="8"/>
  <c r="N214" i="84"/>
  <c r="N217" i="84" s="1"/>
  <c r="R12" i="8"/>
  <c r="N214" i="83"/>
  <c r="N217" i="83" s="1"/>
  <c r="R11" i="8"/>
  <c r="N214" i="82"/>
  <c r="N216" i="82" s="1"/>
  <c r="R10" i="8"/>
  <c r="N214" i="81"/>
  <c r="N216" i="81" s="1"/>
  <c r="R9" i="8"/>
  <c r="N214" i="80"/>
  <c r="N217" i="80" s="1"/>
  <c r="R8" i="8"/>
  <c r="N214" i="79"/>
  <c r="N217" i="79" s="1"/>
  <c r="R7" i="8"/>
  <c r="N214" i="78"/>
  <c r="R6" i="8"/>
  <c r="N214" i="92"/>
  <c r="N217" i="92" s="1"/>
  <c r="R20" i="8"/>
  <c r="N217" i="82"/>
  <c r="N217" i="102"/>
  <c r="N216" i="102"/>
  <c r="N217" i="81"/>
  <c r="N217" i="88"/>
  <c r="N216" i="92"/>
  <c r="N216" i="99"/>
  <c r="N217" i="99"/>
  <c r="N217" i="103"/>
  <c r="N216" i="103"/>
  <c r="N217" i="104"/>
  <c r="N216" i="104"/>
  <c r="N216" i="89"/>
  <c r="N217" i="89"/>
  <c r="N216" i="100"/>
  <c r="N217" i="100"/>
  <c r="N217" i="78"/>
  <c r="N216" i="78"/>
  <c r="N217" i="87"/>
  <c r="N217" i="106"/>
  <c r="N216" i="106"/>
  <c r="N217" i="101"/>
  <c r="N216" i="101"/>
  <c r="R88" i="74"/>
  <c r="M88" i="74"/>
  <c r="P88" i="74" s="1"/>
  <c r="G88" i="74"/>
  <c r="J88" i="74" s="1"/>
  <c r="R88" i="77"/>
  <c r="P89" i="8"/>
  <c r="R87" i="74"/>
  <c r="M87" i="74"/>
  <c r="P87" i="74" s="1"/>
  <c r="G87" i="74"/>
  <c r="J87" i="74" s="1"/>
  <c r="R87" i="77"/>
  <c r="P88" i="8"/>
  <c r="R174" i="74"/>
  <c r="M174" i="74"/>
  <c r="P174" i="74" s="1"/>
  <c r="G174" i="74"/>
  <c r="J174" i="74" s="1"/>
  <c r="R174" i="77"/>
  <c r="P175" i="8"/>
  <c r="R102" i="74"/>
  <c r="M102" i="74"/>
  <c r="P102" i="74" s="1"/>
  <c r="G102" i="74"/>
  <c r="J102" i="74" s="1"/>
  <c r="R102" i="77"/>
  <c r="P103" i="8"/>
  <c r="H5" i="8"/>
  <c r="N217" i="98" l="1"/>
  <c r="N217" i="97"/>
  <c r="N217" i="96"/>
  <c r="N216" i="95"/>
  <c r="N217" i="94"/>
  <c r="N216" i="93"/>
  <c r="N217" i="91"/>
  <c r="N217" i="90"/>
  <c r="N217" i="86"/>
  <c r="N217" i="85"/>
  <c r="N216" i="84"/>
  <c r="N216" i="83"/>
  <c r="N216" i="80"/>
  <c r="N216" i="79"/>
  <c r="E174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88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102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87" i="8"/>
  <c r="E87" i="77"/>
  <c r="G87" i="77" s="1"/>
  <c r="J87" i="77" s="1"/>
  <c r="E87" i="78" s="1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N213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N210" i="77"/>
  <c r="M207" i="77"/>
  <c r="P190" i="8"/>
  <c r="R189" i="74"/>
  <c r="M189" i="74"/>
  <c r="P189" i="74" s="1"/>
  <c r="R189" i="77"/>
  <c r="P189" i="8"/>
  <c r="P188" i="8"/>
  <c r="P106" i="8"/>
  <c r="P105" i="8"/>
  <c r="P104" i="8"/>
  <c r="P83" i="8"/>
  <c r="P174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7"/>
  <c r="R187" i="77"/>
  <c r="R105" i="77"/>
  <c r="R104" i="77"/>
  <c r="R103" i="77"/>
  <c r="R82" i="77"/>
  <c r="R173" i="77"/>
  <c r="P187" i="8"/>
  <c r="R186" i="74"/>
  <c r="M186" i="74"/>
  <c r="P186" i="74" s="1"/>
  <c r="R186" i="77"/>
  <c r="P191" i="8"/>
  <c r="R190" i="74"/>
  <c r="M190" i="74"/>
  <c r="P190" i="74" s="1"/>
  <c r="R190" i="77"/>
  <c r="E198" i="8" l="1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69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37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90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79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61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53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45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29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1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13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01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93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83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73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6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57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49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1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33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104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97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86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78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68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0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52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4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36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28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0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12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00" i="8"/>
  <c r="E100" i="77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92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81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72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64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56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48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0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32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G87" i="8"/>
  <c r="J87" i="8"/>
  <c r="E196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77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5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19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0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85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67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59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43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35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27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11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99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1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80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71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63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55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47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39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1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82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195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84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76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66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58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0" i="8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42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34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26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18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0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98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0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79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0" i="8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62" i="8"/>
  <c r="E62" i="77"/>
  <c r="G62" i="77" s="1"/>
  <c r="J62" i="77" s="1"/>
  <c r="E62" i="78" s="1"/>
  <c r="G62" i="78" s="1"/>
  <c r="J62" i="78" s="1"/>
  <c r="E62" i="79" s="1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54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46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38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G102" i="8"/>
  <c r="J102" i="8"/>
  <c r="E173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5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41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94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83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65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57" i="8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49" i="8"/>
  <c r="E149" i="77"/>
  <c r="G149" i="77" s="1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33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25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17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09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9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89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78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69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1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53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45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37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29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01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193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82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72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64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56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48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0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32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24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16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08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9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86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77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68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0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52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44" i="8"/>
  <c r="E44" i="77"/>
  <c r="G44" i="77" s="1"/>
  <c r="J44" i="77" s="1"/>
  <c r="E44" i="78" s="1"/>
  <c r="G44" i="78" s="1"/>
  <c r="J44" i="78" s="1"/>
  <c r="E44" i="79" s="1"/>
  <c r="G44" i="79" s="1"/>
  <c r="J44" i="79" s="1"/>
  <c r="E44" i="80" s="1"/>
  <c r="G44" i="80" s="1"/>
  <c r="J44" i="80" s="1"/>
  <c r="E44" i="81" s="1"/>
  <c r="G44" i="81" s="1"/>
  <c r="J44" i="81" s="1"/>
  <c r="E44" i="82" s="1"/>
  <c r="G44" i="82" s="1"/>
  <c r="J44" i="82" s="1"/>
  <c r="E44" i="83" s="1"/>
  <c r="G44" i="83" s="1"/>
  <c r="J44" i="83" s="1"/>
  <c r="E44" i="84" s="1"/>
  <c r="G44" i="84" s="1"/>
  <c r="J44" i="84" s="1"/>
  <c r="E44" i="85" s="1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36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28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J88" i="8"/>
  <c r="G88" i="8"/>
  <c r="E200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17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55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23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92" i="8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81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63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47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39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1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15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0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95" i="8"/>
  <c r="E95" i="77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85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75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67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59" i="8"/>
  <c r="E59" i="77"/>
  <c r="G59" i="77" s="1"/>
  <c r="J59" i="77" s="1"/>
  <c r="E59" i="78" s="1"/>
  <c r="G59" i="78" s="1"/>
  <c r="J59" i="78" s="1"/>
  <c r="E59" i="79" s="1"/>
  <c r="G59" i="79" s="1"/>
  <c r="J59" i="79" s="1"/>
  <c r="E59" i="80" s="1"/>
  <c r="G59" i="80" s="1"/>
  <c r="J59" i="80" s="1"/>
  <c r="E59" i="81" s="1"/>
  <c r="G59" i="81" s="1"/>
  <c r="J59" i="81" s="1"/>
  <c r="E59" i="82" s="1"/>
  <c r="G59" i="82" s="1"/>
  <c r="J59" i="82" s="1"/>
  <c r="E59" i="83" s="1"/>
  <c r="G59" i="83" s="1"/>
  <c r="J59" i="83" s="1"/>
  <c r="E59" i="84" s="1"/>
  <c r="G59" i="84" s="1"/>
  <c r="J59" i="84" s="1"/>
  <c r="E59" i="85" s="1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1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43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35" i="8"/>
  <c r="E35" i="77"/>
  <c r="G35" i="77" s="1"/>
  <c r="J35" i="77" s="1"/>
  <c r="E35" i="78" s="1"/>
  <c r="G35" i="78" s="1"/>
  <c r="J35" i="78" s="1"/>
  <c r="E35" i="79" s="1"/>
  <c r="G35" i="79" s="1"/>
  <c r="J35" i="79" s="1"/>
  <c r="E35" i="80" s="1"/>
  <c r="G35" i="80" s="1"/>
  <c r="J35" i="80" s="1"/>
  <c r="E35" i="81" s="1"/>
  <c r="G35" i="81" s="1"/>
  <c r="J35" i="81" s="1"/>
  <c r="E35" i="82" s="1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27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199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1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80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70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62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54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46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38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0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22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14" i="8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G114" i="85" s="1"/>
  <c r="J114" i="85" s="1"/>
  <c r="E114" i="86" s="1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06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94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84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74" i="8"/>
  <c r="E74" i="77"/>
  <c r="G74" i="77" s="1"/>
  <c r="J74" i="77" s="1"/>
  <c r="E74" i="78" s="1"/>
  <c r="G74" i="78" s="1"/>
  <c r="J74" i="78" s="1"/>
  <c r="E74" i="79" s="1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J74" i="83" s="1"/>
  <c r="E74" i="84" s="1"/>
  <c r="G74" i="84" s="1"/>
  <c r="J74" i="84" s="1"/>
  <c r="E74" i="85" s="1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66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58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0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42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34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G174" i="8"/>
  <c r="J174" i="8"/>
  <c r="P137" i="8"/>
  <c r="P136" i="8"/>
  <c r="P135" i="8"/>
  <c r="R136" i="74"/>
  <c r="M136" i="74"/>
  <c r="P136" i="74" s="1"/>
  <c r="R135" i="74"/>
  <c r="M135" i="74"/>
  <c r="P135" i="74" s="1"/>
  <c r="R134" i="74"/>
  <c r="M134" i="74"/>
  <c r="P134" i="74" s="1"/>
  <c r="R136" i="77"/>
  <c r="R135" i="77"/>
  <c r="R134" i="77"/>
  <c r="G42" i="8" l="1"/>
  <c r="J42" i="8"/>
  <c r="G74" i="8"/>
  <c r="J74" i="8"/>
  <c r="G114" i="8"/>
  <c r="J114" i="8"/>
  <c r="G146" i="8"/>
  <c r="J146" i="8"/>
  <c r="G180" i="8"/>
  <c r="J180" i="8"/>
  <c r="G35" i="8"/>
  <c r="J35" i="8"/>
  <c r="J67" i="8"/>
  <c r="G67" i="8"/>
  <c r="G107" i="8"/>
  <c r="J107" i="8"/>
  <c r="J147" i="8"/>
  <c r="G147" i="8"/>
  <c r="J123" i="8"/>
  <c r="G123" i="8"/>
  <c r="G52" i="8"/>
  <c r="J52" i="8"/>
  <c r="G86" i="8"/>
  <c r="J86" i="8"/>
  <c r="G124" i="8"/>
  <c r="J124" i="8"/>
  <c r="G156" i="8"/>
  <c r="J156" i="8"/>
  <c r="J193" i="8"/>
  <c r="G193" i="8"/>
  <c r="G45" i="8"/>
  <c r="J45" i="8"/>
  <c r="J78" i="8"/>
  <c r="G78" i="8"/>
  <c r="G117" i="8"/>
  <c r="J117" i="8"/>
  <c r="G157" i="8"/>
  <c r="J157" i="8"/>
  <c r="G141" i="8"/>
  <c r="J141" i="8"/>
  <c r="G30" i="8"/>
  <c r="J30" i="8"/>
  <c r="G62" i="8"/>
  <c r="J62" i="8"/>
  <c r="J98" i="8"/>
  <c r="G98" i="8"/>
  <c r="J134" i="8"/>
  <c r="G134" i="8"/>
  <c r="G166" i="8"/>
  <c r="J166" i="8"/>
  <c r="J82" i="8"/>
  <c r="G82" i="8"/>
  <c r="G55" i="8"/>
  <c r="J55" i="8"/>
  <c r="J91" i="8"/>
  <c r="G91" i="8"/>
  <c r="J135" i="8"/>
  <c r="G135" i="8"/>
  <c r="G185" i="8"/>
  <c r="J185" i="8"/>
  <c r="J177" i="8"/>
  <c r="G177" i="8"/>
  <c r="G40" i="8"/>
  <c r="J40" i="8"/>
  <c r="G72" i="8"/>
  <c r="J72" i="8"/>
  <c r="J112" i="8"/>
  <c r="G112" i="8"/>
  <c r="J144" i="8"/>
  <c r="G144" i="8"/>
  <c r="G178" i="8"/>
  <c r="J178" i="8"/>
  <c r="J33" i="8"/>
  <c r="G33" i="8"/>
  <c r="J65" i="8"/>
  <c r="G65" i="8"/>
  <c r="G101" i="8"/>
  <c r="J101" i="8"/>
  <c r="G145" i="8"/>
  <c r="J145" i="8"/>
  <c r="J190" i="8"/>
  <c r="G190" i="8"/>
  <c r="J50" i="8"/>
  <c r="G50" i="8"/>
  <c r="G84" i="8"/>
  <c r="J84" i="8"/>
  <c r="J122" i="8"/>
  <c r="G122" i="8"/>
  <c r="J154" i="8"/>
  <c r="G154" i="8"/>
  <c r="J191" i="8"/>
  <c r="G191" i="8"/>
  <c r="J43" i="8"/>
  <c r="G43" i="8"/>
  <c r="G75" i="8"/>
  <c r="J75" i="8"/>
  <c r="J115" i="8"/>
  <c r="G115" i="8"/>
  <c r="G163" i="8"/>
  <c r="J163" i="8"/>
  <c r="J155" i="8"/>
  <c r="G155" i="8"/>
  <c r="G28" i="8"/>
  <c r="J28" i="8"/>
  <c r="J60" i="8"/>
  <c r="G60" i="8"/>
  <c r="G96" i="8"/>
  <c r="J96" i="8"/>
  <c r="G132" i="8"/>
  <c r="J132" i="8"/>
  <c r="J164" i="8"/>
  <c r="G164" i="8"/>
  <c r="J201" i="8"/>
  <c r="G201" i="8"/>
  <c r="G53" i="8"/>
  <c r="J53" i="8"/>
  <c r="G89" i="8"/>
  <c r="J89" i="8"/>
  <c r="J125" i="8"/>
  <c r="G125" i="8"/>
  <c r="J165" i="8"/>
  <c r="G165" i="8"/>
  <c r="G175" i="8"/>
  <c r="J175" i="8"/>
  <c r="J38" i="8"/>
  <c r="G38" i="8"/>
  <c r="J70" i="8"/>
  <c r="G70" i="8"/>
  <c r="J110" i="8"/>
  <c r="G110" i="8"/>
  <c r="G142" i="8"/>
  <c r="J142" i="8"/>
  <c r="J176" i="8"/>
  <c r="G176" i="8"/>
  <c r="J31" i="8"/>
  <c r="G31" i="8"/>
  <c r="G63" i="8"/>
  <c r="J63" i="8"/>
  <c r="J99" i="8"/>
  <c r="G99" i="8"/>
  <c r="J143" i="8"/>
  <c r="G143" i="8"/>
  <c r="G103" i="8"/>
  <c r="J103" i="8"/>
  <c r="J196" i="8"/>
  <c r="G196" i="8"/>
  <c r="J48" i="8"/>
  <c r="G48" i="8"/>
  <c r="G81" i="8"/>
  <c r="J81" i="8"/>
  <c r="G120" i="8"/>
  <c r="J120" i="8"/>
  <c r="J152" i="8"/>
  <c r="G152" i="8"/>
  <c r="G186" i="8"/>
  <c r="J186" i="8"/>
  <c r="G41" i="8"/>
  <c r="J41" i="8"/>
  <c r="J73" i="8"/>
  <c r="G73" i="8"/>
  <c r="J113" i="8"/>
  <c r="G113" i="8"/>
  <c r="G153" i="8"/>
  <c r="J153" i="8"/>
  <c r="G137" i="8"/>
  <c r="J137" i="8"/>
  <c r="J58" i="8"/>
  <c r="G58" i="8"/>
  <c r="J94" i="8"/>
  <c r="G94" i="8"/>
  <c r="J130" i="8"/>
  <c r="G130" i="8"/>
  <c r="J162" i="8"/>
  <c r="G162" i="8"/>
  <c r="J199" i="8"/>
  <c r="G199" i="8"/>
  <c r="J51" i="8"/>
  <c r="G51" i="8"/>
  <c r="G85" i="8"/>
  <c r="J85" i="8"/>
  <c r="G131" i="8"/>
  <c r="J131" i="8"/>
  <c r="J181" i="8"/>
  <c r="G181" i="8"/>
  <c r="G171" i="8"/>
  <c r="J171" i="8"/>
  <c r="G36" i="8"/>
  <c r="J36" i="8"/>
  <c r="J68" i="8"/>
  <c r="G68" i="8"/>
  <c r="G108" i="8"/>
  <c r="J108" i="8"/>
  <c r="J140" i="8"/>
  <c r="G140" i="8"/>
  <c r="G172" i="8"/>
  <c r="J172" i="8"/>
  <c r="G29" i="8"/>
  <c r="J29" i="8"/>
  <c r="G61" i="8"/>
  <c r="J61" i="8"/>
  <c r="J97" i="8"/>
  <c r="G97" i="8"/>
  <c r="G133" i="8"/>
  <c r="J133" i="8"/>
  <c r="G183" i="8"/>
  <c r="J183" i="8"/>
  <c r="G173" i="8"/>
  <c r="J173" i="8"/>
  <c r="J46" i="8"/>
  <c r="G46" i="8"/>
  <c r="G79" i="8"/>
  <c r="J79" i="8"/>
  <c r="G118" i="8"/>
  <c r="J118" i="8"/>
  <c r="J150" i="8"/>
  <c r="G150" i="8"/>
  <c r="G184" i="8"/>
  <c r="J184" i="8"/>
  <c r="G39" i="8"/>
  <c r="J39" i="8"/>
  <c r="J71" i="8"/>
  <c r="G71" i="8"/>
  <c r="J111" i="8"/>
  <c r="G111" i="8"/>
  <c r="G159" i="8"/>
  <c r="J159" i="8"/>
  <c r="G119" i="8"/>
  <c r="J119" i="8"/>
  <c r="J56" i="8"/>
  <c r="G56" i="8"/>
  <c r="G92" i="8"/>
  <c r="J92" i="8"/>
  <c r="G128" i="8"/>
  <c r="J128" i="8"/>
  <c r="J160" i="8"/>
  <c r="G160" i="8"/>
  <c r="J197" i="8"/>
  <c r="G197" i="8"/>
  <c r="J49" i="8"/>
  <c r="G49" i="8"/>
  <c r="J83" i="8"/>
  <c r="G83" i="8"/>
  <c r="J121" i="8"/>
  <c r="G121" i="8"/>
  <c r="G161" i="8"/>
  <c r="J161" i="8"/>
  <c r="J169" i="8"/>
  <c r="G169" i="8"/>
  <c r="G34" i="8"/>
  <c r="J34" i="8"/>
  <c r="J66" i="8"/>
  <c r="G66" i="8"/>
  <c r="G106" i="8"/>
  <c r="J106" i="8"/>
  <c r="J138" i="8"/>
  <c r="G138" i="8"/>
  <c r="G170" i="8"/>
  <c r="J170" i="8"/>
  <c r="G27" i="8"/>
  <c r="J27" i="8"/>
  <c r="G59" i="8"/>
  <c r="J59" i="8"/>
  <c r="J95" i="8"/>
  <c r="G95" i="8"/>
  <c r="J139" i="8"/>
  <c r="G139" i="8"/>
  <c r="J192" i="8"/>
  <c r="G192" i="8"/>
  <c r="J200" i="8"/>
  <c r="G200" i="8"/>
  <c r="G44" i="8"/>
  <c r="J44" i="8"/>
  <c r="G77" i="8"/>
  <c r="J77" i="8"/>
  <c r="G116" i="8"/>
  <c r="J116" i="8"/>
  <c r="J148" i="8"/>
  <c r="G148" i="8"/>
  <c r="G182" i="8"/>
  <c r="J182" i="8"/>
  <c r="G37" i="8"/>
  <c r="J37" i="8"/>
  <c r="G69" i="8"/>
  <c r="J69" i="8"/>
  <c r="G109" i="8"/>
  <c r="J109" i="8"/>
  <c r="G149" i="8"/>
  <c r="J149" i="8"/>
  <c r="G194" i="8"/>
  <c r="J194" i="8"/>
  <c r="G54" i="8"/>
  <c r="J54" i="8"/>
  <c r="G90" i="8"/>
  <c r="J90" i="8"/>
  <c r="G126" i="8"/>
  <c r="J126" i="8"/>
  <c r="G158" i="8"/>
  <c r="J158" i="8"/>
  <c r="G195" i="8"/>
  <c r="J195" i="8"/>
  <c r="G47" i="8"/>
  <c r="J47" i="8"/>
  <c r="G80" i="8"/>
  <c r="J80" i="8"/>
  <c r="J127" i="8"/>
  <c r="G127" i="8"/>
  <c r="J167" i="8"/>
  <c r="G167" i="8"/>
  <c r="G151" i="8"/>
  <c r="J151" i="8"/>
  <c r="J32" i="8"/>
  <c r="G32" i="8"/>
  <c r="J64" i="8"/>
  <c r="G64" i="8"/>
  <c r="J100" i="8"/>
  <c r="G100" i="8"/>
  <c r="J136" i="8"/>
  <c r="G136" i="8"/>
  <c r="G168" i="8"/>
  <c r="J168" i="8"/>
  <c r="J104" i="8"/>
  <c r="G104" i="8"/>
  <c r="G57" i="8"/>
  <c r="J57" i="8"/>
  <c r="J93" i="8"/>
  <c r="G93" i="8"/>
  <c r="G129" i="8"/>
  <c r="J129" i="8"/>
  <c r="J179" i="8"/>
  <c r="G179" i="8"/>
  <c r="J198" i="8"/>
  <c r="G198" i="8"/>
  <c r="Y35" i="8"/>
  <c r="Y34" i="8" l="1"/>
  <c r="Y33" i="8"/>
  <c r="V35" i="8"/>
  <c r="V34" i="8"/>
  <c r="V33" i="8"/>
  <c r="U35" i="8"/>
  <c r="U34" i="8"/>
  <c r="U33" i="8"/>
  <c r="T35" i="8"/>
  <c r="T34" i="8"/>
  <c r="T33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6" i="8"/>
  <c r="P78" i="8"/>
  <c r="P79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6" i="8"/>
  <c r="P178" i="8"/>
  <c r="P179" i="8"/>
  <c r="P180" i="8"/>
  <c r="P181" i="8"/>
  <c r="P182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77" i="8"/>
  <c r="P125" i="8"/>
  <c r="P90" i="8"/>
  <c r="P38" i="8"/>
  <c r="P91" i="8"/>
  <c r="P100" i="8"/>
  <c r="P101" i="8"/>
  <c r="P102" i="8"/>
  <c r="P177" i="8"/>
  <c r="P138" i="8"/>
  <c r="P87" i="8"/>
  <c r="K5" i="8"/>
  <c r="P5" i="8" s="1"/>
  <c r="I5" i="8"/>
  <c r="F5" i="8"/>
  <c r="S35" i="8"/>
  <c r="W35" i="8"/>
  <c r="S34" i="8"/>
  <c r="W34" i="8"/>
  <c r="AB34" i="8" s="1"/>
  <c r="S33" i="8"/>
  <c r="W33" i="8"/>
  <c r="AB33" i="8" s="1"/>
  <c r="AB27" i="8"/>
  <c r="AB26" i="8"/>
  <c r="AB25" i="8"/>
  <c r="AB24" i="8"/>
  <c r="AB23" i="8"/>
  <c r="AB11" i="8"/>
  <c r="AB9" i="8"/>
  <c r="AB8" i="8"/>
  <c r="S5" i="8"/>
  <c r="W5" i="8"/>
  <c r="R86" i="77"/>
  <c r="R137" i="77"/>
  <c r="R176" i="77"/>
  <c r="R101" i="77"/>
  <c r="R100" i="77"/>
  <c r="R99" i="77"/>
  <c r="R90" i="77"/>
  <c r="R38" i="77"/>
  <c r="R89" i="77"/>
  <c r="R124" i="77"/>
  <c r="R7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07" i="74"/>
  <c r="R60" i="74"/>
  <c r="R63" i="74"/>
  <c r="M63" i="74"/>
  <c r="P63" i="74" s="1"/>
  <c r="M169" i="74"/>
  <c r="P169" i="74" s="1"/>
  <c r="R169" i="74"/>
  <c r="AB28" i="8" l="1"/>
  <c r="AB29" i="8"/>
  <c r="AB22" i="8"/>
  <c r="AB18" i="8"/>
  <c r="AB19" i="8"/>
  <c r="AB21" i="8"/>
  <c r="AB13" i="8"/>
  <c r="AB14" i="8"/>
  <c r="AB15" i="8"/>
  <c r="AB16" i="8"/>
  <c r="AB17" i="8"/>
  <c r="AB10" i="8"/>
  <c r="AB12" i="8"/>
  <c r="AB30" i="8"/>
  <c r="AB31" i="8"/>
  <c r="AB6" i="8"/>
  <c r="AB20" i="8"/>
  <c r="AB32" i="8"/>
  <c r="N208" i="77"/>
  <c r="N214" i="77" s="1"/>
  <c r="AB5" i="8"/>
  <c r="M5" i="8"/>
  <c r="AB35" i="8"/>
  <c r="R206" i="77"/>
  <c r="P8" i="8"/>
  <c r="R35" i="74"/>
  <c r="AB7" i="8" l="1"/>
  <c r="N217" i="77"/>
  <c r="N216" i="77"/>
  <c r="R35" i="8"/>
  <c r="X35" i="8" s="1"/>
  <c r="X7" i="8"/>
  <c r="X8" i="8"/>
  <c r="R33" i="8"/>
  <c r="R34" i="8"/>
  <c r="R5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8" l="1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G12" i="8" l="1"/>
  <c r="J12" i="8"/>
  <c r="R133" i="74"/>
  <c r="M133" i="74"/>
  <c r="P133" i="74" s="1"/>
  <c r="R6" i="74" l="1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M6" i="74" l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P168" i="74" l="1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" i="74" l="1"/>
  <c r="J9" i="74" s="1"/>
  <c r="G11" i="74"/>
  <c r="J11" i="74" s="1"/>
  <c r="G10" i="74"/>
  <c r="J10" i="74" s="1"/>
  <c r="E11" i="8" l="1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9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N213" i="74"/>
  <c r="N210" i="74"/>
  <c r="M5" i="74"/>
  <c r="N208" i="74" s="1"/>
  <c r="G9" i="8" l="1"/>
  <c r="J9" i="8"/>
  <c r="G10" i="8"/>
  <c r="J10" i="8"/>
  <c r="J11" i="8"/>
  <c r="G11" i="8"/>
  <c r="P5" i="74"/>
  <c r="R206" i="74"/>
  <c r="X34" i="8" l="1"/>
  <c r="X19" i="8"/>
  <c r="X6" i="8"/>
  <c r="X5" i="8"/>
  <c r="Z5" i="8" s="1"/>
  <c r="AC5" i="8" s="1"/>
  <c r="X33" i="8"/>
  <c r="Z33" i="8" s="1"/>
  <c r="AC33" i="8" s="1"/>
  <c r="X32" i="8"/>
  <c r="X30" i="8"/>
  <c r="X31" i="8"/>
  <c r="X36" i="8" s="1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14" i="74"/>
  <c r="X13" i="8"/>
  <c r="N217" i="74" l="1"/>
  <c r="N216" i="74"/>
  <c r="X15" i="8"/>
  <c r="X10" i="8"/>
  <c r="X12" i="8"/>
  <c r="X9" i="8"/>
  <c r="T36" i="8"/>
  <c r="X11" i="8"/>
  <c r="U36" i="8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E25" i="8" l="1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19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22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1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6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3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4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K213" i="64"/>
  <c r="K215" i="64" s="1"/>
  <c r="G24" i="8" l="1"/>
  <c r="J24" i="8"/>
  <c r="J21" i="8"/>
  <c r="G21" i="8"/>
  <c r="J20" i="8"/>
  <c r="G20" i="8"/>
  <c r="J22" i="8"/>
  <c r="G22" i="8"/>
  <c r="G23" i="8"/>
  <c r="J23" i="8"/>
  <c r="G19" i="8"/>
  <c r="J19" i="8"/>
  <c r="J26" i="8"/>
  <c r="G26" i="8"/>
  <c r="J25" i="8"/>
  <c r="G25" i="8"/>
  <c r="K216" i="64"/>
  <c r="G13" i="74" l="1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Z25" i="8"/>
  <c r="AC25" i="8" s="1"/>
  <c r="Z23" i="8"/>
  <c r="AC23" i="8" s="1"/>
  <c r="AC31" i="8" l="1"/>
  <c r="Z36" i="8"/>
  <c r="E8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15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8"/>
  <c r="E16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7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17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4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6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13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Z34" i="8"/>
  <c r="AC34" i="8" s="1"/>
  <c r="N207" i="8"/>
  <c r="M208" i="8"/>
  <c r="H207" i="8"/>
  <c r="M212" i="8"/>
  <c r="H209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J6" i="8" l="1"/>
  <c r="G6" i="8"/>
  <c r="G16" i="8"/>
  <c r="J16" i="8"/>
  <c r="J18" i="8"/>
  <c r="G18" i="8"/>
  <c r="J14" i="8"/>
  <c r="G14" i="8"/>
  <c r="J17" i="8"/>
  <c r="G17" i="8"/>
  <c r="J15" i="8"/>
  <c r="G15" i="8"/>
  <c r="G13" i="8"/>
  <c r="J13" i="8"/>
  <c r="J7" i="8"/>
  <c r="G7" i="8"/>
  <c r="G8" i="8"/>
  <c r="J8" i="8"/>
  <c r="Z10" i="8"/>
  <c r="AC10" i="8" s="1"/>
  <c r="Z9" i="8"/>
  <c r="AC9" i="8" s="1"/>
  <c r="Z7" i="8"/>
  <c r="AC7" i="8" s="1"/>
  <c r="Z8" i="8"/>
  <c r="AC8" i="8" s="1"/>
  <c r="Z6" i="8"/>
  <c r="AC6" i="8" s="1"/>
  <c r="N209" i="8"/>
  <c r="F208" i="8" s="1"/>
  <c r="C209" i="8" s="1"/>
  <c r="H210" i="8"/>
  <c r="M210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s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N20" i="82" l="1"/>
  <c r="G5" i="83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8"/>
  <c r="J5" i="8" l="1"/>
  <c r="G5" i="8"/>
  <c r="G189" i="74" l="1"/>
  <c r="J189" i="74" s="1"/>
  <c r="G187" i="74"/>
  <c r="J187" i="74" s="1"/>
  <c r="G105" i="74"/>
  <c r="J105" i="74" s="1"/>
  <c r="E187" i="8" l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0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89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G188" i="74"/>
  <c r="J188" i="74" s="1"/>
  <c r="G76" i="74"/>
  <c r="J76" i="74" s="1"/>
  <c r="E76" i="8" l="1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J189" i="8"/>
  <c r="G189" i="8"/>
  <c r="G105" i="8"/>
  <c r="J105" i="8"/>
  <c r="G187" i="8"/>
  <c r="J187" i="8"/>
  <c r="M206" i="8"/>
  <c r="J188" i="8" l="1"/>
  <c r="G188" i="8"/>
  <c r="J76" i="8"/>
  <c r="G76" i="8"/>
  <c r="M209" i="8"/>
  <c r="F207" i="8"/>
  <c r="F210" i="8" s="1"/>
  <c r="F212" i="8" s="1"/>
  <c r="F213" i="8" s="1"/>
  <c r="C207" i="8" l="1"/>
  <c r="C210" i="8" s="1"/>
  <c r="M211" i="8"/>
  <c r="M214" i="8" s="1"/>
</calcChain>
</file>

<file path=xl/sharedStrings.xml><?xml version="1.0" encoding="utf-8"?>
<sst xmlns="http://schemas.openxmlformats.org/spreadsheetml/2006/main" count="31471" uniqueCount="1439">
  <si>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</si>
  <si>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</si>
  <si>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</si>
  <si>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</si>
  <si>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</si>
  <si>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</si>
  <si>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</si>
  <si>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</si>
  <si>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</si>
  <si>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</si>
  <si>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</si>
  <si>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</si>
  <si>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</si>
  <si>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</si>
  <si>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</si>
  <si>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</si>
  <si>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</si>
  <si>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</si>
  <si>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</si>
  <si>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</si>
  <si>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</si>
  <si>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</si>
  <si>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</si>
  <si>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</si>
  <si>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</si>
  <si>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</si>
  <si>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</si>
  <si>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</si>
  <si>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</si>
  <si>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</si>
  <si>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</si>
  <si>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</si>
  <si>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</si>
  <si>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</si>
  <si>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</si>
  <si>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</si>
  <si>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</si>
  <si>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</si>
  <si>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</si>
  <si>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</si>
  <si>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</si>
  <si>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</si>
  <si>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</si>
  <si>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</si>
  <si>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</si>
  <si>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</si>
  <si>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</si>
  <si>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</si>
  <si>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</si>
  <si>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</si>
  <si>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</si>
  <si>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</si>
  <si>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</si>
  <si>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</si>
  <si>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</si>
  <si>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</si>
  <si>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</si>
  <si>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</si>
  <si>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</si>
  <si>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</si>
  <si>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</si>
  <si>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</si>
  <si>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</si>
  <si>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</si>
  <si>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</si>
  <si>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</si>
  <si>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</si>
  <si>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</si>
  <si>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</si>
  <si>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</si>
  <si>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</si>
  <si>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</si>
  <si>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</si>
  <si>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</si>
  <si>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</si>
  <si>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</si>
  <si>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</si>
  <si>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</si>
  <si>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</si>
  <si>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</si>
  <si>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</si>
  <si>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</si>
  <si>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</si>
  <si>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</si>
  <si>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</si>
  <si>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</si>
  <si>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</si>
  <si>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</si>
  <si>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</si>
  <si>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</si>
  <si>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</si>
  <si>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</si>
  <si>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</si>
  <si>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</si>
  <si>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</si>
  <si>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</si>
  <si>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</si>
  <si>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</si>
  <si>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</si>
  <si>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</si>
  <si>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</si>
  <si>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</si>
  <si>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</si>
  <si>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</si>
  <si>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</si>
  <si>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</si>
  <si>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</si>
  <si>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</si>
  <si>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</si>
  <si>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</si>
  <si>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</si>
  <si>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</si>
  <si>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</si>
  <si>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</si>
  <si>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</si>
  <si>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</si>
  <si>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</si>
  <si>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</si>
  <si>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</si>
  <si>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</si>
  <si>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</si>
  <si>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</si>
  <si>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</si>
  <si>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</si>
  <si>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</si>
  <si>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</si>
  <si>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</si>
  <si>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</si>
  <si>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</si>
  <si>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</si>
  <si>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</si>
  <si>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</si>
  <si>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</si>
  <si>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</si>
  <si>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</si>
  <si>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</si>
  <si>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</si>
  <si>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</si>
  <si>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</si>
  <si>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</si>
  <si>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</si>
  <si>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</si>
  <si>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</si>
  <si>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</si>
  <si>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</si>
  <si>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</si>
  <si>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</si>
  <si>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</si>
  <si>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</si>
  <si>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</si>
  <si>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</si>
  <si>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</si>
  <si>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</si>
  <si>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</si>
  <si>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</si>
  <si>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</si>
  <si>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</si>
  <si>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</si>
  <si>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</si>
  <si>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</si>
  <si>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</si>
  <si>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</si>
  <si>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</si>
  <si>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</si>
  <si>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</si>
  <si>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</si>
  <si>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</si>
  <si>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</si>
  <si>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</si>
  <si>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</si>
  <si>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</si>
  <si>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</si>
  <si>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</si>
  <si>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</si>
  <si>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</si>
  <si>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</si>
  <si>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</si>
  <si>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</si>
  <si>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</si>
  <si>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</si>
  <si>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</si>
  <si>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</si>
  <si>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</si>
  <si>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</si>
  <si>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</si>
  <si>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</si>
  <si>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</si>
  <si>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</si>
  <si>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</si>
  <si>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</si>
  <si>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</si>
  <si>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</si>
  <si>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</si>
  <si>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</si>
  <si>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</si>
  <si>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</si>
  <si>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</si>
  <si>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</si>
  <si>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</si>
  <si>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</si>
  <si>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</si>
  <si>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</si>
  <si>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</si>
  <si>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</si>
  <si>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</si>
  <si>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</si>
  <si>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</si>
  <si>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</si>
  <si>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</si>
  <si>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</si>
  <si>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</si>
  <si>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</si>
  <si>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</si>
  <si>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</si>
  <si>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</si>
  <si>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</si>
  <si>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</si>
  <si>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</si>
  <si>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</si>
  <si>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</si>
  <si>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</si>
  <si>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</si>
  <si>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</si>
  <si>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</si>
  <si>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</si>
  <si>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</si>
  <si>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</si>
  <si>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</si>
  <si>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</si>
  <si>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</si>
  <si>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</si>
  <si>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</si>
  <si>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</si>
  <si>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</si>
  <si>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</si>
  <si>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</si>
  <si>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</si>
  <si>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</si>
  <si>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</si>
  <si>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</si>
  <si>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</si>
  <si>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</si>
  <si>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</si>
  <si>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</si>
  <si>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</si>
  <si>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</si>
  <si>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</si>
  <si>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</si>
  <si>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</si>
  <si>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</si>
  <si>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</si>
  <si>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</si>
  <si>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</si>
  <si>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</si>
  <si>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</si>
  <si>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</si>
  <si>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</si>
  <si>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</si>
  <si>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</si>
  <si>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</si>
  <si>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</si>
  <si>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</si>
  <si>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</si>
  <si>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</si>
  <si>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</si>
  <si>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</si>
  <si>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</si>
  <si>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</si>
  <si>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</si>
  <si>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</si>
  <si>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</si>
  <si>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</si>
  <si>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</si>
  <si>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</si>
  <si>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</si>
  <si>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</si>
  <si>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</si>
  <si>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</si>
  <si>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</si>
  <si>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</si>
  <si>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</si>
  <si>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</si>
  <si>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</si>
  <si>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</si>
  <si>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</si>
  <si>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</si>
  <si>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</si>
  <si>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</si>
  <si>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</si>
  <si>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</si>
  <si>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</si>
  <si>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</si>
  <si>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</si>
  <si>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</si>
  <si>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</si>
  <si>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</si>
  <si>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</si>
  <si>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</si>
  <si>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</si>
  <si>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</si>
  <si>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</si>
  <si>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</si>
  <si>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</si>
  <si>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</si>
  <si>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</si>
  <si>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</si>
  <si>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</si>
  <si>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</si>
  <si>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</si>
  <si>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</si>
  <si>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</si>
  <si>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</si>
  <si>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</si>
  <si>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</si>
  <si>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</si>
  <si>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</si>
  <si>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</si>
  <si>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</si>
  <si>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</si>
  <si>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</si>
  <si>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</si>
  <si>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</si>
  <si>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</si>
  <si>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</si>
  <si>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</si>
  <si>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</si>
  <si>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</si>
  <si>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</si>
  <si>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</si>
  <si>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</si>
  <si>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</si>
  <si>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</si>
  <si>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</si>
  <si>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</si>
  <si>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</si>
  <si>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</si>
  <si>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</si>
  <si>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</si>
  <si>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</si>
  <si>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</si>
  <si>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</si>
  <si>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</si>
  <si>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</si>
  <si>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</si>
  <si>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</si>
  <si>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</si>
  <si>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</si>
  <si>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</si>
  <si>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</si>
  <si>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</si>
  <si>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</si>
  <si>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</si>
  <si>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</si>
  <si>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</si>
  <si>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</si>
  <si>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</si>
  <si>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</si>
  <si>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</si>
  <si>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</si>
  <si>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</si>
  <si>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</si>
  <si>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</si>
  <si>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</si>
  <si>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</si>
  <si>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</si>
  <si>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</si>
  <si>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</si>
  <si>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</si>
  <si>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</si>
  <si>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</si>
  <si>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</si>
  <si>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</si>
  <si>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</si>
  <si>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</si>
  <si>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</si>
  <si>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</si>
  <si>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</si>
  <si>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</si>
  <si>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</si>
  <si>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</si>
  <si>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</si>
  <si>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</si>
  <si>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</si>
  <si>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</si>
  <si>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</si>
  <si>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</si>
  <si>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</si>
  <si>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</si>
  <si>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</si>
  <si>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</si>
  <si>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</si>
  <si>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</si>
  <si>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</si>
  <si>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</si>
  <si>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</si>
  <si>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</si>
  <si>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</si>
  <si>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</si>
  <si>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</si>
  <si>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</si>
  <si>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</si>
  <si>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</si>
  <si>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</si>
  <si>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</si>
  <si>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</si>
  <si>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</si>
  <si>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</si>
  <si>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</si>
  <si>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</si>
  <si>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</si>
  <si>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</si>
  <si>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</si>
  <si>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</si>
  <si>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</si>
  <si>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</si>
  <si>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</si>
  <si>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</si>
  <si>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</si>
  <si>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</si>
  <si>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</si>
  <si>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</si>
  <si>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</si>
  <si>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</si>
  <si>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</si>
  <si>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</si>
  <si>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</si>
  <si>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</si>
  <si>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</si>
  <si>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</si>
  <si>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</si>
  <si>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</si>
  <si>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</si>
  <si>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</si>
  <si>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</si>
  <si>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</si>
  <si>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</si>
  <si>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</si>
  <si>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</si>
  <si>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</si>
  <si>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</si>
  <si>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</si>
  <si>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</si>
  <si>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</si>
  <si>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</si>
  <si>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</si>
  <si>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</si>
  <si>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</si>
  <si>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</si>
  <si>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</si>
  <si>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</si>
  <si>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</si>
  <si>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</si>
  <si>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</si>
  <si>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</si>
  <si>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</si>
  <si>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</si>
  <si>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</si>
  <si>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</si>
  <si>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</si>
  <si>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</si>
  <si>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</si>
  <si>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</si>
  <si>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</si>
  <si>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</si>
  <si>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</si>
  <si>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</si>
  <si>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</si>
  <si>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</si>
  <si>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</si>
  <si>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</si>
  <si>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</si>
  <si>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</si>
  <si>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</si>
  <si>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</si>
  <si>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</si>
  <si>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</si>
  <si>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</si>
  <si>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</si>
  <si>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</si>
  <si>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</si>
  <si>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</si>
  <si>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</si>
  <si>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</si>
  <si>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</si>
  <si>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</si>
  <si>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</si>
  <si>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</si>
  <si>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</si>
  <si>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</si>
  <si>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</si>
  <si>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</si>
  <si>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</si>
  <si>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</si>
  <si>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</si>
  <si>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</si>
  <si>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</si>
  <si>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</si>
  <si>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</si>
  <si>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</si>
  <si>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</si>
  <si>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</si>
  <si>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</si>
  <si>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</si>
  <si>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</si>
  <si>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</si>
  <si>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</si>
  <si>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</si>
  <si>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</si>
  <si>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</si>
  <si>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</si>
  <si>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</si>
  <si>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</si>
  <si>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</si>
  <si>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</si>
  <si>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</si>
  <si>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</si>
  <si>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</si>
  <si>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</si>
  <si>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</si>
  <si>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</si>
  <si>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</si>
  <si>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</si>
  <si>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</si>
  <si>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</si>
  <si>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</si>
  <si>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</si>
  <si>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</si>
  <si>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</si>
  <si>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</si>
  <si>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</si>
  <si>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</si>
  <si>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</si>
  <si>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</si>
  <si>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</si>
  <si>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</si>
  <si>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</si>
  <si>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</si>
  <si>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</si>
  <si>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</si>
  <si>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</si>
  <si>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</si>
  <si>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</si>
  <si>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</si>
  <si>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</si>
  <si>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</si>
  <si>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</si>
  <si>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</si>
  <si>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</si>
  <si>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</si>
  <si>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</si>
  <si>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</si>
  <si>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</si>
  <si>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</si>
  <si>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</si>
  <si>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</si>
  <si>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</si>
  <si>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</si>
  <si>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</si>
  <si>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</si>
  <si>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</si>
  <si>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</si>
  <si>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</si>
  <si>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</si>
  <si>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</si>
  <si>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</si>
  <si>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</si>
  <si>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</si>
  <si>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</si>
  <si>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</si>
  <si>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</si>
  <si>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</si>
  <si>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</si>
  <si>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</si>
  <si>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</si>
  <si>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</si>
  <si>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</si>
  <si>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</si>
  <si>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</si>
  <si>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</si>
  <si>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</si>
  <si>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</si>
  <si>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</si>
  <si>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</si>
  <si>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</si>
  <si>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</si>
  <si>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</si>
  <si>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</si>
  <si>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</si>
  <si>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</si>
  <si>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</si>
  <si>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</si>
  <si>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</si>
  <si>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</si>
  <si>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</si>
  <si>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</si>
  <si>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</si>
  <si>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</si>
  <si>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</si>
  <si>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</si>
  <si>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</si>
  <si>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</si>
  <si>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</si>
  <si>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</si>
  <si>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</si>
  <si>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</si>
  <si>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</si>
  <si>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</si>
  <si>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</si>
  <si>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</si>
  <si>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</si>
  <si>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</si>
  <si>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</si>
  <si>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</si>
  <si>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</si>
  <si>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</si>
  <si>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</si>
  <si>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</si>
  <si>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</si>
  <si>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</si>
  <si>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</si>
  <si>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</si>
  <si>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</si>
  <si>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</si>
  <si>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</si>
  <si>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</si>
  <si>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</si>
  <si>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</si>
  <si>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</si>
  <si>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</si>
  <si>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</si>
  <si>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</si>
  <si>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</si>
  <si>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</si>
  <si>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</si>
  <si>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</si>
  <si>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</si>
  <si>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</si>
  <si>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</si>
  <si>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</si>
  <si>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</si>
  <si>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</si>
  <si>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</si>
  <si>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</si>
  <si>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</si>
  <si>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</si>
  <si>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</si>
  <si>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</si>
  <si>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</si>
  <si>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</si>
  <si>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</si>
  <si>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</si>
  <si>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</si>
  <si>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</si>
  <si>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</si>
  <si>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</si>
  <si>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</si>
  <si>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</si>
  <si>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</si>
  <si>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</si>
  <si>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</si>
  <si>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</si>
  <si>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</si>
  <si>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</si>
  <si>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</si>
  <si>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</si>
  <si>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</si>
  <si>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</si>
  <si>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</si>
  <si>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</si>
  <si>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</si>
  <si>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</si>
  <si>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</si>
  <si>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</si>
  <si>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</si>
  <si>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</si>
  <si>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</si>
  <si>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</si>
  <si>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</si>
  <si>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</si>
  <si>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</si>
  <si>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</si>
  <si>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</si>
  <si>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</si>
  <si>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</si>
  <si>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</si>
  <si>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</si>
  <si>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</si>
  <si>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</si>
  <si>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</si>
  <si>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</si>
  <si>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</si>
  <si>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</si>
  <si>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</si>
  <si>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</si>
  <si>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</si>
  <si>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</si>
  <si>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</si>
  <si>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</si>
  <si>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</si>
  <si>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</si>
  <si>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</si>
  <si>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</si>
  <si>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</si>
  <si>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</si>
  <si>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</si>
  <si>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</si>
  <si>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</si>
  <si>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</si>
  <si>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</si>
  <si>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</si>
  <si>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</si>
  <si>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</si>
  <si>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</si>
  <si>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</si>
  <si>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</si>
  <si>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</si>
  <si>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</si>
  <si>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</si>
  <si>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</si>
  <si>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</si>
  <si>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</si>
  <si>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</si>
  <si>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</si>
  <si>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</si>
  <si>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</si>
  <si>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</si>
  <si>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</si>
  <si>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</si>
  <si>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</si>
  <si>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</si>
  <si>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</si>
  <si>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</si>
  <si>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</si>
  <si>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</si>
  <si>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</si>
  <si>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</si>
  <si>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</si>
  <si>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</si>
  <si>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</si>
  <si>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</si>
  <si>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</si>
  <si>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</si>
  <si>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</si>
  <si>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</si>
  <si>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</si>
  <si>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</si>
  <si>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</si>
  <si>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</si>
  <si>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</si>
  <si>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</si>
  <si>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</si>
  <si>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</si>
  <si>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</si>
  <si>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</si>
  <si>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</si>
  <si>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</si>
  <si>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</si>
  <si>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</si>
  <si>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</si>
  <si>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</si>
  <si>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</si>
  <si>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</si>
  <si>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</si>
  <si>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</si>
  <si>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</si>
  <si>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</si>
  <si>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</si>
  <si>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</si>
  <si>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</si>
  <si>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</si>
  <si>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</si>
  <si>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</si>
  <si>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</si>
  <si>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</si>
  <si>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</si>
  <si>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</si>
  <si>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</si>
  <si>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</si>
  <si>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</si>
  <si>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</si>
  <si>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</si>
  <si>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</si>
  <si>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</si>
  <si>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</si>
  <si>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</si>
  <si>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</si>
  <si>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</si>
  <si>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</si>
  <si>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</si>
  <si>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</si>
  <si>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</si>
  <si>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</si>
  <si>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</si>
  <si>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</si>
  <si>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</si>
  <si>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</si>
  <si>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</si>
  <si>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</si>
  <si>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</si>
  <si>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</si>
  <si>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</si>
  <si>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</si>
  <si>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</si>
  <si>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</si>
  <si>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</si>
  <si>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</si>
  <si>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</si>
  <si>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</si>
  <si>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</si>
  <si>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</si>
  <si>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</si>
  <si>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</si>
  <si>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</si>
  <si>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</si>
  <si>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</si>
  <si>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</si>
  <si>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</si>
  <si>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</si>
  <si>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</si>
  <si>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</si>
  <si>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</si>
  <si>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</si>
  <si>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</si>
  <si>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</si>
  <si>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</si>
  <si>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</si>
  <si>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</si>
  <si>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</si>
  <si>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</si>
  <si>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</si>
  <si>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</si>
  <si>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</si>
  <si>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</si>
  <si>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</si>
  <si>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</si>
  <si>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</si>
  <si>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</si>
  <si>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</si>
  <si>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</si>
  <si>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</si>
  <si>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</si>
  <si>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</si>
  <si>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</si>
  <si>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</si>
  <si>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</si>
  <si>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</si>
  <si>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</si>
  <si>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</si>
  <si>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</si>
  <si>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</si>
  <si>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</si>
  <si>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</si>
  <si>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</si>
  <si>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</si>
  <si>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</si>
  <si>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</si>
  <si>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</si>
  <si>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</si>
  <si>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</si>
  <si>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</si>
  <si>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</si>
  <si>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</si>
  <si>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</si>
  <si>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</si>
  <si>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</si>
  <si>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</si>
  <si>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</si>
  <si>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</si>
  <si>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</si>
  <si>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</si>
  <si>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</si>
  <si>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</si>
  <si>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</si>
  <si>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</si>
  <si>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</si>
  <si>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</si>
  <si>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</si>
  <si>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</si>
  <si>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</si>
  <si>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</si>
  <si>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</si>
  <si>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</si>
  <si>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</si>
  <si>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</si>
  <si>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</si>
  <si>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</si>
  <si>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</si>
  <si>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</si>
  <si>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</si>
  <si>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</si>
  <si>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</si>
  <si>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</si>
  <si>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</si>
  <si>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</si>
  <si>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</si>
  <si>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</si>
  <si>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</si>
  <si>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</si>
  <si>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</si>
  <si>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</si>
  <si>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</si>
  <si>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</si>
  <si>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</si>
  <si>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</si>
  <si>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</si>
  <si>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</si>
  <si>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</si>
  <si>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</si>
  <si>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</si>
  <si>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</si>
  <si>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</si>
  <si>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</si>
  <si>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</si>
  <si>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</si>
  <si>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</si>
  <si>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</si>
  <si>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</si>
  <si>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</si>
  <si>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</si>
  <si>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</si>
  <si>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</si>
  <si>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</si>
  <si>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</si>
  <si>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</si>
  <si>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</si>
  <si>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</si>
  <si>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</si>
  <si>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</si>
  <si>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</si>
  <si>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</si>
  <si>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</si>
  <si>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</si>
  <si>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</si>
  <si>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</si>
  <si>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</si>
  <si>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</si>
  <si>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</si>
  <si>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</si>
  <si>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</si>
  <si>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</si>
  <si>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</si>
  <si>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</si>
  <si>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</si>
  <si>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</si>
  <si>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</si>
  <si>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</si>
  <si>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</si>
  <si>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</si>
  <si>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</si>
  <si>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</si>
  <si>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</si>
  <si>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</si>
  <si>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</si>
  <si>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</si>
  <si>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</si>
  <si>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</si>
  <si>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</si>
  <si>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</si>
  <si>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</si>
  <si>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</si>
  <si>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</si>
  <si>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</si>
  <si>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</si>
  <si>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</si>
  <si>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</si>
  <si>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</si>
  <si>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</si>
  <si>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</si>
  <si>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</si>
  <si>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</si>
  <si>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</si>
  <si>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</si>
  <si>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</si>
  <si>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</si>
  <si>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</si>
  <si>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</si>
  <si>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</si>
  <si>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</si>
  <si>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</si>
  <si>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</si>
  <si>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</si>
  <si>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</si>
  <si>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</si>
  <si>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</si>
  <si>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</si>
  <si>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</si>
  <si>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</si>
  <si>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</si>
  <si>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</si>
  <si>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</si>
  <si>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</si>
  <si>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</si>
  <si>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</si>
  <si>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</si>
  <si>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</si>
  <si>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</si>
  <si>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</si>
  <si>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</si>
  <si>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</si>
  <si>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</si>
  <si>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</si>
  <si>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</si>
  <si>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</si>
  <si>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</si>
  <si>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</si>
  <si>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</si>
  <si>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</si>
  <si>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</si>
  <si>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</si>
  <si>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</si>
  <si>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</si>
  <si>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</si>
  <si>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</si>
  <si>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</si>
  <si>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</si>
  <si>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</si>
  <si>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</si>
  <si>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</si>
  <si>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</si>
  <si>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</si>
  <si>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</si>
  <si>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</si>
  <si>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</si>
  <si>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</si>
  <si>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</si>
  <si>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</si>
  <si>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</si>
  <si>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</si>
  <si>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</si>
  <si>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</si>
  <si>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</si>
  <si>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</si>
  <si>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</si>
  <si>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</si>
  <si>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</si>
  <si>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</si>
  <si>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</si>
  <si>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</si>
  <si>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</si>
  <si>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</si>
  <si>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</si>
  <si>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</si>
  <si>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</si>
  <si>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</si>
  <si>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</si>
  <si>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</si>
  <si>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</si>
  <si>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</si>
  <si>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</si>
  <si>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</si>
  <si>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</si>
  <si>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</si>
  <si>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</si>
  <si>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</si>
  <si>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</si>
  <si>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</si>
  <si>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</si>
  <si>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</si>
  <si>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</si>
  <si>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</si>
  <si>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</si>
  <si>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</si>
  <si>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</si>
  <si>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</si>
  <si>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</si>
  <si>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</si>
  <si>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</si>
  <si>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</si>
  <si>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</si>
  <si>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</si>
  <si>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</si>
  <si>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</si>
  <si>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</si>
  <si>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</si>
  <si>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</si>
  <si>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</si>
  <si>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</si>
  <si>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</si>
  <si>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</si>
  <si>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</si>
  <si>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</si>
  <si>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</si>
  <si>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</si>
  <si>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</si>
  <si>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</si>
  <si>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</si>
  <si>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</si>
  <si>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</si>
  <si>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</si>
  <si>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</si>
  <si>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</si>
  <si>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</si>
  <si>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</si>
  <si>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</si>
  <si>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</si>
  <si>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</si>
  <si>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</si>
  <si>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</si>
  <si>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</si>
  <si>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</si>
  <si>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</si>
  <si>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</si>
  <si>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</si>
  <si>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</si>
  <si>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</si>
  <si>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</si>
  <si>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</si>
  <si>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</si>
  <si>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</si>
  <si>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</si>
  <si>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</si>
  <si>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</si>
  <si>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</si>
  <si>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</si>
  <si>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</si>
  <si>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</si>
  <si>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</si>
  <si>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</si>
  <si>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</si>
  <si>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</si>
  <si>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</si>
  <si>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</si>
  <si>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</si>
  <si>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</si>
  <si>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</si>
  <si>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</si>
  <si>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</si>
  <si>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</si>
  <si>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</si>
  <si>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</si>
  <si>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</si>
  <si>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</si>
  <si>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</si>
  <si>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</si>
  <si>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</si>
  <si>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</si>
  <si>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</si>
  <si>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</si>
  <si>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</si>
  <si>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</si>
  <si>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</si>
  <si>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</si>
  <si>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</si>
  <si>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</si>
  <si>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</si>
  <si>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</si>
  <si>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</si>
  <si>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</si>
  <si>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</si>
  <si>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</si>
  <si>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</si>
  <si>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</si>
  <si>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</si>
  <si>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</si>
  <si>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</si>
  <si>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</si>
  <si>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</si>
  <si>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</si>
  <si>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</si>
  <si>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</si>
  <si>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</si>
  <si>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</si>
  <si>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</si>
  <si>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</si>
  <si>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</si>
  <si>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</si>
  <si>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</si>
  <si>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</si>
  <si>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</si>
  <si>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</si>
  <si>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</si>
  <si>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</si>
  <si>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</si>
  <si>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</si>
  <si>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</si>
  <si>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</si>
  <si>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</si>
  <si>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</si>
  <si>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</si>
  <si>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</si>
  <si>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</si>
  <si>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</si>
  <si>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</si>
  <si>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</si>
  <si>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</si>
  <si>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</si>
  <si>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</si>
  <si>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</si>
  <si>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</si>
  <si>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</si>
  <si>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</si>
  <si>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</si>
  <si>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</si>
  <si>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</si>
  <si>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</si>
  <si>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</si>
  <si>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</si>
  <si>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</si>
  <si>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</si>
  <si>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</si>
  <si>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</si>
  <si>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</si>
  <si>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</si>
  <si>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</si>
  <si>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</si>
  <si>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</si>
  <si>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</si>
  <si>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</si>
  <si>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</si>
  <si>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</si>
  <si>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</si>
  <si>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</si>
  <si>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</si>
  <si>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</si>
  <si>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</si>
  <si>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</si>
  <si>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</si>
  <si>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</si>
  <si>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</si>
  <si>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</si>
  <si>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</si>
  <si>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</si>
  <si>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</si>
  <si>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</si>
  <si>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</si>
  <si>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</si>
  <si>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</si>
  <si>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</si>
  <si>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</si>
  <si>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</si>
  <si>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</si>
  <si>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</si>
  <si>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</si>
  <si>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</si>
  <si>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</si>
  <si>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</si>
  <si>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</si>
  <si>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</si>
  <si>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</si>
  <si>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</si>
  <si>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</si>
  <si>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</si>
  <si>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</si>
  <si>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</si>
  <si>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</si>
  <si>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</si>
  <si>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</si>
  <si>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</si>
  <si>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</si>
  <si>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</si>
  <si>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</si>
  <si>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</si>
  <si>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</si>
  <si>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</si>
  <si>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</si>
  <si>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</si>
  <si>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</si>
  <si>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</si>
  <si>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</si>
  <si>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</si>
  <si>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</si>
  <si>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</si>
  <si>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</si>
  <si>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</si>
  <si>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</si>
  <si>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</si>
  <si>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</si>
  <si>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</si>
  <si>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</si>
  <si>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</si>
  <si>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</si>
  <si>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</si>
  <si>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</si>
  <si>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</si>
  <si>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</si>
  <si>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</si>
  <si>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</si>
  <si>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</si>
  <si>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</si>
  <si>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</si>
  <si>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</si>
  <si>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</si>
  <si>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</si>
  <si>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</si>
  <si>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</si>
  <si>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</si>
  <si>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</si>
  <si>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</si>
  <si>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</si>
  <si>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</si>
  <si>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</si>
  <si>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</si>
  <si>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</si>
  <si>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</si>
  <si>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</si>
  <si>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</si>
  <si>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</si>
  <si>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</si>
  <si>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</si>
  <si>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</si>
  <si>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</si>
  <si>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</si>
  <si>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</si>
  <si>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</si>
  <si>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</si>
  <si>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</si>
  <si>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</si>
  <si>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</si>
  <si>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</si>
  <si>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</si>
  <si>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</si>
  <si>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</si>
  <si>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</si>
  <si>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</si>
  <si>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</si>
  <si>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</si>
  <si>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</si>
  <si>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</si>
  <si>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</si>
  <si>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</si>
  <si>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</si>
  <si>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</si>
  <si>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</si>
  <si>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</si>
  <si>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</si>
  <si>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</si>
  <si>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</si>
  <si>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</si>
  <si>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</si>
  <si>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</si>
  <si>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</si>
  <si>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</si>
  <si>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</si>
  <si>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</si>
  <si>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</si>
  <si>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</si>
  <si>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</si>
  <si>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</si>
  <si>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</si>
  <si>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</si>
  <si>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</si>
  <si>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</si>
  <si>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</si>
  <si>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</si>
  <si>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</si>
  <si>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</si>
  <si>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</si>
  <si>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</si>
  <si>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</si>
  <si>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</si>
  <si>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</si>
  <si>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</si>
  <si>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</si>
  <si>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</si>
  <si>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</si>
  <si>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</si>
  <si>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</si>
  <si>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</si>
  <si>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</si>
  <si>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</si>
  <si>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</si>
  <si>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</si>
  <si>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</si>
  <si>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</si>
  <si>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</si>
  <si>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</si>
  <si>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</si>
  <si>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</si>
  <si>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</si>
  <si>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</si>
  <si>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</si>
  <si>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</si>
  <si>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</si>
  <si>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</si>
  <si>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</si>
  <si>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</si>
  <si>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</si>
  <si>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</si>
  <si>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</si>
  <si>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</si>
  <si>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</si>
  <si>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</si>
  <si>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</si>
  <si>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</si>
  <si>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</si>
  <si>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</si>
  <si>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</si>
  <si>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</si>
  <si>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</si>
  <si>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</si>
  <si>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</si>
  <si>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33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</si>
  <si>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</si>
  <si>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</si>
  <si>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</si>
  <si>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</si>
  <si>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</si>
  <si>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</si>
  <si>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</si>
  <si>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</si>
  <si>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</si>
  <si>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</si>
  <si>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</si>
  <si>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</si>
  <si>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</si>
  <si>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</si>
  <si>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</si>
  <si>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</si>
  <si>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</si>
  <si>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</si>
  <si>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</si>
  <si>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</si>
  <si>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</si>
  <si>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</si>
  <si>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</si>
  <si>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</si>
  <si>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ชิฟฟ่อน 8 ชิ้น ขนุนล้วน</t>
  </si>
  <si>
    <t>บูธ ลำพยา 3 เก่า วันที่ 1-28 กุมภาพันธ์  2569</t>
  </si>
  <si>
    <t>สรุปยอดขาย บูธ ลำพยา 3 เก่า วันที่ 1-28 กุมภาพันธ์ 2569</t>
  </si>
  <si>
    <t>บูธ  ลำพยา 3 เก่า วันที่ 1-28  กุมภาพันธ์ 2569</t>
  </si>
  <si>
    <t>ชิฟฟ่อนเค้กรสทุเรียน 24 กรัม</t>
  </si>
  <si>
    <t>ชิฟฟ่อนเค้กรสเผือก 24 กรัม</t>
  </si>
  <si>
    <t>ชิฟฟ่อนเค้กรสสับปะรด 24 กรัม</t>
  </si>
  <si>
    <t>แถม 1</t>
  </si>
  <si>
    <t>หมดอายุ 1</t>
  </si>
  <si>
    <t>หมดอายุ 8</t>
  </si>
  <si>
    <t xml:space="preserve">หมดอายุ </t>
  </si>
  <si>
    <t>หมดอายุ 5</t>
  </si>
  <si>
    <t>หมดอายุ 7</t>
  </si>
  <si>
    <t>หมดอายุ 4</t>
  </si>
  <si>
    <t>หมดอายุ 9</t>
  </si>
  <si>
    <t>หมดอายุ 6</t>
  </si>
  <si>
    <t>หมดอายุ 2</t>
  </si>
  <si>
    <t>หมดอายุ</t>
  </si>
  <si>
    <t>ขึ้นรา</t>
  </si>
  <si>
    <t>หมดอายุ 3</t>
  </si>
  <si>
    <t>แถม</t>
  </si>
  <si>
    <t>แถม 1.</t>
  </si>
  <si>
    <t>ค่าไฟฟ้า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</si>
</sst>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2" fillId="22" borderId="1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5" borderId="19" xfId="0" applyFont="1" applyFill="1" applyBorder="1"/>
    <xf numFmtId="43" fontId="2" fillId="2" borderId="0" xfId="0" applyNumberFormat="1" applyFont="1" applyFill="1"/>
    <xf numFmtId="43" fontId="9" fillId="0" borderId="1" xfId="0" applyNumberFormat="1" applyFont="1" applyBorder="1"/>
    <xf numFmtId="43" fontId="23" fillId="0" borderId="0" xfId="0" applyNumberFormat="1" applyFont="1" applyAlignment="1">
      <alignment horizontal="center"/>
    </xf>
    <xf numFmtId="43" fontId="24" fillId="11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D3D3D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1390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1390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16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209" sqref="T20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.75" style="1" bestFit="1" customWidth="1"/>
    <col min="19" max="19" width="16" style="1" customWidth="1"/>
    <col min="20" max="20" width="12.75" style="1" customWidth="1"/>
    <col min="21" max="21" width="9.875" style="1" customWidth="1"/>
    <col min="22" max="22" width="17.125" style="1" customWidth="1"/>
    <col min="23" max="23" width="18.375" style="1" customWidth="1"/>
    <col min="24" max="24" width="16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5.8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8" t="s">
        <v>1417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91"/>
      <c r="P2" s="67"/>
      <c r="Q2" s="168" t="s">
        <v>1418</v>
      </c>
      <c r="R2" s="168"/>
      <c r="S2" s="168"/>
      <c r="T2" s="168"/>
      <c r="U2" s="168"/>
      <c r="V2" s="168"/>
      <c r="W2" s="168"/>
      <c r="X2" s="168"/>
      <c r="Y2" s="168"/>
      <c r="Z2" s="168"/>
      <c r="AA2" s="93"/>
      <c r="AB2" s="93"/>
    </row>
    <row r="3" spans="1:29" s="5" customFormat="1" ht="24.6" customHeight="1" x14ac:dyDescent="0.55000000000000004">
      <c r="A3" s="132" t="s">
        <v>1</v>
      </c>
      <c r="B3" s="132" t="s">
        <v>1353</v>
      </c>
      <c r="C3" s="132" t="s">
        <v>2</v>
      </c>
      <c r="D3" s="132" t="s">
        <v>1354</v>
      </c>
      <c r="E3" s="132" t="s">
        <v>3</v>
      </c>
      <c r="F3" s="132" t="s">
        <v>4</v>
      </c>
      <c r="G3" s="132" t="s">
        <v>5</v>
      </c>
      <c r="H3" s="76" t="s">
        <v>6</v>
      </c>
      <c r="I3" s="169" t="s">
        <v>272</v>
      </c>
      <c r="J3" s="132" t="s">
        <v>7</v>
      </c>
      <c r="K3" s="133" t="s">
        <v>8</v>
      </c>
      <c r="L3" s="133"/>
      <c r="M3" s="133"/>
      <c r="N3" s="132" t="s">
        <v>9</v>
      </c>
      <c r="O3" s="134" t="s">
        <v>273</v>
      </c>
      <c r="P3" s="136" t="s">
        <v>274</v>
      </c>
      <c r="Q3" s="173" t="s">
        <v>214</v>
      </c>
      <c r="R3" s="173" t="s">
        <v>215</v>
      </c>
      <c r="S3" s="173" t="s">
        <v>10</v>
      </c>
      <c r="T3" s="173" t="s">
        <v>216</v>
      </c>
      <c r="U3" s="173" t="s">
        <v>217</v>
      </c>
      <c r="V3" s="171" t="s">
        <v>218</v>
      </c>
      <c r="W3" s="171" t="s">
        <v>219</v>
      </c>
      <c r="X3" s="171" t="s">
        <v>220</v>
      </c>
      <c r="Y3" s="173" t="s">
        <v>221</v>
      </c>
      <c r="Z3" s="174" t="s">
        <v>222</v>
      </c>
      <c r="AA3" s="128" t="s">
        <v>1359</v>
      </c>
      <c r="AB3" s="129" t="s">
        <v>1360</v>
      </c>
    </row>
    <row r="4" spans="1:29" s="5" customFormat="1" ht="24.6" customHeight="1" x14ac:dyDescent="0.55000000000000004">
      <c r="A4" s="132"/>
      <c r="B4" s="132"/>
      <c r="C4" s="132"/>
      <c r="D4" s="132"/>
      <c r="E4" s="132"/>
      <c r="F4" s="132"/>
      <c r="G4" s="132"/>
      <c r="H4" s="76" t="s">
        <v>11</v>
      </c>
      <c r="I4" s="170"/>
      <c r="J4" s="132"/>
      <c r="K4" s="62" t="s">
        <v>12</v>
      </c>
      <c r="L4" s="42" t="s">
        <v>13</v>
      </c>
      <c r="M4" s="62" t="s">
        <v>14</v>
      </c>
      <c r="N4" s="132"/>
      <c r="O4" s="135"/>
      <c r="P4" s="137"/>
      <c r="Q4" s="173"/>
      <c r="R4" s="173"/>
      <c r="S4" s="173"/>
      <c r="T4" s="173"/>
      <c r="U4" s="173"/>
      <c r="V4" s="172"/>
      <c r="W4" s="172"/>
      <c r="X4" s="172"/>
      <c r="Y4" s="173"/>
      <c r="Z4" s="175"/>
      <c r="AA4" s="128"/>
      <c r="AB4" s="130"/>
    </row>
    <row r="5" spans="1:29" ht="38.25" x14ac:dyDescent="0.8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135</v>
      </c>
      <c r="G5" s="43">
        <f t="shared" ref="G5:G68" si="0">+E5+F5</f>
        <v>160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1</v>
      </c>
      <c r="J5" s="43">
        <f>E5+F5-H5-K5-I5</f>
        <v>56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100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5000</v>
      </c>
      <c r="N5" s="19"/>
      <c r="O5" s="117">
        <v>18.97</v>
      </c>
      <c r="P5" s="78">
        <f>+K5*O5</f>
        <v>1897</v>
      </c>
      <c r="Q5" s="45">
        <v>1</v>
      </c>
      <c r="R5" s="46">
        <f>+'1'!N208</f>
        <v>9010</v>
      </c>
      <c r="S5" s="46">
        <f>+'1'!N213</f>
        <v>225</v>
      </c>
      <c r="T5" s="46">
        <f>+'1'!N211</f>
        <v>0</v>
      </c>
      <c r="U5" s="66">
        <f>+'1'!N209</f>
        <v>0</v>
      </c>
      <c r="V5" s="46">
        <f>+'1'!N212</f>
        <v>0</v>
      </c>
      <c r="W5" s="46">
        <f>+'1'!N210</f>
        <v>2815</v>
      </c>
      <c r="X5" s="46">
        <f>+R5-S5-T5-U5-V5-W5</f>
        <v>5970</v>
      </c>
      <c r="Y5" s="46">
        <f>+'1'!N215</f>
        <v>5970</v>
      </c>
      <c r="Z5" s="47">
        <f>+Y5-X5</f>
        <v>0</v>
      </c>
      <c r="AA5" s="118" t="s">
        <v>1366</v>
      </c>
      <c r="AB5" s="47">
        <f>+W5+Y5</f>
        <v>8785</v>
      </c>
      <c r="AC5" s="126">
        <f t="shared" ref="AC5:AC35" si="1">+W5+Y5+Z5</f>
        <v>8785</v>
      </c>
    </row>
    <row r="6" spans="1:29" ht="38.25" x14ac:dyDescent="0.8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142</v>
      </c>
      <c r="G6" s="43">
        <f t="shared" si="0"/>
        <v>172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13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56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10300</v>
      </c>
      <c r="N6" s="19"/>
      <c r="O6" s="117">
        <v>36.43</v>
      </c>
      <c r="P6" s="78">
        <f t="shared" ref="P6:P71" si="3">+K6*O6</f>
        <v>3752.29</v>
      </c>
      <c r="Q6" s="45">
        <v>2</v>
      </c>
      <c r="R6" s="46">
        <f>+'2'!N208</f>
        <v>4050</v>
      </c>
      <c r="S6" s="46">
        <f>+'2'!N213</f>
        <v>180</v>
      </c>
      <c r="T6" s="46">
        <f>+'2'!N211</f>
        <v>0</v>
      </c>
      <c r="U6" s="66">
        <f>+'2'!N209</f>
        <v>0</v>
      </c>
      <c r="V6" s="46">
        <f>+'2'!N212</f>
        <v>0</v>
      </c>
      <c r="W6" s="46">
        <f>+'2'!N210</f>
        <v>2030</v>
      </c>
      <c r="X6" s="46">
        <f>+R6-S6-T6-U6-V6-W6</f>
        <v>1840</v>
      </c>
      <c r="Y6" s="46">
        <f>+'2'!N215</f>
        <v>1840</v>
      </c>
      <c r="Z6" s="47">
        <f t="shared" ref="Z6:Z35" si="4">+Y6-X6</f>
        <v>0</v>
      </c>
      <c r="AA6" s="116" t="s">
        <v>1367</v>
      </c>
      <c r="AB6" s="47">
        <f t="shared" ref="AB6:AB35" si="5">+W6+Y6</f>
        <v>3870</v>
      </c>
      <c r="AC6" s="126">
        <f t="shared" si="1"/>
        <v>3870</v>
      </c>
    </row>
    <row r="7" spans="1:29" ht="38.25" x14ac:dyDescent="0.8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117">
        <v>26.11</v>
      </c>
      <c r="P7" s="78">
        <f t="shared" si="3"/>
        <v>0</v>
      </c>
      <c r="Q7" s="45">
        <v>3</v>
      </c>
      <c r="R7" s="46">
        <f>+'3'!N208</f>
        <v>3300</v>
      </c>
      <c r="S7" s="46">
        <f>+'3'!N213</f>
        <v>80</v>
      </c>
      <c r="T7" s="46">
        <f>+'3'!N211</f>
        <v>0</v>
      </c>
      <c r="U7" s="46">
        <f>+'3'!N209</f>
        <v>0</v>
      </c>
      <c r="V7" s="46">
        <f>+'3'!N212</f>
        <v>0</v>
      </c>
      <c r="W7" s="46">
        <f>+'3'!N210</f>
        <v>1065</v>
      </c>
      <c r="X7" s="46">
        <f>+R7-S7-T7-U7-V7-W7</f>
        <v>2155</v>
      </c>
      <c r="Y7" s="46">
        <f>+'3'!N215</f>
        <v>2155</v>
      </c>
      <c r="Z7" s="47">
        <f>+Y7-X7</f>
        <v>0</v>
      </c>
      <c r="AA7" s="116" t="s">
        <v>1361</v>
      </c>
      <c r="AB7" s="47">
        <f>+W7+Y7</f>
        <v>3220</v>
      </c>
      <c r="AC7" s="126">
        <f t="shared" si="1"/>
        <v>3220</v>
      </c>
    </row>
    <row r="8" spans="1:29" ht="38.25" x14ac:dyDescent="0.8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17">
        <v>33.89</v>
      </c>
      <c r="P8" s="78">
        <f t="shared" si="3"/>
        <v>0</v>
      </c>
      <c r="Q8" s="45">
        <v>4</v>
      </c>
      <c r="R8" s="46">
        <f>+'4'!N208</f>
        <v>3480</v>
      </c>
      <c r="S8" s="46">
        <f>+'4'!N213</f>
        <v>100</v>
      </c>
      <c r="T8" s="46">
        <f>+'4'!N211</f>
        <v>0</v>
      </c>
      <c r="U8" s="46">
        <f>+'4'!N209</f>
        <v>0</v>
      </c>
      <c r="V8" s="46">
        <f>+'4'!N212</f>
        <v>0</v>
      </c>
      <c r="W8" s="46">
        <f>+'4'!N210</f>
        <v>1440</v>
      </c>
      <c r="X8" s="46">
        <f t="shared" ref="X8" si="6">+R8-S8-T8-U8-V8-W8</f>
        <v>1940</v>
      </c>
      <c r="Y8" s="46">
        <f>+'4'!N215</f>
        <v>1940</v>
      </c>
      <c r="Z8" s="47">
        <f t="shared" si="4"/>
        <v>0</v>
      </c>
      <c r="AA8" s="116" t="s">
        <v>1362</v>
      </c>
      <c r="AB8" s="47">
        <f t="shared" si="5"/>
        <v>3380</v>
      </c>
      <c r="AC8" s="126">
        <f t="shared" si="1"/>
        <v>3380</v>
      </c>
    </row>
    <row r="9" spans="1:29" ht="38.25" x14ac:dyDescent="0.8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117"/>
      <c r="P9" s="78">
        <f t="shared" si="3"/>
        <v>0</v>
      </c>
      <c r="Q9" s="45">
        <v>5</v>
      </c>
      <c r="R9" s="46">
        <f>+'5'!N208</f>
        <v>2315</v>
      </c>
      <c r="S9" s="46">
        <f>+'5'!N213</f>
        <v>140</v>
      </c>
      <c r="T9" s="46">
        <f>+'5'!N211</f>
        <v>0</v>
      </c>
      <c r="U9" s="46">
        <f>+'5'!N209</f>
        <v>0</v>
      </c>
      <c r="V9" s="46">
        <f>+'5'!N212</f>
        <v>0</v>
      </c>
      <c r="W9" s="46">
        <f>+'5'!N210</f>
        <v>600</v>
      </c>
      <c r="X9" s="46">
        <f t="shared" ref="X9:X34" si="7">+R9-S9-T9-U9-V9-W9</f>
        <v>1575</v>
      </c>
      <c r="Y9" s="46">
        <f>+'5'!N215</f>
        <v>1575</v>
      </c>
      <c r="Z9" s="47">
        <f t="shared" si="4"/>
        <v>0</v>
      </c>
      <c r="AA9" s="116" t="s">
        <v>1363</v>
      </c>
      <c r="AB9" s="47">
        <f t="shared" si="5"/>
        <v>2175</v>
      </c>
      <c r="AC9" s="126">
        <f t="shared" si="1"/>
        <v>2175</v>
      </c>
    </row>
    <row r="10" spans="1:29" ht="38.25" x14ac:dyDescent="0.8">
      <c r="A10" s="10">
        <v>6</v>
      </c>
      <c r="B10" s="86">
        <v>8857125002264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5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117"/>
      <c r="P10" s="78">
        <f t="shared" si="3"/>
        <v>0</v>
      </c>
      <c r="Q10" s="45">
        <v>6</v>
      </c>
      <c r="R10" s="46">
        <f>+'6'!N208</f>
        <v>2750</v>
      </c>
      <c r="S10" s="46">
        <f>+'6'!N213</f>
        <v>215</v>
      </c>
      <c r="T10" s="46">
        <f>+'6'!N211</f>
        <v>0</v>
      </c>
      <c r="U10" s="46">
        <f>+'6'!N209</f>
        <v>0</v>
      </c>
      <c r="V10" s="46">
        <f>+'6'!N212</f>
        <v>0</v>
      </c>
      <c r="W10" s="46">
        <f>+'6'!N210</f>
        <v>725</v>
      </c>
      <c r="X10" s="46">
        <f t="shared" si="7"/>
        <v>1810</v>
      </c>
      <c r="Y10" s="46">
        <f>+'6'!N215</f>
        <v>1810</v>
      </c>
      <c r="Z10" s="47">
        <f t="shared" si="4"/>
        <v>0</v>
      </c>
      <c r="AA10" s="116" t="s">
        <v>1364</v>
      </c>
      <c r="AB10" s="47">
        <f t="shared" si="5"/>
        <v>2535</v>
      </c>
      <c r="AC10" s="126">
        <f t="shared" si="1"/>
        <v>2535</v>
      </c>
    </row>
    <row r="11" spans="1:29" ht="38.25" x14ac:dyDescent="0.8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16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65</v>
      </c>
      <c r="G11" s="43">
        <f t="shared" si="0"/>
        <v>81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12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24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2250</v>
      </c>
      <c r="N11" s="19"/>
      <c r="O11" s="117">
        <v>19.36</v>
      </c>
      <c r="P11" s="78">
        <f t="shared" si="3"/>
        <v>871.19999999999993</v>
      </c>
      <c r="Q11" s="45">
        <v>7</v>
      </c>
      <c r="R11" s="46">
        <f>+'7'!N208</f>
        <v>5580</v>
      </c>
      <c r="S11" s="46">
        <f>+'7'!N213</f>
        <v>630</v>
      </c>
      <c r="T11" s="46">
        <f>+'7'!N211</f>
        <v>0</v>
      </c>
      <c r="U11" s="46">
        <f>+'7'!N209</f>
        <v>0</v>
      </c>
      <c r="V11" s="46">
        <f>+'7'!N212</f>
        <v>0</v>
      </c>
      <c r="W11" s="46">
        <f>+'7'!N210</f>
        <v>2800</v>
      </c>
      <c r="X11" s="46">
        <f t="shared" si="7"/>
        <v>2150</v>
      </c>
      <c r="Y11" s="46">
        <f>+'7'!N215</f>
        <v>2150</v>
      </c>
      <c r="Z11" s="47">
        <f t="shared" si="4"/>
        <v>0</v>
      </c>
      <c r="AA11" s="118" t="s">
        <v>1365</v>
      </c>
      <c r="AB11" s="47">
        <f t="shared" si="5"/>
        <v>4950</v>
      </c>
      <c r="AC11" s="126">
        <f t="shared" si="1"/>
        <v>4950</v>
      </c>
    </row>
    <row r="12" spans="1:29" ht="38.25" x14ac:dyDescent="0.8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117"/>
      <c r="P12" s="78">
        <f t="shared" si="3"/>
        <v>0</v>
      </c>
      <c r="Q12" s="45">
        <v>8</v>
      </c>
      <c r="R12" s="46">
        <f>+'8'!N208</f>
        <v>7615</v>
      </c>
      <c r="S12" s="46">
        <f>+'8'!N213</f>
        <v>200</v>
      </c>
      <c r="T12" s="46">
        <f>+'8'!N211</f>
        <v>0</v>
      </c>
      <c r="U12" s="46">
        <f>+'8'!N209</f>
        <v>0</v>
      </c>
      <c r="V12" s="46">
        <f>+'8'!N212</f>
        <v>0</v>
      </c>
      <c r="W12" s="46">
        <f>+'8'!N210</f>
        <v>2780</v>
      </c>
      <c r="X12" s="46">
        <f t="shared" si="7"/>
        <v>4635</v>
      </c>
      <c r="Y12" s="46">
        <f>+'8'!N215</f>
        <v>4635</v>
      </c>
      <c r="Z12" s="47">
        <f t="shared" si="4"/>
        <v>0</v>
      </c>
      <c r="AA12" s="118" t="s">
        <v>1366</v>
      </c>
      <c r="AB12" s="47">
        <f t="shared" si="5"/>
        <v>7415</v>
      </c>
      <c r="AC12" s="126">
        <f t="shared" si="1"/>
        <v>7415</v>
      </c>
    </row>
    <row r="13" spans="1:29" ht="38.25" x14ac:dyDescent="0.8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7">
        <v>19.82</v>
      </c>
      <c r="P13" s="78">
        <f t="shared" si="3"/>
        <v>0</v>
      </c>
      <c r="Q13" s="45">
        <v>9</v>
      </c>
      <c r="R13" s="46">
        <f>+'9'!N208</f>
        <v>3785</v>
      </c>
      <c r="S13" s="46">
        <f>+'9'!N213</f>
        <v>0</v>
      </c>
      <c r="T13" s="46">
        <f>+'9'!N211</f>
        <v>0</v>
      </c>
      <c r="U13" s="46">
        <f>+'9'!N209</f>
        <v>0</v>
      </c>
      <c r="V13" s="46">
        <f>+'9'!N212</f>
        <v>0</v>
      </c>
      <c r="W13" s="46">
        <f>+'9'!N210</f>
        <v>1015</v>
      </c>
      <c r="X13" s="46">
        <f>+R13-S13-T13-U13-V13-W13</f>
        <v>2770</v>
      </c>
      <c r="Y13" s="46">
        <f>+'9'!N215</f>
        <v>2770</v>
      </c>
      <c r="Z13" s="47">
        <f t="shared" si="4"/>
        <v>0</v>
      </c>
      <c r="AA13" s="116" t="s">
        <v>1367</v>
      </c>
      <c r="AB13" s="47">
        <f t="shared" si="5"/>
        <v>3785</v>
      </c>
      <c r="AC13" s="126">
        <f t="shared" si="1"/>
        <v>3785</v>
      </c>
    </row>
    <row r="14" spans="1:29" ht="38.25" x14ac:dyDescent="0.8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7">
        <v>19.41</v>
      </c>
      <c r="P14" s="78">
        <f t="shared" si="3"/>
        <v>0</v>
      </c>
      <c r="Q14" s="45">
        <v>10</v>
      </c>
      <c r="R14" s="46">
        <f>+'10'!N208</f>
        <v>2935</v>
      </c>
      <c r="S14" s="46">
        <f>+'10'!N213</f>
        <v>620</v>
      </c>
      <c r="T14" s="46">
        <f>+'10'!N211</f>
        <v>0</v>
      </c>
      <c r="U14" s="46">
        <f>+'10'!N209</f>
        <v>0</v>
      </c>
      <c r="V14" s="46">
        <f>+'10'!N212</f>
        <v>0</v>
      </c>
      <c r="W14" s="46">
        <f>+'10'!N210</f>
        <v>420</v>
      </c>
      <c r="X14" s="46">
        <f t="shared" si="7"/>
        <v>1895</v>
      </c>
      <c r="Y14" s="46">
        <f>+'10'!N215</f>
        <v>1895</v>
      </c>
      <c r="Z14" s="47">
        <f t="shared" si="4"/>
        <v>0</v>
      </c>
      <c r="AA14" s="116" t="s">
        <v>1361</v>
      </c>
      <c r="AB14" s="47">
        <f t="shared" si="5"/>
        <v>2315</v>
      </c>
      <c r="AC14" s="126">
        <f t="shared" si="1"/>
        <v>2315</v>
      </c>
    </row>
    <row r="15" spans="1:29" ht="38.25" x14ac:dyDescent="0.8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7">
        <v>22.41</v>
      </c>
      <c r="P15" s="78">
        <f t="shared" si="3"/>
        <v>0</v>
      </c>
      <c r="Q15" s="45">
        <v>11</v>
      </c>
      <c r="R15" s="46">
        <f>+'11'!N208</f>
        <v>4870</v>
      </c>
      <c r="S15" s="46">
        <f>+'11'!N213</f>
        <v>1600</v>
      </c>
      <c r="T15" s="46">
        <f>+'11'!N211</f>
        <v>0</v>
      </c>
      <c r="U15" s="46">
        <f>+'11'!N209</f>
        <v>0</v>
      </c>
      <c r="V15" s="46">
        <f>+'11'!N212</f>
        <v>0</v>
      </c>
      <c r="W15" s="46">
        <f>+'11'!N210</f>
        <v>1560</v>
      </c>
      <c r="X15" s="46">
        <f t="shared" si="7"/>
        <v>1710</v>
      </c>
      <c r="Y15" s="46">
        <f>+'11'!N215</f>
        <v>1710</v>
      </c>
      <c r="Z15" s="47">
        <f t="shared" si="4"/>
        <v>0</v>
      </c>
      <c r="AA15" s="116" t="s">
        <v>1362</v>
      </c>
      <c r="AB15" s="47">
        <f t="shared" si="5"/>
        <v>3270</v>
      </c>
      <c r="AC15" s="126">
        <f t="shared" si="1"/>
        <v>3270</v>
      </c>
    </row>
    <row r="16" spans="1:29" ht="38.25" x14ac:dyDescent="0.8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3"/>
        <v>0</v>
      </c>
      <c r="Q16" s="45">
        <v>12</v>
      </c>
      <c r="R16" s="46">
        <f>+'12'!N208</f>
        <v>3365</v>
      </c>
      <c r="S16" s="46">
        <f>+'12'!N213</f>
        <v>1200</v>
      </c>
      <c r="T16" s="46">
        <f>+'12'!N211</f>
        <v>0</v>
      </c>
      <c r="U16" s="66">
        <f>+'12'!N209</f>
        <v>0</v>
      </c>
      <c r="V16" s="46">
        <f>+'12'!N212</f>
        <v>0</v>
      </c>
      <c r="W16" s="46">
        <f>+'12'!N210</f>
        <v>400</v>
      </c>
      <c r="X16" s="46">
        <f t="shared" si="7"/>
        <v>1765</v>
      </c>
      <c r="Y16" s="46">
        <f>+'12'!N215</f>
        <v>1765</v>
      </c>
      <c r="Z16" s="47">
        <f t="shared" si="4"/>
        <v>0</v>
      </c>
      <c r="AA16" s="116" t="s">
        <v>1363</v>
      </c>
      <c r="AB16" s="47">
        <f t="shared" si="5"/>
        <v>2165</v>
      </c>
      <c r="AC16" s="126">
        <f t="shared" si="1"/>
        <v>2165</v>
      </c>
    </row>
    <row r="17" spans="1:29" ht="38.25" x14ac:dyDescent="0.8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7">
        <v>4</v>
      </c>
      <c r="P17" s="78">
        <f t="shared" si="3"/>
        <v>0</v>
      </c>
      <c r="Q17" s="45">
        <v>13</v>
      </c>
      <c r="R17" s="46">
        <f>+'13'!N208</f>
        <v>5120</v>
      </c>
      <c r="S17" s="46">
        <f>+'13'!N213</f>
        <v>1630</v>
      </c>
      <c r="T17" s="46">
        <f>+'13'!N211</f>
        <v>0</v>
      </c>
      <c r="U17" s="66">
        <f>+'13'!N209</f>
        <v>0</v>
      </c>
      <c r="V17" s="46">
        <f>+'13'!N212</f>
        <v>0</v>
      </c>
      <c r="W17" s="46">
        <f>+'13'!N210</f>
        <v>1390</v>
      </c>
      <c r="X17" s="46">
        <f>+R17-S17-T17-U17-V17-W17</f>
        <v>2100</v>
      </c>
      <c r="Y17" s="46">
        <f>+'13'!N215</f>
        <v>2100</v>
      </c>
      <c r="Z17" s="47">
        <f t="shared" si="4"/>
        <v>0</v>
      </c>
      <c r="AA17" s="116" t="s">
        <v>1364</v>
      </c>
      <c r="AB17" s="47">
        <f t="shared" si="5"/>
        <v>3490</v>
      </c>
      <c r="AC17" s="126">
        <f t="shared" si="1"/>
        <v>3490</v>
      </c>
    </row>
    <row r="18" spans="1:29" ht="38.25" x14ac:dyDescent="0.8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85</v>
      </c>
      <c r="G18" s="43">
        <f t="shared" si="0"/>
        <v>85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15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20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2500</v>
      </c>
      <c r="N18" s="19"/>
      <c r="O18" s="117">
        <v>19.12</v>
      </c>
      <c r="P18" s="78">
        <f t="shared" si="3"/>
        <v>956</v>
      </c>
      <c r="Q18" s="45">
        <v>14</v>
      </c>
      <c r="R18" s="46">
        <f>+'14'!N208</f>
        <v>4745</v>
      </c>
      <c r="S18" s="46">
        <f>+'14'!N213</f>
        <v>140</v>
      </c>
      <c r="T18" s="46">
        <f>+'14'!N211</f>
        <v>0</v>
      </c>
      <c r="U18" s="66">
        <f>+'14'!N209</f>
        <v>0</v>
      </c>
      <c r="V18" s="46">
        <f>+'14'!N212</f>
        <v>0</v>
      </c>
      <c r="W18" s="46">
        <f>+'14'!N210</f>
        <v>2130</v>
      </c>
      <c r="X18" s="46">
        <f t="shared" si="7"/>
        <v>2475</v>
      </c>
      <c r="Y18" s="46">
        <f>+'14'!N215</f>
        <v>2475</v>
      </c>
      <c r="Z18" s="47">
        <f t="shared" si="4"/>
        <v>0</v>
      </c>
      <c r="AA18" s="118" t="s">
        <v>1365</v>
      </c>
      <c r="AB18" s="97">
        <f t="shared" si="5"/>
        <v>4605</v>
      </c>
      <c r="AC18" s="126">
        <f t="shared" si="1"/>
        <v>4605</v>
      </c>
    </row>
    <row r="19" spans="1:29" ht="38.25" x14ac:dyDescent="0.8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7">
        <v>20.37</v>
      </c>
      <c r="P19" s="78">
        <f t="shared" si="3"/>
        <v>0</v>
      </c>
      <c r="Q19" s="45">
        <v>15</v>
      </c>
      <c r="R19" s="46">
        <f>+'15'!N208</f>
        <v>6345</v>
      </c>
      <c r="S19" s="46">
        <f>+'15'!N213</f>
        <v>140</v>
      </c>
      <c r="T19" s="46">
        <f>+'15'!N211</f>
        <v>0</v>
      </c>
      <c r="U19" s="66">
        <f>+'15'!N209</f>
        <v>0</v>
      </c>
      <c r="V19" s="46">
        <f>+'15'!N212</f>
        <v>0</v>
      </c>
      <c r="W19" s="46">
        <f>+'15'!N210</f>
        <v>1730</v>
      </c>
      <c r="X19" s="46">
        <f t="shared" si="7"/>
        <v>4475</v>
      </c>
      <c r="Y19" s="46">
        <f>+'15'!N215</f>
        <v>4475</v>
      </c>
      <c r="Z19" s="47">
        <f t="shared" si="4"/>
        <v>0</v>
      </c>
      <c r="AA19" s="118" t="s">
        <v>1366</v>
      </c>
      <c r="AB19" s="47">
        <f t="shared" si="5"/>
        <v>6205</v>
      </c>
      <c r="AC19" s="126">
        <f t="shared" si="1"/>
        <v>6205</v>
      </c>
    </row>
    <row r="20" spans="1:29" ht="38.25" x14ac:dyDescent="0.8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40</v>
      </c>
      <c r="G20" s="43">
        <f t="shared" si="0"/>
        <v>40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11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1755</v>
      </c>
      <c r="N20" s="19"/>
      <c r="O20" s="117">
        <v>22.25</v>
      </c>
      <c r="P20" s="78">
        <f t="shared" si="3"/>
        <v>600.75</v>
      </c>
      <c r="Q20" s="45">
        <v>16</v>
      </c>
      <c r="R20" s="46">
        <f>+'16'!N208</f>
        <v>3990</v>
      </c>
      <c r="S20" s="46">
        <f>+'16'!N213</f>
        <v>285</v>
      </c>
      <c r="T20" s="46">
        <f>+'16'!N211</f>
        <v>0</v>
      </c>
      <c r="U20" s="66">
        <f>+'16'!N209</f>
        <v>0</v>
      </c>
      <c r="V20" s="46">
        <f>+'16'!N212</f>
        <v>0</v>
      </c>
      <c r="W20" s="46">
        <f>+'16'!N210</f>
        <v>615</v>
      </c>
      <c r="X20" s="46">
        <f t="shared" si="7"/>
        <v>3090</v>
      </c>
      <c r="Y20" s="46">
        <f>+'16'!N215</f>
        <v>3090</v>
      </c>
      <c r="Z20" s="47">
        <f t="shared" si="4"/>
        <v>0</v>
      </c>
      <c r="AA20" s="116" t="s">
        <v>1367</v>
      </c>
      <c r="AB20" s="47">
        <f t="shared" si="5"/>
        <v>3705</v>
      </c>
      <c r="AC20" s="126">
        <f t="shared" si="1"/>
        <v>3705</v>
      </c>
    </row>
    <row r="21" spans="1:29" ht="38.25" x14ac:dyDescent="0.8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5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425</v>
      </c>
      <c r="N21" s="19"/>
      <c r="O21" s="117">
        <v>22.85</v>
      </c>
      <c r="P21" s="78">
        <f t="shared" si="3"/>
        <v>114.25</v>
      </c>
      <c r="Q21" s="45">
        <v>17</v>
      </c>
      <c r="R21" s="46">
        <f>+'17'!N208</f>
        <v>3790</v>
      </c>
      <c r="S21" s="46">
        <f>+'17'!N213</f>
        <v>715</v>
      </c>
      <c r="T21" s="46">
        <f>+'17'!N211</f>
        <v>0</v>
      </c>
      <c r="U21" s="66">
        <f>+'17'!N209</f>
        <v>0</v>
      </c>
      <c r="V21" s="46">
        <f>+'17'!N212</f>
        <v>0</v>
      </c>
      <c r="W21" s="46">
        <f>+'17'!N210</f>
        <v>895</v>
      </c>
      <c r="X21" s="46">
        <f t="shared" si="7"/>
        <v>2180</v>
      </c>
      <c r="Y21" s="46">
        <f>+'17'!N215</f>
        <v>2180</v>
      </c>
      <c r="Z21" s="47">
        <f t="shared" si="4"/>
        <v>0</v>
      </c>
      <c r="AA21" s="116" t="s">
        <v>1361</v>
      </c>
      <c r="AB21" s="47">
        <f t="shared" si="5"/>
        <v>3075</v>
      </c>
      <c r="AC21" s="126">
        <f t="shared" si="1"/>
        <v>3075</v>
      </c>
    </row>
    <row r="22" spans="1:29" ht="38.25" x14ac:dyDescent="0.8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33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145</v>
      </c>
      <c r="G22" s="43">
        <f t="shared" si="0"/>
        <v>178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66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10700</v>
      </c>
      <c r="N22" s="19"/>
      <c r="O22" s="117">
        <v>27.98</v>
      </c>
      <c r="P22" s="78">
        <f t="shared" si="3"/>
        <v>2993.86</v>
      </c>
      <c r="Q22" s="45">
        <v>18</v>
      </c>
      <c r="R22" s="46">
        <f>+'18'!N208</f>
        <v>5050</v>
      </c>
      <c r="S22" s="46">
        <f>+'18'!N213</f>
        <v>750</v>
      </c>
      <c r="T22" s="46">
        <f>+'18'!N211</f>
        <v>0</v>
      </c>
      <c r="U22" s="66">
        <f>+'18'!N209</f>
        <v>0</v>
      </c>
      <c r="V22" s="46">
        <f>+'18'!N212</f>
        <v>0</v>
      </c>
      <c r="W22" s="46">
        <f>+'18'!N210</f>
        <v>1795</v>
      </c>
      <c r="X22" s="46">
        <f t="shared" si="7"/>
        <v>2505</v>
      </c>
      <c r="Y22" s="46">
        <f>+'18'!N215</f>
        <v>2505</v>
      </c>
      <c r="Z22" s="47">
        <f t="shared" si="4"/>
        <v>0</v>
      </c>
      <c r="AA22" s="116" t="s">
        <v>1362</v>
      </c>
      <c r="AB22" s="47">
        <f t="shared" si="5"/>
        <v>4300</v>
      </c>
      <c r="AC22" s="126">
        <f t="shared" si="1"/>
        <v>4300</v>
      </c>
    </row>
    <row r="23" spans="1:29" ht="38.25" x14ac:dyDescent="0.8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7">
        <v>29.74</v>
      </c>
      <c r="P23" s="78">
        <f t="shared" si="3"/>
        <v>0</v>
      </c>
      <c r="Q23" s="45">
        <v>19</v>
      </c>
      <c r="R23" s="46">
        <f>+'19'!N208</f>
        <v>2590</v>
      </c>
      <c r="S23" s="46">
        <f>+'19'!N213</f>
        <v>60</v>
      </c>
      <c r="T23" s="46">
        <f>+'19'!N211</f>
        <v>0</v>
      </c>
      <c r="U23" s="66">
        <f>+'19'!N209</f>
        <v>0</v>
      </c>
      <c r="V23" s="46">
        <f>+'19'!N212</f>
        <v>0</v>
      </c>
      <c r="W23" s="46">
        <f>+'19'!N210</f>
        <v>460</v>
      </c>
      <c r="X23" s="46">
        <f t="shared" si="7"/>
        <v>2070</v>
      </c>
      <c r="Y23" s="46">
        <f>+'19'!N215</f>
        <v>2070</v>
      </c>
      <c r="Z23" s="47">
        <f t="shared" si="4"/>
        <v>0</v>
      </c>
      <c r="AA23" s="116" t="s">
        <v>1363</v>
      </c>
      <c r="AB23" s="47">
        <f t="shared" si="5"/>
        <v>2530</v>
      </c>
      <c r="AC23" s="126">
        <f t="shared" si="1"/>
        <v>2530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17">
        <v>38.659999999999997</v>
      </c>
      <c r="P24" s="78">
        <f t="shared" si="3"/>
        <v>0</v>
      </c>
      <c r="Q24" s="45">
        <v>20</v>
      </c>
      <c r="R24" s="46">
        <f>+'20'!N208</f>
        <v>3610</v>
      </c>
      <c r="S24" s="46">
        <f>+'20'!N213</f>
        <v>140</v>
      </c>
      <c r="T24" s="46">
        <f>+'20'!N211</f>
        <v>0</v>
      </c>
      <c r="U24" s="66">
        <f>+'20'!N209</f>
        <v>0</v>
      </c>
      <c r="V24" s="46">
        <f>+'20'!N212</f>
        <v>0</v>
      </c>
      <c r="W24" s="46">
        <f>+'20'!N210</f>
        <v>215</v>
      </c>
      <c r="X24" s="46">
        <f t="shared" si="7"/>
        <v>3255</v>
      </c>
      <c r="Y24" s="46">
        <f>+'20'!N215</f>
        <v>3255</v>
      </c>
      <c r="Z24" s="47">
        <f t="shared" si="4"/>
        <v>0</v>
      </c>
      <c r="AA24" s="116" t="s">
        <v>1364</v>
      </c>
      <c r="AB24" s="47">
        <f t="shared" si="5"/>
        <v>3470</v>
      </c>
      <c r="AC24" s="126">
        <f t="shared" si="1"/>
        <v>3470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17">
        <v>39.770000000000003</v>
      </c>
      <c r="P25" s="78">
        <f t="shared" si="3"/>
        <v>0</v>
      </c>
      <c r="Q25" s="45">
        <v>21</v>
      </c>
      <c r="R25" s="46">
        <f>+'21'!N208</f>
        <v>3445</v>
      </c>
      <c r="S25" s="46">
        <f>+'21'!N211</f>
        <v>0</v>
      </c>
      <c r="T25" s="46">
        <f>+'21'!N211</f>
        <v>0</v>
      </c>
      <c r="U25" s="66">
        <f>+'21'!N209</f>
        <v>0</v>
      </c>
      <c r="V25" s="46">
        <f>+'21'!N212</f>
        <v>0</v>
      </c>
      <c r="W25" s="46">
        <f>+'21'!N210</f>
        <v>745</v>
      </c>
      <c r="X25" s="46">
        <f t="shared" si="7"/>
        <v>2700</v>
      </c>
      <c r="Y25" s="46">
        <f>+'21'!N215</f>
        <v>2835</v>
      </c>
      <c r="Z25" s="47">
        <f t="shared" si="4"/>
        <v>135</v>
      </c>
      <c r="AA25" s="118" t="s">
        <v>1365</v>
      </c>
      <c r="AB25" s="47">
        <f t="shared" si="5"/>
        <v>3580</v>
      </c>
      <c r="AC25" s="126">
        <f t="shared" si="1"/>
        <v>3715</v>
      </c>
    </row>
    <row r="26" spans="1:29" ht="38.25" x14ac:dyDescent="0.8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7">
        <v>32.97</v>
      </c>
      <c r="P26" s="78">
        <f t="shared" si="3"/>
        <v>0</v>
      </c>
      <c r="Q26" s="45">
        <v>22</v>
      </c>
      <c r="R26" s="46">
        <f>+'22'!N208</f>
        <v>8570</v>
      </c>
      <c r="S26" s="46">
        <f>+'22'!N213</f>
        <v>220</v>
      </c>
      <c r="T26" s="46">
        <f>+'22'!N211</f>
        <v>0</v>
      </c>
      <c r="U26" s="66">
        <f>+'22'!N209</f>
        <v>0</v>
      </c>
      <c r="V26" s="46">
        <f>+'22'!N212</f>
        <v>0</v>
      </c>
      <c r="W26" s="46">
        <f>+'22'!N210</f>
        <v>4965</v>
      </c>
      <c r="X26" s="46">
        <f t="shared" si="7"/>
        <v>3385</v>
      </c>
      <c r="Y26" s="46">
        <f>+'22'!N215</f>
        <v>3745</v>
      </c>
      <c r="Z26" s="47">
        <f t="shared" si="4"/>
        <v>360</v>
      </c>
      <c r="AA26" s="118" t="s">
        <v>1366</v>
      </c>
      <c r="AB26" s="47">
        <f t="shared" si="5"/>
        <v>8710</v>
      </c>
      <c r="AC26" s="126">
        <f t="shared" si="1"/>
        <v>9070</v>
      </c>
    </row>
    <row r="27" spans="1:29" ht="38.25" x14ac:dyDescent="0.8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7">
        <v>30.83</v>
      </c>
      <c r="P27" s="78">
        <f t="shared" si="3"/>
        <v>0</v>
      </c>
      <c r="Q27" s="45">
        <v>23</v>
      </c>
      <c r="R27" s="46">
        <f>+'23'!N208</f>
        <v>2735</v>
      </c>
      <c r="S27" s="46">
        <f>+'23'!N213</f>
        <v>70</v>
      </c>
      <c r="T27" s="46">
        <f>+'23'!N211</f>
        <v>0</v>
      </c>
      <c r="U27" s="66">
        <f>+'23'!N209</f>
        <v>0</v>
      </c>
      <c r="V27" s="46">
        <f>+'23'!N212</f>
        <v>0</v>
      </c>
      <c r="W27" s="46">
        <f>+'23'!N210</f>
        <v>1085</v>
      </c>
      <c r="X27" s="46">
        <f>+R27-S27-T27-U27-V27-W27</f>
        <v>1580</v>
      </c>
      <c r="Y27" s="46">
        <f>+'23'!N215</f>
        <v>1580</v>
      </c>
      <c r="Z27" s="47">
        <f>+Y27-X27</f>
        <v>0</v>
      </c>
      <c r="AA27" s="116" t="s">
        <v>1367</v>
      </c>
      <c r="AB27" s="47">
        <f t="shared" si="5"/>
        <v>2665</v>
      </c>
      <c r="AC27" s="126">
        <f t="shared" si="1"/>
        <v>2665</v>
      </c>
    </row>
    <row r="28" spans="1:29" ht="38.25" x14ac:dyDescent="0.8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20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121</v>
      </c>
      <c r="G28" s="43">
        <f t="shared" si="0"/>
        <v>141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51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9000</v>
      </c>
      <c r="N28" s="19"/>
      <c r="O28" s="117">
        <v>30.86</v>
      </c>
      <c r="P28" s="78">
        <f t="shared" si="3"/>
        <v>2777.4</v>
      </c>
      <c r="Q28" s="45">
        <v>24</v>
      </c>
      <c r="R28" s="46">
        <f>+'24'!N208</f>
        <v>2025</v>
      </c>
      <c r="S28" s="46">
        <f>+'24'!N213</f>
        <v>375</v>
      </c>
      <c r="T28" s="46">
        <f>+'24'!N211</f>
        <v>0</v>
      </c>
      <c r="U28" s="66">
        <f>+'24'!N209</f>
        <v>0</v>
      </c>
      <c r="V28" s="46">
        <f>+'24'!N212</f>
        <v>0</v>
      </c>
      <c r="W28" s="46">
        <f>+'24'!N210</f>
        <v>620</v>
      </c>
      <c r="X28" s="46">
        <f t="shared" si="7"/>
        <v>1030</v>
      </c>
      <c r="Y28" s="46">
        <f>+'24'!N215</f>
        <v>1030</v>
      </c>
      <c r="Z28" s="47">
        <f t="shared" si="4"/>
        <v>0</v>
      </c>
      <c r="AA28" s="116" t="s">
        <v>1361</v>
      </c>
      <c r="AB28" s="47">
        <f t="shared" si="5"/>
        <v>1650</v>
      </c>
      <c r="AC28" s="126">
        <f t="shared" si="1"/>
        <v>1650</v>
      </c>
    </row>
    <row r="29" spans="1:29" ht="38.25" x14ac:dyDescent="0.8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7">
        <v>27.24</v>
      </c>
      <c r="P29" s="78">
        <f t="shared" si="3"/>
        <v>0</v>
      </c>
      <c r="Q29" s="45">
        <v>25</v>
      </c>
      <c r="R29" s="46">
        <f>+'25'!N208</f>
        <v>4410</v>
      </c>
      <c r="S29" s="46">
        <f>+'25'!N213</f>
        <v>155</v>
      </c>
      <c r="T29" s="46">
        <f>+'25'!N211</f>
        <v>0</v>
      </c>
      <c r="U29" s="66">
        <f>+'25'!N209</f>
        <v>0</v>
      </c>
      <c r="V29" s="46">
        <f>+'25'!N212</f>
        <v>0</v>
      </c>
      <c r="W29" s="46">
        <f>+'25'!N210</f>
        <v>1015</v>
      </c>
      <c r="X29" s="46">
        <f t="shared" si="7"/>
        <v>3240</v>
      </c>
      <c r="Y29" s="46">
        <f>+'25'!N215</f>
        <v>3240</v>
      </c>
      <c r="Z29" s="47">
        <f t="shared" si="4"/>
        <v>0</v>
      </c>
      <c r="AA29" s="116" t="s">
        <v>1362</v>
      </c>
      <c r="AB29" s="47">
        <f t="shared" si="5"/>
        <v>4255</v>
      </c>
      <c r="AC29" s="126">
        <f t="shared" si="1"/>
        <v>4255</v>
      </c>
    </row>
    <row r="30" spans="1:29" ht="38.25" x14ac:dyDescent="0.8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7">
        <v>32.47</v>
      </c>
      <c r="P30" s="78">
        <f t="shared" si="3"/>
        <v>0</v>
      </c>
      <c r="Q30" s="45">
        <v>26</v>
      </c>
      <c r="R30" s="46">
        <f>+'26'!N208</f>
        <v>2975</v>
      </c>
      <c r="S30" s="46">
        <f>+'26'!N213</f>
        <v>100</v>
      </c>
      <c r="T30" s="46">
        <f>+'26'!N211</f>
        <v>0</v>
      </c>
      <c r="U30" s="66">
        <f>+'26'!N209</f>
        <v>0</v>
      </c>
      <c r="V30" s="46">
        <f>+'26'!N212</f>
        <v>0</v>
      </c>
      <c r="W30" s="46">
        <f>+'26'!N210</f>
        <v>1915</v>
      </c>
      <c r="X30" s="46">
        <f t="shared" si="7"/>
        <v>960</v>
      </c>
      <c r="Y30" s="46">
        <f>+'26'!N215</f>
        <v>960</v>
      </c>
      <c r="Z30" s="47">
        <f t="shared" si="4"/>
        <v>0</v>
      </c>
      <c r="AA30" s="116" t="s">
        <v>1363</v>
      </c>
      <c r="AB30" s="47">
        <f t="shared" si="5"/>
        <v>2875</v>
      </c>
      <c r="AC30" s="126">
        <f t="shared" si="1"/>
        <v>2875</v>
      </c>
    </row>
    <row r="31" spans="1:29" ht="38.25" x14ac:dyDescent="0.8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40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165</v>
      </c>
      <c r="G31" s="43">
        <f t="shared" si="0"/>
        <v>205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9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50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14600</v>
      </c>
      <c r="N31" s="19"/>
      <c r="O31" s="117">
        <v>34.64</v>
      </c>
      <c r="P31" s="78">
        <f t="shared" si="3"/>
        <v>5057.4400000000005</v>
      </c>
      <c r="Q31" s="45">
        <v>27</v>
      </c>
      <c r="R31" s="46">
        <f>+'27'!N208</f>
        <v>3680</v>
      </c>
      <c r="S31" s="46">
        <f>+'27'!N213</f>
        <v>175</v>
      </c>
      <c r="T31" s="46">
        <f>+'27'!N211</f>
        <v>0</v>
      </c>
      <c r="U31" s="66">
        <f>+'27'!N209</f>
        <v>0</v>
      </c>
      <c r="V31" s="46">
        <f>+'27'!N212</f>
        <v>2334</v>
      </c>
      <c r="W31" s="46">
        <f>+'27'!N210</f>
        <v>1165</v>
      </c>
      <c r="X31" s="46">
        <f t="shared" si="7"/>
        <v>6</v>
      </c>
      <c r="Y31" s="46">
        <f>+'27'!N215</f>
        <v>6</v>
      </c>
      <c r="Z31" s="47">
        <f t="shared" si="4"/>
        <v>0</v>
      </c>
      <c r="AA31" s="116" t="s">
        <v>1364</v>
      </c>
      <c r="AB31" s="47">
        <f t="shared" si="5"/>
        <v>1171</v>
      </c>
      <c r="AC31" s="126">
        <f t="shared" si="1"/>
        <v>1171</v>
      </c>
    </row>
    <row r="32" spans="1:29" ht="38.25" x14ac:dyDescent="0.8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9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930</v>
      </c>
      <c r="N32" s="19"/>
      <c r="O32" s="117">
        <v>46.37</v>
      </c>
      <c r="P32" s="78">
        <f t="shared" si="3"/>
        <v>417.33</v>
      </c>
      <c r="Q32" s="45">
        <v>28</v>
      </c>
      <c r="R32" s="46">
        <f>+'28'!N208</f>
        <v>3405</v>
      </c>
      <c r="S32" s="46">
        <f>+'28'!N213</f>
        <v>50</v>
      </c>
      <c r="T32" s="46">
        <f>+'28'!N211</f>
        <v>0</v>
      </c>
      <c r="U32" s="66">
        <f>+'28'!N209</f>
        <v>0</v>
      </c>
      <c r="V32" s="46">
        <f>+'28'!N212</f>
        <v>0</v>
      </c>
      <c r="W32" s="46">
        <f>+'28'!N210</f>
        <v>650</v>
      </c>
      <c r="X32" s="46">
        <f t="shared" si="7"/>
        <v>2705</v>
      </c>
      <c r="Y32" s="46">
        <f>+'28'!N215</f>
        <v>2705</v>
      </c>
      <c r="Z32" s="47">
        <f t="shared" si="4"/>
        <v>0</v>
      </c>
      <c r="AA32" s="118" t="s">
        <v>1365</v>
      </c>
      <c r="AB32" s="47">
        <f t="shared" si="5"/>
        <v>3355</v>
      </c>
      <c r="AC32" s="126">
        <f t="shared" si="1"/>
        <v>3355</v>
      </c>
    </row>
    <row r="33" spans="1:29" ht="38.25" x14ac:dyDescent="0.8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20</v>
      </c>
      <c r="G33" s="43">
        <f t="shared" si="0"/>
        <v>20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2470</v>
      </c>
      <c r="N33" s="19"/>
      <c r="O33" s="117">
        <v>38.9</v>
      </c>
      <c r="P33" s="78">
        <f t="shared" si="3"/>
        <v>739.1</v>
      </c>
      <c r="Q33" s="45"/>
      <c r="R33" s="46">
        <f>+'29'!N249</f>
        <v>0</v>
      </c>
      <c r="S33" s="46">
        <f>+'29'!N254</f>
        <v>0</v>
      </c>
      <c r="T33" s="46">
        <f>+'28'!N252</f>
        <v>0</v>
      </c>
      <c r="U33" s="66">
        <f>+'29'!N250</f>
        <v>0</v>
      </c>
      <c r="V33" s="46">
        <f>+'29'!N253</f>
        <v>0</v>
      </c>
      <c r="W33" s="46">
        <f>+'29'!N251</f>
        <v>0</v>
      </c>
      <c r="X33" s="46">
        <f t="shared" ref="X33" si="8">+R33-S33-T33-U33-V33-W33</f>
        <v>0</v>
      </c>
      <c r="Y33" s="46">
        <f>+'29'!N256</f>
        <v>0</v>
      </c>
      <c r="Z33" s="47">
        <f t="shared" ref="Z33" si="9">+Y33-X33</f>
        <v>0</v>
      </c>
      <c r="AA33" s="116"/>
      <c r="AB33" s="47">
        <f t="shared" si="5"/>
        <v>0</v>
      </c>
      <c r="AC33" s="126">
        <f t="shared" si="1"/>
        <v>0</v>
      </c>
    </row>
    <row r="34" spans="1:29" ht="38.25" x14ac:dyDescent="0.8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9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1170</v>
      </c>
      <c r="N34" s="19"/>
      <c r="O34" s="117">
        <v>38.07</v>
      </c>
      <c r="P34" s="78">
        <f t="shared" si="3"/>
        <v>342.63</v>
      </c>
      <c r="Q34" s="45"/>
      <c r="R34" s="46">
        <f>+'30'!N249</f>
        <v>0</v>
      </c>
      <c r="S34" s="46">
        <f>+'30'!N254</f>
        <v>0</v>
      </c>
      <c r="T34" s="46">
        <f>+'30'!N252</f>
        <v>0</v>
      </c>
      <c r="U34" s="66">
        <f>+'30'!N250</f>
        <v>0</v>
      </c>
      <c r="V34" s="46">
        <f>+'30'!N253</f>
        <v>0</v>
      </c>
      <c r="W34" s="46">
        <f>+'30'!N251</f>
        <v>0</v>
      </c>
      <c r="X34" s="46">
        <f t="shared" si="7"/>
        <v>0</v>
      </c>
      <c r="Y34" s="46">
        <f>+'30'!N256</f>
        <v>0</v>
      </c>
      <c r="Z34" s="47">
        <f t="shared" si="4"/>
        <v>0</v>
      </c>
      <c r="AA34" s="116"/>
      <c r="AB34" s="47">
        <f t="shared" si="5"/>
        <v>0</v>
      </c>
      <c r="AC34" s="126">
        <f t="shared" si="1"/>
        <v>0</v>
      </c>
    </row>
    <row r="35" spans="1:29" ht="38.25" x14ac:dyDescent="0.8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43">
        <f t="shared" si="0"/>
        <v>25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12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117">
        <v>40.799999999999997</v>
      </c>
      <c r="P35" s="78">
        <f t="shared" si="3"/>
        <v>530.4</v>
      </c>
      <c r="Q35" s="45"/>
      <c r="R35" s="46">
        <f>+'31.'!N249</f>
        <v>0</v>
      </c>
      <c r="S35" s="46">
        <f>+'31.'!N254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+'31.'!N251</f>
        <v>0</v>
      </c>
      <c r="X35" s="46">
        <f>+R35-S35-T35-U35-V35-W35</f>
        <v>0</v>
      </c>
      <c r="Y35" s="46">
        <f>+'31.'!N256</f>
        <v>0</v>
      </c>
      <c r="Z35" s="47">
        <f t="shared" si="4"/>
        <v>0</v>
      </c>
      <c r="AA35" s="116"/>
      <c r="AB35" s="47">
        <f t="shared" si="5"/>
        <v>0</v>
      </c>
      <c r="AC35" s="126">
        <f t="shared" si="1"/>
        <v>0</v>
      </c>
    </row>
    <row r="36" spans="1:29" ht="38.25" x14ac:dyDescent="0.8">
      <c r="A36" s="10">
        <v>32</v>
      </c>
      <c r="B36" s="10">
        <v>1004111</v>
      </c>
      <c r="C36" s="19" t="s">
        <v>1420</v>
      </c>
      <c r="D36" s="10" t="s">
        <v>433</v>
      </c>
      <c r="E36" s="46">
        <f>+ยกมา!J36</f>
        <v>1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1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1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120</v>
      </c>
      <c r="N36" s="19"/>
      <c r="O36" s="117"/>
      <c r="P36" s="78">
        <f t="shared" si="3"/>
        <v>0</v>
      </c>
      <c r="Q36" s="45"/>
      <c r="R36" s="127">
        <f>SUM(R5:R35)</f>
        <v>119540</v>
      </c>
      <c r="S36" s="127">
        <f>SUM(S5:S35)</f>
        <v>10195</v>
      </c>
      <c r="T36" s="127">
        <f t="shared" ref="T36:AA36" si="10">SUM(T5:T35)</f>
        <v>0</v>
      </c>
      <c r="U36" s="127">
        <f t="shared" si="10"/>
        <v>0</v>
      </c>
      <c r="V36" s="127">
        <f>SUM(V5:V35)</f>
        <v>2334</v>
      </c>
      <c r="W36" s="127">
        <f>SUM(W5:W35)</f>
        <v>39040</v>
      </c>
      <c r="X36" s="127">
        <f>SUM(X5:X35)</f>
        <v>67971</v>
      </c>
      <c r="Y36" s="127">
        <f>SUM(Y5:Y35)</f>
        <v>68466</v>
      </c>
      <c r="Z36" s="127">
        <f>SUM(Z5:Z35)</f>
        <v>495</v>
      </c>
      <c r="AA36" s="127">
        <f t="shared" si="10"/>
        <v>0</v>
      </c>
      <c r="AB36" s="127">
        <f>SUM(AB5:AB35)</f>
        <v>107506</v>
      </c>
      <c r="AC36" s="126">
        <f>SUM(AC5:AC35)</f>
        <v>108001</v>
      </c>
    </row>
    <row r="37" spans="1:29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46">
        <f>+ยกมา!J37</f>
        <v>3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3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3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360</v>
      </c>
      <c r="N37" s="19"/>
      <c r="O37" s="117"/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46">
        <f>+ยกมา!J38</f>
        <v>1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1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120</v>
      </c>
      <c r="N38" s="19"/>
      <c r="O38" s="123">
        <v>30.43</v>
      </c>
      <c r="P38" s="78">
        <f>+K38*O38</f>
        <v>30.43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4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</v>
      </c>
      <c r="L39" s="20">
        <v>120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255</v>
      </c>
      <c r="N39" s="19"/>
      <c r="O39" s="123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13</v>
      </c>
      <c r="G40" s="43">
        <f t="shared" si="0"/>
        <v>13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117">
        <v>27.84</v>
      </c>
      <c r="P40" s="78">
        <f t="shared" si="3"/>
        <v>278.39999999999998</v>
      </c>
      <c r="Q40" s="5"/>
      <c r="R40" s="131" t="s">
        <v>1391</v>
      </c>
      <c r="S40" s="5" t="s">
        <v>1356</v>
      </c>
      <c r="T40" s="95" t="s">
        <v>1357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13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117">
        <v>27.12</v>
      </c>
      <c r="P41" s="78">
        <f t="shared" si="3"/>
        <v>325.44</v>
      </c>
      <c r="Q41" s="5"/>
      <c r="R41" s="131"/>
      <c r="S41" s="5"/>
      <c r="T41" s="95" t="s">
        <v>1371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7">
        <v>15.42</v>
      </c>
      <c r="P42" s="78">
        <f t="shared" si="3"/>
        <v>0</v>
      </c>
      <c r="Q42" s="5"/>
      <c r="R42" s="5"/>
      <c r="S42" s="5"/>
      <c r="T42" s="95" t="s">
        <v>1358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46">
        <f>+ยกมา!J43</f>
        <v>4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51</v>
      </c>
      <c r="G43" s="43">
        <f t="shared" si="0"/>
        <v>55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26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27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1350</v>
      </c>
      <c r="N43" s="19"/>
      <c r="O43" s="117">
        <v>17.78</v>
      </c>
      <c r="P43" s="78">
        <f t="shared" si="3"/>
        <v>480.06000000000006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9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54</v>
      </c>
      <c r="G44" s="43">
        <f t="shared" si="0"/>
        <v>54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27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27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1350</v>
      </c>
      <c r="N44" s="19"/>
      <c r="O44" s="117">
        <v>17.989999999999998</v>
      </c>
      <c r="P44" s="78">
        <f t="shared" si="3"/>
        <v>485.72999999999996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46">
        <f>+ยกมา!J45</f>
        <v>3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52</v>
      </c>
      <c r="G45" s="43">
        <f t="shared" si="0"/>
        <v>55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22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33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1650</v>
      </c>
      <c r="N45" s="19"/>
      <c r="O45" s="117">
        <v>18.32</v>
      </c>
      <c r="P45" s="78">
        <f t="shared" si="3"/>
        <v>604.56000000000006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57</v>
      </c>
      <c r="G46" s="43">
        <f t="shared" si="0"/>
        <v>62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13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24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1250</v>
      </c>
      <c r="N46" s="19"/>
      <c r="O46" s="117">
        <v>20.059999999999999</v>
      </c>
      <c r="P46" s="78">
        <f t="shared" si="3"/>
        <v>501.49999999999994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46">
        <f>+ยกมา!J47</f>
        <v>13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44</v>
      </c>
      <c r="G47" s="43">
        <f t="shared" si="0"/>
        <v>57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28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1400</v>
      </c>
      <c r="N47" s="19"/>
      <c r="O47" s="117">
        <v>20.32</v>
      </c>
      <c r="P47" s="78">
        <f t="shared" si="3"/>
        <v>568.96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7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7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60</v>
      </c>
      <c r="G50" s="43">
        <f t="shared" si="0"/>
        <v>60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24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1800</v>
      </c>
      <c r="N50" s="19"/>
      <c r="O50" s="117">
        <v>16.37</v>
      </c>
      <c r="P50" s="78">
        <f t="shared" si="3"/>
        <v>589.32000000000005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7">
        <v>25.99</v>
      </c>
      <c r="P51" s="78">
        <f t="shared" si="3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7">
        <v>28.31</v>
      </c>
      <c r="P52" s="78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21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21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2520</v>
      </c>
      <c r="N53" s="19"/>
      <c r="O53" s="117">
        <v>31.29</v>
      </c>
      <c r="P53" s="78">
        <f t="shared" si="3"/>
        <v>657.09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7">
        <v>31.07</v>
      </c>
      <c r="P54" s="78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7">
        <v>29.83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7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7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20</v>
      </c>
      <c r="G58" s="43">
        <f t="shared" si="0"/>
        <v>23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6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17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2040</v>
      </c>
      <c r="N58" s="19"/>
      <c r="O58" s="117">
        <v>26.69</v>
      </c>
      <c r="P58" s="78">
        <f t="shared" si="3"/>
        <v>453.73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7">
        <v>23.69</v>
      </c>
      <c r="P59" s="78">
        <f t="shared" si="3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7">
        <v>22.49</v>
      </c>
      <c r="P60" s="78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7">
        <v>23.12</v>
      </c>
      <c r="P61" s="78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7">
        <v>23</v>
      </c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7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7">
        <v>67.790000000000006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150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17">
        <v>68.37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150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117">
        <v>67.17</v>
      </c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25</v>
      </c>
      <c r="G67" s="43">
        <f t="shared" si="0"/>
        <v>25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3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22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1100</v>
      </c>
      <c r="N67" s="19"/>
      <c r="O67" s="117">
        <v>17.09</v>
      </c>
      <c r="P67" s="78">
        <f t="shared" si="3"/>
        <v>375.98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39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117"/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25</v>
      </c>
      <c r="G69" s="43">
        <f t="shared" ref="G69:G132" si="11">+E69+F69</f>
        <v>25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1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2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22</v>
      </c>
      <c r="L69" s="20">
        <v>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1100</v>
      </c>
      <c r="N69" s="19"/>
      <c r="O69" s="117">
        <v>25.15</v>
      </c>
      <c r="P69" s="78">
        <f t="shared" si="3"/>
        <v>553.29999999999995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1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35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17">
        <v>30.84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1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117">
        <v>11.58</v>
      </c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17">
        <v>14.35</v>
      </c>
      <c r="P72" s="78">
        <f t="shared" ref="P72:P143" si="13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7">
        <v>18.95</v>
      </c>
      <c r="P73" s="78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7">
        <v>18.14</v>
      </c>
      <c r="P74" s="78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117">
        <v>12.94</v>
      </c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123"/>
      <c r="P76" s="78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117">
        <v>18.28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7">
        <v>18.63</v>
      </c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117"/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3">
        <v>20.350000000000001</v>
      </c>
      <c r="P80" s="7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7"/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7">
        <v>10.98</v>
      </c>
      <c r="P82" s="78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24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117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24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117"/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120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117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1"/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250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46">
        <f>+ยกมา!J87</f>
        <v>44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160</v>
      </c>
      <c r="G87" s="43">
        <f t="shared" si="11"/>
        <v>204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67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137</v>
      </c>
      <c r="L87" s="20">
        <v>100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13700</v>
      </c>
      <c r="N87" s="19"/>
      <c r="O87" s="117">
        <v>34.25</v>
      </c>
      <c r="P87" s="78">
        <f>+K87*O87</f>
        <v>4692.25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46">
        <f>+ยกมา!J88</f>
        <v>29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20</v>
      </c>
      <c r="G88" s="43">
        <f t="shared" si="11"/>
        <v>49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4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45</v>
      </c>
      <c r="L88" s="20">
        <v>55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2475</v>
      </c>
      <c r="N88" s="19"/>
      <c r="O88" s="117">
        <v>22.55</v>
      </c>
      <c r="P88" s="78">
        <f t="shared" ref="P88" si="14">+K88*O88</f>
        <v>1014.75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46">
        <f>+ยกมา!J89</f>
        <v>32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32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15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17</v>
      </c>
      <c r="L89" s="20">
        <v>60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1020</v>
      </c>
      <c r="N89" s="19"/>
      <c r="O89" s="117">
        <v>23.61</v>
      </c>
      <c r="P89" s="78">
        <f t="shared" ref="P89" si="15">+K89*O89</f>
        <v>401.37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46">
        <f>+ยกมา!J90</f>
        <v>35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20</v>
      </c>
      <c r="G90" s="43">
        <f t="shared" si="11"/>
        <v>55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24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31</v>
      </c>
      <c r="L90" s="20">
        <v>100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3100</v>
      </c>
      <c r="N90" s="19"/>
      <c r="O90" s="117">
        <v>13.03</v>
      </c>
      <c r="P90" s="78">
        <f>+K90*O90</f>
        <v>403.93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46">
        <f>+ยกมา!J91</f>
        <v>32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32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26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6</v>
      </c>
      <c r="L91" s="20">
        <v>55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330</v>
      </c>
      <c r="N91" s="19"/>
      <c r="O91" s="117">
        <v>11.91</v>
      </c>
      <c r="P91" s="78">
        <f>+K91*O91</f>
        <v>71.460000000000008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7">
        <v>30</v>
      </c>
      <c r="P92" s="78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60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7">
        <v>30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50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117">
        <v>33</v>
      </c>
      <c r="P94" s="78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100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117">
        <v>68</v>
      </c>
      <c r="P95" s="78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39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117">
        <v>13.67</v>
      </c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117">
        <v>11.48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25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117">
        <v>5.86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11.12</v>
      </c>
      <c r="P99" s="78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29</v>
      </c>
      <c r="G100" s="43">
        <f t="shared" si="11"/>
        <v>29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24</v>
      </c>
      <c r="L100" s="20">
        <v>50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1200</v>
      </c>
      <c r="N100" s="19"/>
      <c r="O100" s="117">
        <v>9.91</v>
      </c>
      <c r="P100" s="78">
        <f t="shared" ref="P100:P106" si="16">+K100*O100</f>
        <v>237.84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</v>
      </c>
      <c r="G101" s="43">
        <f t="shared" si="11"/>
        <v>5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5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300</v>
      </c>
      <c r="N101" s="19"/>
      <c r="O101" s="117">
        <v>16.690000000000001</v>
      </c>
      <c r="P101" s="78">
        <f t="shared" si="16"/>
        <v>83.45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>
        <v>24.21</v>
      </c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7">
        <v>22.91</v>
      </c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35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117">
        <v>3.8</v>
      </c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117">
        <v>2.2200000000000002</v>
      </c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7">
        <v>2.2200000000000002</v>
      </c>
      <c r="P106" s="78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117">
        <v>2.17</v>
      </c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117">
        <v>2.35</v>
      </c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117">
        <v>2.12</v>
      </c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117">
        <v>2.17</v>
      </c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17">
        <v>2.17</v>
      </c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17">
        <v>2.2200000000000002</v>
      </c>
      <c r="P112" s="78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7">
        <v>10.48</v>
      </c>
      <c r="P113" s="78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7">
        <v>15.28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117">
        <v>15.28</v>
      </c>
      <c r="P115" s="78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7">
        <v>10.55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25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117">
        <v>16.16</v>
      </c>
      <c r="P117" s="78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7"/>
      <c r="P118" s="78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10</v>
      </c>
      <c r="G119" s="43">
        <f t="shared" si="11"/>
        <v>10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6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4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200</v>
      </c>
      <c r="N119" s="19"/>
      <c r="O119" s="117"/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17"/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17"/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117">
        <v>12.14</v>
      </c>
      <c r="P122" s="78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7">
        <v>12.95</v>
      </c>
      <c r="P123" s="78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10.61</v>
      </c>
      <c r="P124" s="78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7">
        <v>11.97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7">
        <v>12.21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117">
        <v>14.27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117">
        <v>14.95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117">
        <v>17.36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117">
        <v>19.29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65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117">
        <v>29.96</v>
      </c>
      <c r="P131" s="78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46">
        <f>+ยกมา!J132</f>
        <v>6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11"/>
        <v>26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16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500</v>
      </c>
      <c r="N132" s="19"/>
      <c r="O132" s="117">
        <v>23.02</v>
      </c>
      <c r="P132" s="78">
        <f t="shared" si="13"/>
        <v>230.2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7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35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123"/>
      <c r="P133" s="78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7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>
        <v>38</v>
      </c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46">
        <f>+ยกมา!J135</f>
        <v>29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40</v>
      </c>
      <c r="G135" s="43">
        <f t="shared" si="17"/>
        <v>69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27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42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1470</v>
      </c>
      <c r="N135" s="19"/>
      <c r="O135" s="117"/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7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>
        <v>28.14</v>
      </c>
      <c r="P136" s="78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7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>
        <v>24.99</v>
      </c>
      <c r="P137" s="78">
        <f t="shared" si="13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7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80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7">
        <v>63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/>
      <c r="C139" s="19" t="s">
        <v>1370</v>
      </c>
      <c r="D139" s="10" t="s">
        <v>563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7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117">
        <v>3.5</v>
      </c>
      <c r="P139" s="78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7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15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7">
        <v>3.5</v>
      </c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7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7">
        <v>3.5</v>
      </c>
      <c r="P141" s="78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7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15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117">
        <v>3.5</v>
      </c>
      <c r="P142" s="78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7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80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117"/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46">
        <f>+ยกมา!J144</f>
        <v>24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120</v>
      </c>
      <c r="G144" s="43">
        <f t="shared" si="17"/>
        <v>144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71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73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4380</v>
      </c>
      <c r="N144" s="19"/>
      <c r="O144" s="117">
        <v>38</v>
      </c>
      <c r="P144" s="78">
        <f t="shared" ref="P144:P147" si="19">+K144*O144</f>
        <v>2774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46">
        <f>+ยกมา!J145</f>
        <v>27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120</v>
      </c>
      <c r="G145" s="43">
        <f t="shared" si="17"/>
        <v>147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1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63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83</v>
      </c>
      <c r="L145" s="20">
        <v>120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9960</v>
      </c>
      <c r="N145" s="19"/>
      <c r="O145" s="117">
        <v>73</v>
      </c>
      <c r="P145" s="78">
        <f t="shared" si="19"/>
        <v>6059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7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60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117">
        <v>38</v>
      </c>
      <c r="P146" s="78">
        <f t="shared" si="19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46">
        <f>+ยกมา!J147</f>
        <v>5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7"/>
        <v>5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5</v>
      </c>
      <c r="L147" s="20">
        <v>120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600</v>
      </c>
      <c r="N147" s="19"/>
      <c r="O147" s="117">
        <v>73</v>
      </c>
      <c r="P147" s="78">
        <f t="shared" si="19"/>
        <v>365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7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50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117">
        <v>23.74</v>
      </c>
      <c r="P148" s="7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7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150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117">
        <v>64.38</v>
      </c>
      <c r="P149" s="7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7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135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117">
        <v>105</v>
      </c>
      <c r="P150" s="7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7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100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117">
        <v>73</v>
      </c>
      <c r="P151" s="7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90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117">
        <v>60</v>
      </c>
      <c r="P152" s="7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90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117">
        <v>60</v>
      </c>
      <c r="P153" s="7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7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90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7">
        <v>60</v>
      </c>
      <c r="P154" s="78">
        <f t="shared" ref="P154:P156" si="20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90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117">
        <v>60</v>
      </c>
      <c r="P155" s="78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7">
        <v>40</v>
      </c>
      <c r="P156" s="78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7">
        <v>33</v>
      </c>
      <c r="P157" s="7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120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7">
        <v>83</v>
      </c>
      <c r="P158" s="78">
        <f t="shared" ref="P158:P205" si="21">+K158*O158</f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117"/>
      <c r="P159" s="78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35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117"/>
      <c r="P160" s="78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117"/>
      <c r="P161" s="78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1392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17"/>
      <c r="P162" s="78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/>
      <c r="C163" s="19" t="s">
        <v>1393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49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7"/>
      <c r="P163" s="78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39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117"/>
      <c r="P164" s="78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117"/>
      <c r="P165" s="78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117"/>
      <c r="P166" s="78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17"/>
      <c r="P167" s="78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80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117"/>
      <c r="P168" s="78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117">
        <v>30</v>
      </c>
      <c r="P169" s="78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7"/>
      <c r="P170" s="78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35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17">
        <v>12.41</v>
      </c>
      <c r="P171" s="78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22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117">
        <v>6.86</v>
      </c>
      <c r="P172" s="7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117">
        <v>11.86</v>
      </c>
      <c r="P173" s="7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25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7">
        <v>8.1300000000000008</v>
      </c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17">
        <v>10.47</v>
      </c>
      <c r="P175" s="78">
        <f t="shared" ref="P175" si="22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7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 t="shared" si="21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7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17"/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7">
        <v>11.03</v>
      </c>
      <c r="P178" s="78">
        <f t="shared" si="21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35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17">
        <v>9.94</v>
      </c>
      <c r="P179" s="78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7">
        <v>7.83</v>
      </c>
      <c r="P180" s="78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117"/>
      <c r="P181" s="78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/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17"/>
      <c r="P182" s="78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17">
        <v>15</v>
      </c>
      <c r="P183" s="7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17">
        <v>15</v>
      </c>
      <c r="P184" s="7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7">
        <v>15</v>
      </c>
      <c r="P185" s="78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7">
        <v>15</v>
      </c>
      <c r="P186" s="78">
        <f t="shared" si="21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7">
        <v>15</v>
      </c>
      <c r="P187" s="78">
        <f t="shared" ref="P187" si="23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7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17">
        <v>9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117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7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117">
        <v>16.670000000000002</v>
      </c>
      <c r="P191" s="78">
        <f t="shared" ref="P191" si="24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440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117"/>
      <c r="P192" s="78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9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117">
        <v>85</v>
      </c>
      <c r="P193" s="78">
        <f t="shared" si="21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9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117">
        <v>100</v>
      </c>
      <c r="P194" s="78">
        <f t="shared" si="21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9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117">
        <v>250</v>
      </c>
      <c r="P195" s="78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9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117"/>
      <c r="P196" s="78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9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05" si="25">+E197+F197</f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117"/>
      <c r="P197" s="78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9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5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5" si="26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117">
        <v>28.59</v>
      </c>
      <c r="P198" s="78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9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6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17">
        <v>23.7</v>
      </c>
      <c r="P199" s="78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9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6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7">
        <v>20.36</v>
      </c>
      <c r="P200" s="78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9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6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7"/>
      <c r="P201" s="78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9" x14ac:dyDescent="0.55000000000000004">
      <c r="A202" s="10">
        <v>198</v>
      </c>
      <c r="B202" s="10"/>
      <c r="C202" s="19"/>
      <c r="D202" s="10"/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6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/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117"/>
      <c r="P202" s="78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9" x14ac:dyDescent="0.55000000000000004">
      <c r="A203" s="10">
        <v>199</v>
      </c>
      <c r="B203" s="10"/>
      <c r="C203" s="19"/>
      <c r="D203" s="10"/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5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6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/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117"/>
      <c r="P203" s="78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9" x14ac:dyDescent="0.55000000000000004">
      <c r="A204" s="10">
        <v>201</v>
      </c>
      <c r="B204" s="10"/>
      <c r="C204" s="19"/>
      <c r="D204" s="10"/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5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6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/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7"/>
      <c r="P204" s="78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9" x14ac:dyDescent="0.55000000000000004">
      <c r="A205" s="10">
        <v>202</v>
      </c>
      <c r="B205" s="10"/>
      <c r="C205" s="19"/>
      <c r="D205" s="10"/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5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6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/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7"/>
      <c r="P205" s="78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9" s="48" customFormat="1" ht="25.5" customHeight="1" x14ac:dyDescent="0.55000000000000004">
      <c r="A206" s="138" t="s">
        <v>223</v>
      </c>
      <c r="B206" s="139"/>
      <c r="C206" s="139"/>
      <c r="D206" s="140"/>
      <c r="E206" s="147" t="s">
        <v>239</v>
      </c>
      <c r="F206" s="148"/>
      <c r="G206" s="141" t="s">
        <v>224</v>
      </c>
      <c r="H206" s="142"/>
      <c r="I206" s="143"/>
      <c r="J206" s="149" t="s">
        <v>225</v>
      </c>
      <c r="K206" s="149"/>
      <c r="L206" s="149"/>
      <c r="M206" s="50">
        <f>SUM(M5:M205)</f>
        <v>119540</v>
      </c>
      <c r="N206" s="51" t="s">
        <v>219</v>
      </c>
      <c r="O206" s="2"/>
      <c r="P206" s="2"/>
      <c r="Q206" s="49"/>
      <c r="R206" s="57"/>
      <c r="S206" s="5"/>
      <c r="T206" s="5"/>
      <c r="U206" s="5"/>
      <c r="V206" s="5"/>
      <c r="W206" s="5"/>
      <c r="X206" s="5"/>
      <c r="Y206" s="5"/>
      <c r="Z206" s="2"/>
      <c r="AA206" s="2"/>
      <c r="AB206" s="2"/>
      <c r="AC206" s="49"/>
    </row>
    <row r="207" spans="1:29" s="49" customFormat="1" ht="24.75" customHeight="1" x14ac:dyDescent="0.55000000000000004">
      <c r="A207" s="150" t="s">
        <v>226</v>
      </c>
      <c r="B207" s="151"/>
      <c r="C207" s="156">
        <f>+M209</f>
        <v>119540</v>
      </c>
      <c r="D207" s="157"/>
      <c r="E207" s="52" t="s">
        <v>227</v>
      </c>
      <c r="F207" s="53">
        <f>+M206</f>
        <v>119540</v>
      </c>
      <c r="G207" s="54" t="s">
        <v>217</v>
      </c>
      <c r="H207" s="165">
        <f>SUM(U36)</f>
        <v>0</v>
      </c>
      <c r="I207" s="166"/>
      <c r="J207" s="161"/>
      <c r="K207" s="161"/>
      <c r="L207" s="161"/>
      <c r="M207" s="56"/>
      <c r="N207" s="56">
        <f>+W36</f>
        <v>39040</v>
      </c>
      <c r="O207" s="2"/>
      <c r="P207" s="2"/>
      <c r="Q207" s="2"/>
      <c r="R207" s="1"/>
      <c r="S207" s="1"/>
      <c r="T207" s="1"/>
      <c r="U207" s="1"/>
      <c r="V207" s="1"/>
      <c r="W207" s="1"/>
      <c r="X207" s="1"/>
      <c r="Y207" s="1"/>
      <c r="Z207" s="2"/>
      <c r="AA207" s="2"/>
      <c r="AB207" s="2"/>
    </row>
    <row r="208" spans="1:29" s="49" customFormat="1" ht="24.75" customHeight="1" x14ac:dyDescent="0.55000000000000004">
      <c r="A208" s="150"/>
      <c r="B208" s="151"/>
      <c r="C208" s="156"/>
      <c r="D208" s="157"/>
      <c r="E208" s="52" t="s">
        <v>228</v>
      </c>
      <c r="F208" s="53">
        <f>N209</f>
        <v>10195</v>
      </c>
      <c r="G208" s="54"/>
      <c r="H208" s="165">
        <v>0</v>
      </c>
      <c r="I208" s="166"/>
      <c r="J208" s="161" t="s">
        <v>229</v>
      </c>
      <c r="K208" s="161"/>
      <c r="L208" s="161"/>
      <c r="M208" s="56">
        <f>-T36</f>
        <v>0</v>
      </c>
      <c r="N208" s="56" t="s">
        <v>228</v>
      </c>
      <c r="O208" s="2"/>
      <c r="P208" s="2"/>
      <c r="Q208" s="2"/>
      <c r="R208" s="1"/>
      <c r="S208" s="1"/>
      <c r="T208" s="1"/>
      <c r="U208" s="1"/>
      <c r="V208" s="1"/>
      <c r="W208" s="1"/>
      <c r="X208" s="1"/>
      <c r="Y208" s="1"/>
      <c r="Z208" s="2"/>
      <c r="AA208" s="2"/>
      <c r="AB208" s="2"/>
    </row>
    <row r="209" spans="1:29" s="49" customFormat="1" ht="24.75" customHeight="1" x14ac:dyDescent="0.55000000000000004">
      <c r="A209" s="152" t="s">
        <v>10</v>
      </c>
      <c r="B209" s="153"/>
      <c r="C209" s="156">
        <f>+F208</f>
        <v>10195</v>
      </c>
      <c r="D209" s="157"/>
      <c r="E209" s="52"/>
      <c r="F209" s="53"/>
      <c r="G209" s="54" t="s">
        <v>230</v>
      </c>
      <c r="H209" s="165">
        <f>+V36</f>
        <v>2334</v>
      </c>
      <c r="I209" s="166"/>
      <c r="J209" s="162" t="s">
        <v>231</v>
      </c>
      <c r="K209" s="163"/>
      <c r="L209" s="164"/>
      <c r="M209" s="56">
        <f>+M206-M207</f>
        <v>119540</v>
      </c>
      <c r="N209" s="58">
        <f>+S36</f>
        <v>10195</v>
      </c>
      <c r="O209" s="2"/>
      <c r="P209" s="2"/>
      <c r="Q209" s="2"/>
      <c r="R209" s="1"/>
      <c r="S209" s="1"/>
      <c r="T209" s="1"/>
      <c r="U209" s="1"/>
      <c r="V209" s="1"/>
      <c r="W209" s="1"/>
      <c r="X209" s="1"/>
      <c r="Y209" s="1"/>
      <c r="Z209" s="2"/>
      <c r="AA209" s="2"/>
      <c r="AB209" s="2"/>
    </row>
    <row r="210" spans="1:29" s="49" customFormat="1" ht="24.75" customHeight="1" x14ac:dyDescent="0.55000000000000004">
      <c r="A210" s="154" t="s">
        <v>232</v>
      </c>
      <c r="B210" s="155"/>
      <c r="C210" s="156">
        <f>+C207-C209</f>
        <v>109345</v>
      </c>
      <c r="D210" s="157"/>
      <c r="E210" s="52" t="s">
        <v>232</v>
      </c>
      <c r="F210" s="53">
        <f>+F207-F208</f>
        <v>109345</v>
      </c>
      <c r="G210" s="54" t="s">
        <v>233</v>
      </c>
      <c r="H210" s="165">
        <f>SUM(H207:H209)</f>
        <v>2334</v>
      </c>
      <c r="I210" s="166"/>
      <c r="J210" s="161" t="s">
        <v>206</v>
      </c>
      <c r="K210" s="161"/>
      <c r="L210" s="161"/>
      <c r="M210" s="56">
        <f>H210</f>
        <v>2334</v>
      </c>
      <c r="N210" s="55"/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59"/>
      <c r="B211" s="113"/>
      <c r="C211" s="59"/>
      <c r="D211" s="59"/>
      <c r="E211" s="52" t="s">
        <v>234</v>
      </c>
      <c r="F211" s="53">
        <v>100000</v>
      </c>
      <c r="J211" s="144" t="s">
        <v>208</v>
      </c>
      <c r="K211" s="145"/>
      <c r="L211" s="146"/>
      <c r="M211" s="56">
        <f>M209-M210-N207-N209</f>
        <v>67971</v>
      </c>
      <c r="N211" s="55"/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59"/>
      <c r="B212" s="113"/>
      <c r="C212" s="59"/>
      <c r="D212" s="59"/>
      <c r="E212" s="52" t="s">
        <v>235</v>
      </c>
      <c r="F212" s="53">
        <f>F210-F211</f>
        <v>9345</v>
      </c>
      <c r="J212" s="144" t="s">
        <v>209</v>
      </c>
      <c r="K212" s="145"/>
      <c r="L212" s="146"/>
      <c r="M212" s="56">
        <f>+Y36</f>
        <v>68466</v>
      </c>
      <c r="N212" s="55"/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  <c r="AC212" s="2"/>
    </row>
    <row r="213" spans="1:29" s="49" customFormat="1" ht="30" customHeight="1" x14ac:dyDescent="0.55000000000000004">
      <c r="A213" s="59"/>
      <c r="B213" s="113"/>
      <c r="C213" s="59"/>
      <c r="D213" s="59"/>
      <c r="E213" s="52" t="s">
        <v>236</v>
      </c>
      <c r="F213" s="53">
        <f>F212*4%</f>
        <v>373.8</v>
      </c>
      <c r="J213" s="144" t="s">
        <v>210</v>
      </c>
      <c r="K213" s="145"/>
      <c r="L213" s="146"/>
      <c r="M213" s="56">
        <v>0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  <c r="AC213" s="2"/>
    </row>
    <row r="214" spans="1:29" ht="24.75" customHeight="1" thickBot="1" x14ac:dyDescent="0.6">
      <c r="A214" s="59"/>
      <c r="B214" s="113"/>
      <c r="C214" s="59"/>
      <c r="D214" s="59"/>
      <c r="E214" s="98" t="s">
        <v>1368</v>
      </c>
      <c r="F214" s="99"/>
      <c r="J214" s="167" t="s">
        <v>211</v>
      </c>
      <c r="K214" s="167"/>
      <c r="L214" s="167"/>
      <c r="M214" s="60">
        <f>+M212-M211</f>
        <v>495</v>
      </c>
      <c r="N214" s="65"/>
    </row>
    <row r="215" spans="1:29" ht="24.75" customHeight="1" thickBot="1" x14ac:dyDescent="0.6">
      <c r="H215" s="158" t="s">
        <v>237</v>
      </c>
      <c r="I215" s="159"/>
      <c r="J215" s="159"/>
      <c r="K215" s="159"/>
      <c r="L215" s="159"/>
      <c r="M215" s="159"/>
      <c r="N215" s="160"/>
    </row>
    <row r="216" spans="1:29" x14ac:dyDescent="0.55000000000000004">
      <c r="F216" s="23"/>
    </row>
  </sheetData>
  <autoFilter ref="A4:AC215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15:N215"/>
    <mergeCell ref="J207:L207"/>
    <mergeCell ref="J208:L208"/>
    <mergeCell ref="J209:L209"/>
    <mergeCell ref="J210:L210"/>
    <mergeCell ref="J211:L211"/>
    <mergeCell ref="J212:L212"/>
    <mergeCell ref="H210:I210"/>
    <mergeCell ref="H207:I207"/>
    <mergeCell ref="H208:I208"/>
    <mergeCell ref="H209:I209"/>
    <mergeCell ref="J214:L214"/>
    <mergeCell ref="A206:D206"/>
    <mergeCell ref="G206:I206"/>
    <mergeCell ref="J213:L213"/>
    <mergeCell ref="E206:F206"/>
    <mergeCell ref="J206:L206"/>
    <mergeCell ref="A207:B207"/>
    <mergeCell ref="A209:B209"/>
    <mergeCell ref="A210:B210"/>
    <mergeCell ref="C207:D207"/>
    <mergeCell ref="C208:D208"/>
    <mergeCell ref="C209:D209"/>
    <mergeCell ref="C210:D210"/>
    <mergeCell ref="A208:B208"/>
    <mergeCell ref="AA3:AA4"/>
    <mergeCell ref="AB3:AB4"/>
    <mergeCell ref="R40:R41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2"/>
  <sheetViews>
    <sheetView zoomScale="80" zoomScaleNormal="80" workbookViewId="0">
      <pane xSplit="10" ySplit="4" topLeftCell="K199" activePane="bottomRight" state="frozen"/>
      <selection activeCell="A2" sqref="A2:O2"/>
      <selection pane="topRight" activeCell="A2" sqref="A2:O2"/>
      <selection pane="bottomLeft" activeCell="A2" sqref="A2:O2"/>
      <selection pane="bottomRight" activeCell="R218" sqref="R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09" t="s">
        <v>1</v>
      </c>
      <c r="B3" s="109" t="s">
        <v>1353</v>
      </c>
      <c r="C3" s="109" t="s">
        <v>2</v>
      </c>
      <c r="D3" s="109" t="s">
        <v>1354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272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273</v>
      </c>
      <c r="R3" s="106" t="s">
        <v>274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25</v>
      </c>
      <c r="F5" s="70"/>
      <c r="G5" s="46">
        <f t="shared" ref="G5" si="0">E5+F5</f>
        <v>25</v>
      </c>
      <c r="H5" s="77">
        <v>0</v>
      </c>
      <c r="I5" s="75">
        <v>0</v>
      </c>
      <c r="J5" s="46">
        <f t="shared" ref="J5" si="1">+G5-H5-K5-I5</f>
        <v>25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30</v>
      </c>
      <c r="F6" s="70"/>
      <c r="G6" s="46">
        <f t="shared" ref="G6:G26" si="2">E6+F6</f>
        <v>30</v>
      </c>
      <c r="H6" s="77">
        <v>0</v>
      </c>
      <c r="I6" s="75">
        <v>0</v>
      </c>
      <c r="J6" s="46">
        <f t="shared" ref="J6:J26" si="3">+G6-H6-K6-I6</f>
        <v>30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16</v>
      </c>
      <c r="F11" s="70"/>
      <c r="G11" s="46">
        <f t="shared" si="2"/>
        <v>16</v>
      </c>
      <c r="H11" s="77">
        <v>0</v>
      </c>
      <c r="I11" s="75">
        <v>0</v>
      </c>
      <c r="J11" s="46">
        <f t="shared" si="3"/>
        <v>16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>
        <v>19.36</v>
      </c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>
        <v>4</v>
      </c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/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20.12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20.12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5</v>
      </c>
      <c r="F21" s="70"/>
      <c r="G21" s="46">
        <f t="shared" si="2"/>
        <v>5</v>
      </c>
      <c r="H21" s="77">
        <v>0</v>
      </c>
      <c r="I21" s="75">
        <v>0</v>
      </c>
      <c r="J21" s="46">
        <f t="shared" si="3"/>
        <v>5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33</v>
      </c>
      <c r="F22" s="70"/>
      <c r="G22" s="46">
        <f t="shared" si="2"/>
        <v>33</v>
      </c>
      <c r="H22" s="77">
        <v>0</v>
      </c>
      <c r="I22" s="75">
        <v>0</v>
      </c>
      <c r="J22" s="46">
        <f t="shared" si="3"/>
        <v>33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27.89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36.659999999999997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39.64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20</v>
      </c>
      <c r="F28" s="70"/>
      <c r="G28" s="46">
        <f t="shared" si="7"/>
        <v>20</v>
      </c>
      <c r="H28" s="77">
        <v>0</v>
      </c>
      <c r="I28" s="75">
        <v>0</v>
      </c>
      <c r="J28" s="46">
        <f t="shared" si="8"/>
        <v>20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40</v>
      </c>
      <c r="F31" s="70"/>
      <c r="G31" s="46">
        <f t="shared" si="7"/>
        <v>40</v>
      </c>
      <c r="H31" s="77">
        <v>0</v>
      </c>
      <c r="I31" s="75">
        <v>0</v>
      </c>
      <c r="J31" s="46">
        <f t="shared" si="8"/>
        <v>40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>
        <v>9</v>
      </c>
      <c r="G32" s="46">
        <f t="shared" si="7"/>
        <v>9</v>
      </c>
      <c r="H32" s="77">
        <v>0</v>
      </c>
      <c r="I32" s="75">
        <v>0</v>
      </c>
      <c r="J32" s="46">
        <f t="shared" si="8"/>
        <v>9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v>1</v>
      </c>
      <c r="F36" s="70"/>
      <c r="G36" s="46">
        <f t="shared" si="7"/>
        <v>1</v>
      </c>
      <c r="H36" s="77">
        <v>0</v>
      </c>
      <c r="I36" s="75">
        <v>0</v>
      </c>
      <c r="J36" s="46">
        <f t="shared" si="8"/>
        <v>1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v>3</v>
      </c>
      <c r="F37" s="70"/>
      <c r="G37" s="46">
        <f t="shared" si="7"/>
        <v>3</v>
      </c>
      <c r="H37" s="77">
        <v>0</v>
      </c>
      <c r="I37" s="75">
        <v>0</v>
      </c>
      <c r="J37" s="46">
        <f t="shared" si="8"/>
        <v>3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v>1</v>
      </c>
      <c r="F38" s="70"/>
      <c r="G38" s="46">
        <f t="shared" si="7"/>
        <v>1</v>
      </c>
      <c r="H38" s="77">
        <v>0</v>
      </c>
      <c r="I38" s="75">
        <v>0</v>
      </c>
      <c r="J38" s="46">
        <f t="shared" si="8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v>4</v>
      </c>
      <c r="F39" s="70"/>
      <c r="G39" s="46">
        <f t="shared" si="7"/>
        <v>4</v>
      </c>
      <c r="H39" s="77">
        <v>0</v>
      </c>
      <c r="I39" s="75">
        <v>0</v>
      </c>
      <c r="J39" s="46">
        <f t="shared" si="8"/>
        <v>4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/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v>4</v>
      </c>
      <c r="F43" s="70"/>
      <c r="G43" s="46">
        <f t="shared" si="7"/>
        <v>4</v>
      </c>
      <c r="H43" s="77">
        <v>0</v>
      </c>
      <c r="I43" s="75">
        <v>0</v>
      </c>
      <c r="J43" s="46">
        <f t="shared" si="8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v>3</v>
      </c>
      <c r="F45" s="70"/>
      <c r="G45" s="46">
        <f t="shared" si="7"/>
        <v>3</v>
      </c>
      <c r="H45" s="77">
        <v>0</v>
      </c>
      <c r="I45" s="75">
        <v>0</v>
      </c>
      <c r="J45" s="46">
        <f t="shared" si="8"/>
        <v>3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v>13</v>
      </c>
      <c r="F47" s="70"/>
      <c r="G47" s="46">
        <f t="shared" si="7"/>
        <v>13</v>
      </c>
      <c r="H47" s="77">
        <v>0</v>
      </c>
      <c r="I47" s="75">
        <v>0</v>
      </c>
      <c r="J47" s="46">
        <f t="shared" si="8"/>
        <v>13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v>3</v>
      </c>
      <c r="F58" s="70"/>
      <c r="G58" s="46">
        <f t="shared" si="7"/>
        <v>3</v>
      </c>
      <c r="H58" s="77">
        <v>0</v>
      </c>
      <c r="I58" s="75">
        <v>0</v>
      </c>
      <c r="J58" s="46">
        <f t="shared" si="8"/>
        <v>3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150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150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150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6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39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6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v>44</v>
      </c>
      <c r="F87" s="70"/>
      <c r="G87" s="46">
        <f t="shared" ref="G87" si="15">E87+F87</f>
        <v>44</v>
      </c>
      <c r="H87" s="77">
        <v>0</v>
      </c>
      <c r="I87" s="75">
        <v>0</v>
      </c>
      <c r="J87" s="46">
        <f t="shared" ref="J87" si="16">+G87-H87-K87-I87</f>
        <v>44</v>
      </c>
      <c r="K87" s="71"/>
      <c r="L87" s="20">
        <v>100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>
        <v>32.520000000000003</v>
      </c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v>29</v>
      </c>
      <c r="F88" s="70"/>
      <c r="G88" s="46">
        <f t="shared" ref="G88" si="20">E88+F88</f>
        <v>29</v>
      </c>
      <c r="H88" s="77">
        <v>0</v>
      </c>
      <c r="I88" s="75">
        <v>0</v>
      </c>
      <c r="J88" s="46">
        <f t="shared" ref="J88" si="21">+G88-H88-K88-I88</f>
        <v>29</v>
      </c>
      <c r="K88" s="71"/>
      <c r="L88" s="20">
        <v>55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>
        <v>22.55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v>32</v>
      </c>
      <c r="F89" s="70"/>
      <c r="G89" s="46">
        <f t="shared" si="7"/>
        <v>32</v>
      </c>
      <c r="H89" s="77">
        <v>0</v>
      </c>
      <c r="I89" s="75">
        <v>0</v>
      </c>
      <c r="J89" s="46">
        <f t="shared" si="8"/>
        <v>32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v>35</v>
      </c>
      <c r="F90" s="70"/>
      <c r="G90" s="46">
        <f t="shared" si="7"/>
        <v>35</v>
      </c>
      <c r="H90" s="77">
        <v>0</v>
      </c>
      <c r="I90" s="75">
        <v>0</v>
      </c>
      <c r="J90" s="46">
        <f t="shared" si="8"/>
        <v>35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v>32</v>
      </c>
      <c r="F91" s="70"/>
      <c r="G91" s="46">
        <f t="shared" si="7"/>
        <v>32</v>
      </c>
      <c r="H91" s="77">
        <v>0</v>
      </c>
      <c r="I91" s="75">
        <v>0</v>
      </c>
      <c r="J91" s="46">
        <f t="shared" si="8"/>
        <v>32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40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11.12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>
        <v>9.1199999999999992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>
        <v>16.96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>
        <v>24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>
        <v>21</v>
      </c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3.8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2.2200000000000002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v>6</v>
      </c>
      <c r="F132" s="70"/>
      <c r="G132" s="46">
        <f t="shared" si="25"/>
        <v>6</v>
      </c>
      <c r="H132" s="77">
        <v>0</v>
      </c>
      <c r="I132" s="75">
        <v>0</v>
      </c>
      <c r="J132" s="46">
        <f t="shared" si="26"/>
        <v>6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v>29</v>
      </c>
      <c r="F135" s="70"/>
      <c r="G135" s="46">
        <f t="shared" si="25"/>
        <v>29</v>
      </c>
      <c r="H135" s="77">
        <v>0</v>
      </c>
      <c r="I135" s="75">
        <v>0</v>
      </c>
      <c r="J135" s="46">
        <f t="shared" si="26"/>
        <v>29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v>24</v>
      </c>
      <c r="F144" s="70"/>
      <c r="G144" s="46">
        <f t="shared" si="25"/>
        <v>24</v>
      </c>
      <c r="H144" s="77">
        <v>0</v>
      </c>
      <c r="I144" s="75">
        <v>0</v>
      </c>
      <c r="J144" s="46">
        <f t="shared" si="26"/>
        <v>24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v>27</v>
      </c>
      <c r="F145" s="70"/>
      <c r="G145" s="46">
        <f t="shared" si="25"/>
        <v>27</v>
      </c>
      <c r="H145" s="77">
        <v>0</v>
      </c>
      <c r="I145" s="75">
        <v>0</v>
      </c>
      <c r="J145" s="46">
        <f t="shared" si="26"/>
        <v>27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73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v>5</v>
      </c>
      <c r="F147" s="70"/>
      <c r="G147" s="46">
        <f t="shared" si="25"/>
        <v>5</v>
      </c>
      <c r="H147" s="77">
        <v>0</v>
      </c>
      <c r="I147" s="75">
        <v>0</v>
      </c>
      <c r="J147" s="46">
        <f t="shared" si="26"/>
        <v>5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20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5" si="3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35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9.4600000000000009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7.83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/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15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15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15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>
        <v>3</v>
      </c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16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100</v>
      </c>
      <c r="R193" s="43">
        <f t="shared" si="38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85</v>
      </c>
      <c r="R194" s="43">
        <f t="shared" si="38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25</v>
      </c>
      <c r="R195" s="43">
        <f t="shared" si="38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/>
      <c r="R196" s="43">
        <f t="shared" si="38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/>
      <c r="R197" s="43">
        <f t="shared" si="38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28.59</v>
      </c>
      <c r="R198" s="43">
        <f t="shared" si="38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23.7</v>
      </c>
      <c r="R199" s="43">
        <f t="shared" si="38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20.36</v>
      </c>
      <c r="R200" s="43">
        <f t="shared" si="38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38"/>
        <v>0</v>
      </c>
    </row>
    <row r="206" spans="1:19" ht="25.5" x14ac:dyDescent="0.55000000000000004">
      <c r="A206" s="1"/>
      <c r="E206" s="24"/>
      <c r="F206" s="2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Q206" s="90"/>
      <c r="R206" s="74">
        <f>SUM(R5:R205)</f>
        <v>0</v>
      </c>
      <c r="S206" s="74"/>
    </row>
    <row r="207" spans="1:19" ht="25.5" customHeight="1" x14ac:dyDescent="0.5">
      <c r="A207" s="1"/>
      <c r="E207" s="24"/>
      <c r="F207" s="25"/>
      <c r="G207" s="24"/>
      <c r="H207" s="25"/>
      <c r="I207" s="25"/>
      <c r="J207" s="24"/>
      <c r="K207" s="102" t="s">
        <v>212</v>
      </c>
      <c r="L207" s="103"/>
      <c r="M207" s="30">
        <f>+O206</f>
        <v>0</v>
      </c>
      <c r="N207" s="27"/>
      <c r="O207" s="29"/>
    </row>
    <row r="208" spans="1:19" ht="25.5" x14ac:dyDescent="0.55000000000000004">
      <c r="A208" s="1"/>
      <c r="E208" s="31"/>
      <c r="G208" s="31"/>
      <c r="J208" s="31"/>
      <c r="K208" s="32"/>
      <c r="L208" s="94" t="s">
        <v>202</v>
      </c>
      <c r="M208" s="94"/>
      <c r="N208" s="33">
        <f>SUM(M5:M207)</f>
        <v>0</v>
      </c>
    </row>
    <row r="209" spans="1:14" ht="25.5" x14ac:dyDescent="0.55000000000000004">
      <c r="A209" s="1"/>
      <c r="E209" s="31"/>
      <c r="G209" s="31"/>
      <c r="J209" s="31"/>
      <c r="L209" s="34" t="s">
        <v>203</v>
      </c>
      <c r="M209" s="35"/>
      <c r="N209" s="36"/>
    </row>
    <row r="210" spans="1:14" ht="25.5" x14ac:dyDescent="0.55000000000000004">
      <c r="A210" s="1"/>
      <c r="E210" s="31"/>
      <c r="G210" s="31"/>
      <c r="J210" s="31"/>
      <c r="L210" s="34" t="s">
        <v>204</v>
      </c>
      <c r="M210" s="35"/>
      <c r="N210" s="36">
        <f>SUM(O210:AF210)</f>
        <v>0</v>
      </c>
    </row>
    <row r="211" spans="1:14" ht="25.5" x14ac:dyDescent="0.55000000000000004">
      <c r="A211" s="1"/>
      <c r="E211" s="31"/>
      <c r="G211" s="31"/>
      <c r="J211" s="31"/>
      <c r="L211" s="34" t="s">
        <v>205</v>
      </c>
      <c r="M211" s="35"/>
      <c r="N211" s="36">
        <v>0</v>
      </c>
    </row>
    <row r="212" spans="1:14" ht="25.5" x14ac:dyDescent="0.55000000000000004">
      <c r="A212" s="1"/>
      <c r="E212" s="31"/>
      <c r="G212" s="31"/>
      <c r="J212" s="31"/>
      <c r="L212" s="34" t="s">
        <v>206</v>
      </c>
      <c r="M212" s="35"/>
      <c r="N212" s="36"/>
    </row>
    <row r="213" spans="1:14" ht="25.5" x14ac:dyDescent="0.55000000000000004">
      <c r="A213" s="1"/>
      <c r="E213" s="31"/>
      <c r="G213" s="31"/>
      <c r="J213" s="31"/>
      <c r="L213" s="34" t="s">
        <v>207</v>
      </c>
      <c r="M213" s="35"/>
      <c r="N213" s="37">
        <f>SUM(O5:O206)</f>
        <v>0</v>
      </c>
    </row>
    <row r="214" spans="1:14" ht="25.5" x14ac:dyDescent="0.55000000000000004">
      <c r="A214" s="1"/>
      <c r="E214" s="31"/>
      <c r="G214" s="31"/>
      <c r="J214" s="31"/>
      <c r="L214" s="34" t="s">
        <v>208</v>
      </c>
      <c r="M214" s="35"/>
      <c r="N214" s="33">
        <f>N208-N209-N210-N212-N213</f>
        <v>0</v>
      </c>
    </row>
    <row r="215" spans="1:14" ht="25.5" x14ac:dyDescent="0.55000000000000004">
      <c r="A215" s="1"/>
      <c r="E215" s="31"/>
      <c r="G215" s="31"/>
      <c r="J215" s="31"/>
      <c r="L215" s="34" t="s">
        <v>209</v>
      </c>
      <c r="M215" s="35"/>
      <c r="N215" s="37"/>
    </row>
    <row r="216" spans="1:14" ht="25.5" x14ac:dyDescent="0.55000000000000004">
      <c r="A216" s="1"/>
      <c r="E216" s="31"/>
      <c r="G216" s="31"/>
      <c r="J216" s="31"/>
      <c r="L216" s="34" t="s">
        <v>210</v>
      </c>
      <c r="M216" s="35"/>
      <c r="N216" s="33">
        <f>+N215-N214</f>
        <v>0</v>
      </c>
    </row>
    <row r="217" spans="1:14" ht="25.5" x14ac:dyDescent="0.55000000000000004">
      <c r="J217" s="2"/>
      <c r="L217" s="34" t="s">
        <v>211</v>
      </c>
      <c r="M217" s="35"/>
      <c r="N217" s="33">
        <f>+N215-N214</f>
        <v>0</v>
      </c>
    </row>
    <row r="218" spans="1:14" x14ac:dyDescent="0.5">
      <c r="J218" s="2"/>
      <c r="L218" s="2"/>
    </row>
    <row r="219" spans="1:14" ht="25.5" x14ac:dyDescent="0.55000000000000004">
      <c r="J219" s="2"/>
      <c r="L219" s="72" t="s">
        <v>271</v>
      </c>
      <c r="M219" s="2" t="s">
        <v>306</v>
      </c>
    </row>
    <row r="220" spans="1:14" x14ac:dyDescent="0.5">
      <c r="J220" s="2"/>
      <c r="L220" s="2"/>
    </row>
    <row r="221" spans="1:14" x14ac:dyDescent="0.5">
      <c r="J221" s="2"/>
      <c r="L221" s="2"/>
    </row>
    <row r="222" spans="1:14" x14ac:dyDescent="0.5">
      <c r="J222" s="2"/>
      <c r="L222" s="2"/>
    </row>
    <row r="223" spans="1:14" x14ac:dyDescent="0.5">
      <c r="J223" s="2"/>
      <c r="L223" s="2"/>
    </row>
    <row r="224" spans="1:1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1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A292"/>
  <sheetViews>
    <sheetView zoomScale="80" zoomScaleNormal="80" workbookViewId="0">
      <pane xSplit="10" ySplit="4" topLeftCell="K202" activePane="bottomRight" state="frozen"/>
      <selection activeCell="A2" sqref="A2:O2"/>
      <selection pane="topRight" activeCell="A2" sqref="A2:O2"/>
      <selection pane="bottomLeft" activeCell="A2" sqref="A2:O2"/>
      <selection pane="bottomRight" activeCell="T223" sqref="T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16</v>
      </c>
      <c r="K5" s="71">
        <v>9</v>
      </c>
      <c r="L5" s="20">
        <v>50</v>
      </c>
      <c r="M5" s="64">
        <f>+L5*K5</f>
        <v>450</v>
      </c>
      <c r="N5" s="17" t="s">
        <v>16</v>
      </c>
      <c r="O5" s="18"/>
      <c r="P5" s="124">
        <f>SUM(M5-O5)</f>
        <v>450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29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10</v>
      </c>
      <c r="K11" s="71">
        <v>6</v>
      </c>
      <c r="L11" s="20">
        <v>50</v>
      </c>
      <c r="M11" s="64">
        <f t="shared" si="2"/>
        <v>300</v>
      </c>
      <c r="N11" s="17" t="s">
        <v>16</v>
      </c>
      <c r="O11" s="18"/>
      <c r="P11" s="124">
        <f t="shared" si="3"/>
        <v>300</v>
      </c>
      <c r="Q11" s="8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0</v>
      </c>
      <c r="K21" s="71">
        <v>5</v>
      </c>
      <c r="L21" s="20">
        <v>85</v>
      </c>
      <c r="M21" s="64">
        <f t="shared" si="2"/>
        <v>425</v>
      </c>
      <c r="N21" s="17" t="s">
        <v>16</v>
      </c>
      <c r="O21" s="18">
        <v>75</v>
      </c>
      <c r="P21" s="124">
        <f t="shared" si="3"/>
        <v>350</v>
      </c>
      <c r="Q21" s="89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28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4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20</v>
      </c>
      <c r="F28" s="70"/>
      <c r="G28" s="46">
        <f t="shared" si="0"/>
        <v>20</v>
      </c>
      <c r="H28" s="77">
        <v>0</v>
      </c>
      <c r="I28" s="75">
        <v>0</v>
      </c>
      <c r="J28" s="46">
        <f t="shared" si="1"/>
        <v>14</v>
      </c>
      <c r="K28" s="71">
        <v>6</v>
      </c>
      <c r="L28" s="20">
        <v>100</v>
      </c>
      <c r="M28" s="64">
        <f t="shared" si="2"/>
        <v>600</v>
      </c>
      <c r="N28" s="17" t="s">
        <v>16</v>
      </c>
      <c r="O28" s="18"/>
      <c r="P28" s="124">
        <f t="shared" si="3"/>
        <v>600</v>
      </c>
      <c r="Q28" s="89">
        <v>30.84</v>
      </c>
      <c r="R28" s="43">
        <f t="shared" si="4"/>
        <v>185.04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37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4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9</v>
      </c>
      <c r="F32" s="70"/>
      <c r="G32" s="46">
        <f t="shared" si="0"/>
        <v>9</v>
      </c>
      <c r="H32" s="77">
        <v>0</v>
      </c>
      <c r="I32" s="75">
        <v>0</v>
      </c>
      <c r="J32" s="46">
        <f t="shared" si="1"/>
        <v>4</v>
      </c>
      <c r="K32" s="71">
        <v>5</v>
      </c>
      <c r="L32" s="20">
        <v>100</v>
      </c>
      <c r="M32" s="64">
        <f t="shared" si="2"/>
        <v>500</v>
      </c>
      <c r="N32" s="17" t="s">
        <v>16</v>
      </c>
      <c r="O32" s="18"/>
      <c r="P32" s="124">
        <f t="shared" si="3"/>
        <v>500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+ยกมา!J36</f>
        <v>1</v>
      </c>
      <c r="F36" s="70"/>
      <c r="G36" s="46">
        <f t="shared" si="0"/>
        <v>1</v>
      </c>
      <c r="H36" s="77">
        <v>0</v>
      </c>
      <c r="I36" s="75">
        <v>0</v>
      </c>
      <c r="J36" s="46">
        <f t="shared" si="1"/>
        <v>1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+ยกมา!J37</f>
        <v>3</v>
      </c>
      <c r="F37" s="70"/>
      <c r="G37" s="46">
        <f t="shared" si="0"/>
        <v>3</v>
      </c>
      <c r="H37" s="77">
        <v>0</v>
      </c>
      <c r="I37" s="75">
        <v>0</v>
      </c>
      <c r="J37" s="46">
        <f t="shared" si="1"/>
        <v>1</v>
      </c>
      <c r="K37" s="71">
        <v>2</v>
      </c>
      <c r="L37" s="20">
        <v>120</v>
      </c>
      <c r="M37" s="64">
        <f t="shared" si="2"/>
        <v>240</v>
      </c>
      <c r="N37" s="17" t="s">
        <v>16</v>
      </c>
      <c r="O37" s="18"/>
      <c r="P37" s="124">
        <f t="shared" si="3"/>
        <v>240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+ยกมา!J38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1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+ยกมา!J39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1</v>
      </c>
      <c r="K39" s="71">
        <v>3</v>
      </c>
      <c r="L39" s="20">
        <v>85</v>
      </c>
      <c r="M39" s="64">
        <f t="shared" si="2"/>
        <v>255</v>
      </c>
      <c r="N39" s="17" t="s">
        <v>16</v>
      </c>
      <c r="O39" s="18"/>
      <c r="P39" s="124">
        <f t="shared" si="3"/>
        <v>255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+ยกมา!J43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0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>
        <v>50</v>
      </c>
      <c r="P43" s="124">
        <f>SUM(M43-O43)</f>
        <v>150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+ยกมา!J45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0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4">
        <f t="shared" si="3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+ยกมา!J46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0</v>
      </c>
      <c r="K46" s="71">
        <v>5</v>
      </c>
      <c r="L46" s="20">
        <v>50</v>
      </c>
      <c r="M46" s="64">
        <f t="shared" si="2"/>
        <v>250</v>
      </c>
      <c r="N46" s="17" t="s">
        <v>16</v>
      </c>
      <c r="O46" s="18">
        <v>50</v>
      </c>
      <c r="P46" s="124">
        <f t="shared" si="3"/>
        <v>200</v>
      </c>
      <c r="Q46" s="89">
        <v>20.059999999999999</v>
      </c>
      <c r="R46" s="43">
        <f t="shared" si="4"/>
        <v>100.3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+ยกมา!J47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9</v>
      </c>
      <c r="K47" s="71">
        <v>4</v>
      </c>
      <c r="L47" s="20">
        <v>50</v>
      </c>
      <c r="M47" s="64">
        <f t="shared" si="2"/>
        <v>200</v>
      </c>
      <c r="N47" s="17" t="s">
        <v>16</v>
      </c>
      <c r="O47" s="18"/>
      <c r="P47" s="124">
        <f t="shared" si="3"/>
        <v>200</v>
      </c>
      <c r="Q47" s="89">
        <v>20.32</v>
      </c>
      <c r="R47" s="43">
        <f t="shared" si="4"/>
        <v>81.28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+ยกมา!J53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+ยกมา!J58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+ยกมา!J87</f>
        <v>44</v>
      </c>
      <c r="F87" s="70"/>
      <c r="G87" s="46">
        <f t="shared" si="5"/>
        <v>44</v>
      </c>
      <c r="H87" s="77">
        <v>0</v>
      </c>
      <c r="I87" s="75">
        <v>0</v>
      </c>
      <c r="J87" s="46">
        <f t="shared" si="6"/>
        <v>30</v>
      </c>
      <c r="K87" s="71">
        <v>14</v>
      </c>
      <c r="L87" s="20">
        <v>100</v>
      </c>
      <c r="M87" s="64">
        <f t="shared" si="10"/>
        <v>1400</v>
      </c>
      <c r="N87" s="17" t="s">
        <v>16</v>
      </c>
      <c r="O87" s="18"/>
      <c r="P87" s="124">
        <f t="shared" si="11"/>
        <v>1400</v>
      </c>
      <c r="Q87" s="89">
        <v>32.520000000000003</v>
      </c>
      <c r="R87" s="43">
        <f t="shared" ref="R87" si="13">+K87*Q87</f>
        <v>455.28000000000003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+ยกมา!J88</f>
        <v>29</v>
      </c>
      <c r="F88" s="70"/>
      <c r="G88" s="46">
        <f t="shared" si="5"/>
        <v>29</v>
      </c>
      <c r="H88" s="77">
        <v>0</v>
      </c>
      <c r="I88" s="75">
        <v>0</v>
      </c>
      <c r="J88" s="46">
        <f t="shared" si="6"/>
        <v>28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ref="R88" si="14">+K88*Q88</f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+ยกมา!J89</f>
        <v>32</v>
      </c>
      <c r="F89" s="70"/>
      <c r="G89" s="46">
        <f t="shared" si="5"/>
        <v>32</v>
      </c>
      <c r="H89" s="77">
        <v>0</v>
      </c>
      <c r="I89" s="75">
        <v>0</v>
      </c>
      <c r="J89" s="46">
        <f t="shared" si="6"/>
        <v>31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4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+ยกมา!J90</f>
        <v>35</v>
      </c>
      <c r="F90" s="70"/>
      <c r="G90" s="46">
        <f t="shared" si="5"/>
        <v>35</v>
      </c>
      <c r="H90" s="77">
        <v>0</v>
      </c>
      <c r="I90" s="75">
        <v>0</v>
      </c>
      <c r="J90" s="46">
        <f t="shared" si="6"/>
        <v>29</v>
      </c>
      <c r="K90" s="71">
        <v>6</v>
      </c>
      <c r="L90" s="20">
        <v>100</v>
      </c>
      <c r="M90" s="64">
        <f t="shared" si="10"/>
        <v>600</v>
      </c>
      <c r="N90" s="17" t="s">
        <v>16</v>
      </c>
      <c r="O90" s="18"/>
      <c r="P90" s="124">
        <f t="shared" si="11"/>
        <v>600</v>
      </c>
      <c r="Q90" s="89">
        <v>11.91</v>
      </c>
      <c r="R90" s="43">
        <f t="shared" si="12"/>
        <v>71.460000000000008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+ยกมา!J91</f>
        <v>32</v>
      </c>
      <c r="F91" s="70"/>
      <c r="G91" s="46">
        <f t="shared" si="5"/>
        <v>32</v>
      </c>
      <c r="H91" s="77">
        <v>0</v>
      </c>
      <c r="I91" s="75">
        <v>0</v>
      </c>
      <c r="J91" s="46">
        <f t="shared" si="6"/>
        <v>32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5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5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5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5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5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5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+ยกมา!J132</f>
        <v>6</v>
      </c>
      <c r="F132" s="70"/>
      <c r="G132" s="46">
        <f t="shared" si="5"/>
        <v>6</v>
      </c>
      <c r="H132" s="77">
        <v>0</v>
      </c>
      <c r="I132" s="75">
        <v>0</v>
      </c>
      <c r="J132" s="46">
        <f t="shared" si="6"/>
        <v>4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>
        <v>50</v>
      </c>
      <c r="P132" s="124">
        <f t="shared" si="8"/>
        <v>50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+ยกมา!J135</f>
        <v>29</v>
      </c>
      <c r="F135" s="70"/>
      <c r="G135" s="46">
        <f t="shared" si="5"/>
        <v>29</v>
      </c>
      <c r="H135" s="77">
        <v>0</v>
      </c>
      <c r="I135" s="75">
        <v>0</v>
      </c>
      <c r="J135" s="46">
        <f t="shared" si="6"/>
        <v>26</v>
      </c>
      <c r="K135" s="71">
        <v>3</v>
      </c>
      <c r="L135" s="20">
        <v>35</v>
      </c>
      <c r="M135" s="64">
        <f t="shared" si="7"/>
        <v>105</v>
      </c>
      <c r="N135" s="17" t="s">
        <v>16</v>
      </c>
      <c r="O135" s="18"/>
      <c r="P135" s="124">
        <f t="shared" si="8"/>
        <v>105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+ยกมา!J136</f>
        <v>0</v>
      </c>
      <c r="F136" s="70"/>
      <c r="G136" s="46">
        <f t="shared" ref="G136:G201" si="16">E136+F136</f>
        <v>0</v>
      </c>
      <c r="H136" s="77">
        <v>0</v>
      </c>
      <c r="I136" s="75">
        <v>0</v>
      </c>
      <c r="J136" s="46">
        <f t="shared" ref="J136:J201" si="17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+ยกมา!J137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+ยกมา!J138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+ยกมา!J139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+ยกมา!J140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+ยกมา!J141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+ยกมา!J142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+ยกมา!J143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+ยกมา!J144</f>
        <v>24</v>
      </c>
      <c r="F144" s="70"/>
      <c r="G144" s="46">
        <f t="shared" si="16"/>
        <v>24</v>
      </c>
      <c r="H144" s="77">
        <v>0</v>
      </c>
      <c r="I144" s="75">
        <v>0</v>
      </c>
      <c r="J144" s="46">
        <f t="shared" si="17"/>
        <v>9</v>
      </c>
      <c r="K144" s="71">
        <v>15</v>
      </c>
      <c r="L144" s="20">
        <v>60</v>
      </c>
      <c r="M144" s="64">
        <f t="shared" si="7"/>
        <v>900</v>
      </c>
      <c r="N144" s="17" t="s">
        <v>16</v>
      </c>
      <c r="O144" s="18"/>
      <c r="P144" s="124">
        <f t="shared" si="8"/>
        <v>900</v>
      </c>
      <c r="Q144" s="89">
        <v>38</v>
      </c>
      <c r="R144" s="43">
        <f t="shared" si="9"/>
        <v>570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+ยกมา!J145</f>
        <v>27</v>
      </c>
      <c r="F145" s="70"/>
      <c r="G145" s="46">
        <f t="shared" si="16"/>
        <v>27</v>
      </c>
      <c r="H145" s="77">
        <v>0</v>
      </c>
      <c r="I145" s="75">
        <v>0</v>
      </c>
      <c r="J145" s="46">
        <f t="shared" si="17"/>
        <v>20</v>
      </c>
      <c r="K145" s="71">
        <v>7</v>
      </c>
      <c r="L145" s="20">
        <v>120</v>
      </c>
      <c r="M145" s="64">
        <f t="shared" si="7"/>
        <v>840</v>
      </c>
      <c r="N145" s="17" t="s">
        <v>16</v>
      </c>
      <c r="O145" s="18"/>
      <c r="P145" s="124">
        <f t="shared" si="8"/>
        <v>840</v>
      </c>
      <c r="Q145" s="89">
        <v>73</v>
      </c>
      <c r="R145" s="43">
        <f t="shared" si="9"/>
        <v>511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+ยกมา!J146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+ยกมา!J147</f>
        <v>5</v>
      </c>
      <c r="F147" s="70"/>
      <c r="G147" s="46">
        <f t="shared" si="16"/>
        <v>5</v>
      </c>
      <c r="H147" s="77">
        <v>0</v>
      </c>
      <c r="I147" s="75">
        <v>0</v>
      </c>
      <c r="J147" s="46">
        <f t="shared" si="17"/>
        <v>2</v>
      </c>
      <c r="K147" s="71">
        <v>3</v>
      </c>
      <c r="L147" s="20">
        <v>120</v>
      </c>
      <c r="M147" s="64">
        <f t="shared" si="7"/>
        <v>360</v>
      </c>
      <c r="N147" s="17" t="s">
        <v>16</v>
      </c>
      <c r="O147" s="18"/>
      <c r="P147" s="124">
        <f t="shared" si="8"/>
        <v>360</v>
      </c>
      <c r="Q147" s="89">
        <v>73</v>
      </c>
      <c r="R147" s="43">
        <f t="shared" si="9"/>
        <v>219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+ยกมา!J148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+ยกมา!J149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+ยกมา!J150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+ยกมา!J151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+ยกมา!J152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+ยกมา!J153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+ยกมา!J154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+ยกมา!J155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+ยกมา!J156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+ยกมา!J157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+ยกมา!J158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+ยกมา!J159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+ยกมา!J160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+ยกมา!J161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+ยกมา!J162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+ยกมา!J163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+ยกมา!J164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+ยกมา!J165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+ยกมา!J166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+ยกมา!J167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+ยกมา!J168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+ยกมา!J169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+ยกมา!J170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+ยกมา!J171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+ยกมา!J172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+ยกมา!J174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+ยกมา!J175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+ยกมา!J176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+ยกมา!J177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20</v>
      </c>
      <c r="M177" s="64">
        <f t="shared" ref="M177:M201" si="20">+L177*K177</f>
        <v>0</v>
      </c>
      <c r="N177" s="17" t="s">
        <v>16</v>
      </c>
      <c r="O177" s="18"/>
      <c r="P177" s="23">
        <f t="shared" ref="P177:P201" si="21">SUM(M177-O177)</f>
        <v>0</v>
      </c>
      <c r="Q177" s="89"/>
      <c r="R177" s="43">
        <f t="shared" ref="R177:R205" si="22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+ยกมา!J178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+ยกมา!J179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35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9.4600000000000009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+ยกมา!J180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>
        <v>7.83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+ยกมา!J181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+ยกมา!J182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/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+ยกมา!J183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+ยกมา!J184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15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+ยกมา!J185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15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+ยกมา!J186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15</v>
      </c>
      <c r="R186" s="43">
        <f t="shared" ref="R186" si="23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+ยกมา!J190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ref="P190" si="25">SUM(M190-O190)</f>
        <v>0</v>
      </c>
      <c r="Q190" s="89">
        <v>3</v>
      </c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+ยกมา!J191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16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+ยกมา!J192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+ยกมา!J193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100</v>
      </c>
      <c r="R193" s="43">
        <f t="shared" si="22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+ยกมา!J194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85</v>
      </c>
      <c r="R194" s="43">
        <f t="shared" si="22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+ยกมา!J195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25</v>
      </c>
      <c r="R195" s="43">
        <f t="shared" si="22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+ยกมา!J196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/>
      <c r="R196" s="43">
        <f t="shared" si="22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+ยกมา!J197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/>
      <c r="R197" s="43">
        <f t="shared" si="22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+ยกมา!J198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28.59</v>
      </c>
      <c r="R198" s="43">
        <f t="shared" si="22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+ยกมา!J199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22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+ยกมา!J200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22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+ยกมา!J201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22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22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22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+ยกมา!J205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22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3292.2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94" t="s">
        <v>202</v>
      </c>
      <c r="M208" s="94"/>
      <c r="N208" s="33">
        <f>SUM(M5:M207)</f>
        <v>9010</v>
      </c>
    </row>
    <row r="209" spans="1:27" ht="25.5" x14ac:dyDescent="0.55000000000000004">
      <c r="A209" s="1"/>
      <c r="C209" s="114"/>
      <c r="D209" s="115"/>
      <c r="E209" s="24"/>
      <c r="F209" s="115"/>
      <c r="G209" s="31"/>
      <c r="J209" s="31"/>
      <c r="L209" s="34" t="s">
        <v>203</v>
      </c>
      <c r="M209" s="35"/>
      <c r="N209" s="36"/>
    </row>
    <row r="210" spans="1:27" ht="25.5" x14ac:dyDescent="0.55000000000000004">
      <c r="A210" s="1"/>
      <c r="C210" s="114"/>
      <c r="D210" s="115"/>
      <c r="E210" s="24"/>
      <c r="F210" s="115"/>
      <c r="G210" s="31"/>
      <c r="J210" s="31"/>
      <c r="L210" s="34" t="s">
        <v>204</v>
      </c>
      <c r="M210" s="35"/>
      <c r="N210" s="36">
        <f>SUM(O210:AF210)</f>
        <v>2815</v>
      </c>
      <c r="O210" s="2">
        <v>200</v>
      </c>
      <c r="P210" s="2">
        <v>155</v>
      </c>
      <c r="Q210" s="2">
        <v>170</v>
      </c>
      <c r="R210" s="2">
        <v>170</v>
      </c>
      <c r="S210" s="2">
        <v>200</v>
      </c>
      <c r="T210" s="2">
        <v>220</v>
      </c>
      <c r="U210" s="2">
        <v>160</v>
      </c>
      <c r="V210" s="2">
        <v>320</v>
      </c>
      <c r="W210" s="2">
        <v>260</v>
      </c>
      <c r="X210" s="2">
        <v>200</v>
      </c>
      <c r="Y210" s="2">
        <v>320</v>
      </c>
      <c r="Z210" s="2">
        <v>320</v>
      </c>
      <c r="AA210" s="2">
        <v>120</v>
      </c>
    </row>
    <row r="211" spans="1:27" ht="25.5" x14ac:dyDescent="0.55000000000000004">
      <c r="A211" s="1"/>
      <c r="C211" s="114"/>
      <c r="D211" s="115"/>
      <c r="E211" s="24"/>
      <c r="F211" s="115"/>
      <c r="G211" s="31"/>
      <c r="J211" s="31"/>
      <c r="L211" s="34" t="s">
        <v>205</v>
      </c>
      <c r="M211" s="35"/>
      <c r="N211" s="36">
        <v>0</v>
      </c>
    </row>
    <row r="212" spans="1:27" ht="25.5" x14ac:dyDescent="0.55000000000000004">
      <c r="A212" s="1"/>
      <c r="C212" s="114"/>
      <c r="D212" s="115"/>
      <c r="E212" s="24"/>
      <c r="F212" s="115"/>
      <c r="G212" s="31"/>
      <c r="J212" s="31"/>
      <c r="L212" s="34" t="s">
        <v>206</v>
      </c>
      <c r="M212" s="35"/>
      <c r="N212" s="36"/>
    </row>
    <row r="213" spans="1:27" ht="25.5" x14ac:dyDescent="0.55000000000000004">
      <c r="A213" s="1"/>
      <c r="C213" s="114"/>
      <c r="D213" s="115"/>
      <c r="E213" s="24"/>
      <c r="F213" s="115"/>
      <c r="G213" s="31"/>
      <c r="J213" s="31"/>
      <c r="L213" s="34" t="s">
        <v>207</v>
      </c>
      <c r="M213" s="35"/>
      <c r="N213" s="37">
        <f>SUM(O5:O206)</f>
        <v>225</v>
      </c>
    </row>
    <row r="214" spans="1:27" ht="25.5" x14ac:dyDescent="0.55000000000000004">
      <c r="A214" s="1"/>
      <c r="C214" s="114"/>
      <c r="D214" s="115"/>
      <c r="E214" s="24"/>
      <c r="F214" s="115"/>
      <c r="G214" s="31"/>
      <c r="J214" s="31"/>
      <c r="L214" s="34" t="s">
        <v>208</v>
      </c>
      <c r="M214" s="35"/>
      <c r="N214" s="33">
        <f>N208-N209-N210-N212-N213</f>
        <v>5970</v>
      </c>
    </row>
    <row r="215" spans="1:27" ht="25.5" x14ac:dyDescent="0.55000000000000004">
      <c r="A215" s="1"/>
      <c r="C215" s="114"/>
      <c r="D215" s="115"/>
      <c r="E215" s="24"/>
      <c r="F215" s="115"/>
      <c r="G215" s="31"/>
      <c r="J215" s="31"/>
      <c r="L215" s="34" t="s">
        <v>209</v>
      </c>
      <c r="M215" s="35"/>
      <c r="N215" s="37">
        <v>5970</v>
      </c>
    </row>
    <row r="216" spans="1:27" ht="25.5" x14ac:dyDescent="0.55000000000000004">
      <c r="A216" s="1"/>
      <c r="C216" s="114"/>
      <c r="D216" s="115"/>
      <c r="E216" s="24"/>
      <c r="F216" s="115"/>
      <c r="G216" s="31"/>
      <c r="J216" s="31"/>
      <c r="L216" s="34" t="s">
        <v>210</v>
      </c>
      <c r="M216" s="35"/>
      <c r="N216" s="33">
        <f>+N215-N214</f>
        <v>0</v>
      </c>
    </row>
    <row r="217" spans="1:27" ht="25.5" x14ac:dyDescent="0.55000000000000004">
      <c r="C217" s="114"/>
      <c r="D217" s="115"/>
      <c r="E217" s="24"/>
      <c r="F217" s="115"/>
      <c r="G217" s="114"/>
      <c r="J217" s="2"/>
      <c r="L217" s="34" t="s">
        <v>211</v>
      </c>
      <c r="M217" s="35"/>
      <c r="N217" s="33">
        <f>+N215-N214</f>
        <v>0</v>
      </c>
    </row>
    <row r="218" spans="1:27" x14ac:dyDescent="0.5">
      <c r="C218" s="114"/>
      <c r="D218" s="115"/>
      <c r="E218" s="114"/>
      <c r="F218" s="114"/>
      <c r="G218" s="114"/>
      <c r="J218" s="2"/>
      <c r="L218" s="2"/>
    </row>
    <row r="219" spans="1:27" ht="25.5" x14ac:dyDescent="0.55000000000000004">
      <c r="J219" s="2"/>
      <c r="L219" s="72" t="s">
        <v>271</v>
      </c>
      <c r="M219" s="2" t="s">
        <v>306</v>
      </c>
    </row>
    <row r="220" spans="1:27" x14ac:dyDescent="0.5">
      <c r="J220" s="2"/>
      <c r="L220" s="2"/>
    </row>
    <row r="221" spans="1:27" x14ac:dyDescent="0.5">
      <c r="J221" s="2"/>
      <c r="L221" s="2"/>
    </row>
    <row r="222" spans="1:27" x14ac:dyDescent="0.5">
      <c r="J222" s="2"/>
      <c r="L222" s="2"/>
    </row>
    <row r="223" spans="1:27" x14ac:dyDescent="0.5">
      <c r="J223" s="2"/>
      <c r="L223" s="2"/>
    </row>
    <row r="224" spans="1:27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17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292"/>
  <sheetViews>
    <sheetView zoomScale="80" zoomScaleNormal="80" workbookViewId="0">
      <pane xSplit="10" ySplit="4" topLeftCell="K201" activePane="bottomRight" state="frozen"/>
      <selection activeCell="A2" sqref="A2:O2"/>
      <selection pane="topRight" activeCell="A2" sqref="A2:O2"/>
      <selection pane="bottomLeft" activeCell="A2" sqref="A2:O2"/>
      <selection pane="bottomRight" activeCell="Q220" sqref="Q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16</v>
      </c>
      <c r="F5" s="70">
        <v>40</v>
      </c>
      <c r="G5" s="46">
        <f t="shared" ref="G5:G68" si="0">E5+F5</f>
        <v>56</v>
      </c>
      <c r="H5" s="77">
        <v>0</v>
      </c>
      <c r="I5" s="75">
        <v>0</v>
      </c>
      <c r="J5" s="46">
        <f t="shared" ref="J5:J68" si="1">+G5-H5-K5-I5</f>
        <v>54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4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29</v>
      </c>
      <c r="F6" s="70">
        <v>50</v>
      </c>
      <c r="G6" s="46">
        <f t="shared" si="0"/>
        <v>79</v>
      </c>
      <c r="H6" s="77">
        <v>0</v>
      </c>
      <c r="I6" s="75">
        <v>0</v>
      </c>
      <c r="J6" s="46">
        <f t="shared" si="1"/>
        <v>76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10</v>
      </c>
      <c r="F11" s="70">
        <v>20</v>
      </c>
      <c r="G11" s="46">
        <f t="shared" si="0"/>
        <v>30</v>
      </c>
      <c r="H11" s="77">
        <v>0</v>
      </c>
      <c r="I11" s="75">
        <v>0</v>
      </c>
      <c r="J11" s="46">
        <f t="shared" si="1"/>
        <v>27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/>
      <c r="P11" s="124">
        <f t="shared" si="3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28</v>
      </c>
      <c r="F22" s="70">
        <v>30</v>
      </c>
      <c r="G22" s="46">
        <f t="shared" si="0"/>
        <v>58</v>
      </c>
      <c r="H22" s="77">
        <v>0</v>
      </c>
      <c r="I22" s="75">
        <v>0</v>
      </c>
      <c r="J22" s="46">
        <f t="shared" si="1"/>
        <v>54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23">
        <f t="shared" si="3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14</v>
      </c>
      <c r="F28" s="70">
        <v>30</v>
      </c>
      <c r="G28" s="46">
        <f t="shared" si="0"/>
        <v>44</v>
      </c>
      <c r="H28" s="77">
        <v>0</v>
      </c>
      <c r="I28" s="75">
        <v>0</v>
      </c>
      <c r="J28" s="46">
        <f t="shared" si="1"/>
        <v>43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37</v>
      </c>
      <c r="F31" s="70">
        <v>50</v>
      </c>
      <c r="G31" s="46">
        <f t="shared" si="0"/>
        <v>87</v>
      </c>
      <c r="H31" s="77">
        <v>0</v>
      </c>
      <c r="I31" s="75">
        <v>0</v>
      </c>
      <c r="J31" s="46">
        <f t="shared" si="1"/>
        <v>81</v>
      </c>
      <c r="K31" s="71">
        <v>6</v>
      </c>
      <c r="L31" s="20">
        <v>100</v>
      </c>
      <c r="M31" s="64">
        <f t="shared" si="2"/>
        <v>600</v>
      </c>
      <c r="N31" s="17" t="s">
        <v>16</v>
      </c>
      <c r="O31" s="18"/>
      <c r="P31" s="124">
        <f t="shared" si="3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1</v>
      </c>
      <c r="K32" s="71">
        <v>3</v>
      </c>
      <c r="L32" s="20">
        <v>100</v>
      </c>
      <c r="M32" s="64">
        <f t="shared" si="2"/>
        <v>300</v>
      </c>
      <c r="N32" s="17" t="s">
        <v>16</v>
      </c>
      <c r="O32" s="18"/>
      <c r="P32" s="124">
        <f t="shared" si="3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/>
      <c r="P33" s="124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>
        <v>5</v>
      </c>
      <c r="G34" s="46">
        <f t="shared" si="0"/>
        <v>5</v>
      </c>
      <c r="H34" s="77">
        <v>0</v>
      </c>
      <c r="I34" s="75">
        <v>0</v>
      </c>
      <c r="J34" s="46">
        <f t="shared" si="1"/>
        <v>5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+'1'!J36</f>
        <v>1</v>
      </c>
      <c r="F36" s="70"/>
      <c r="G36" s="46">
        <f t="shared" si="0"/>
        <v>1</v>
      </c>
      <c r="H36" s="77">
        <v>0</v>
      </c>
      <c r="I36" s="75">
        <v>0</v>
      </c>
      <c r="J36" s="46">
        <f t="shared" si="1"/>
        <v>0</v>
      </c>
      <c r="K36" s="71">
        <v>1</v>
      </c>
      <c r="L36" s="15">
        <v>120</v>
      </c>
      <c r="M36" s="64">
        <f t="shared" si="2"/>
        <v>120</v>
      </c>
      <c r="N36" s="17" t="s">
        <v>16</v>
      </c>
      <c r="O36" s="18">
        <v>60</v>
      </c>
      <c r="P36" s="124">
        <f t="shared" si="3"/>
        <v>60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+'1'!J37</f>
        <v>1</v>
      </c>
      <c r="F37" s="70"/>
      <c r="G37" s="46">
        <f t="shared" si="0"/>
        <v>1</v>
      </c>
      <c r="H37" s="77">
        <v>0</v>
      </c>
      <c r="I37" s="75">
        <v>0</v>
      </c>
      <c r="J37" s="46">
        <f t="shared" si="1"/>
        <v>0</v>
      </c>
      <c r="K37" s="71">
        <v>1</v>
      </c>
      <c r="L37" s="20">
        <v>120</v>
      </c>
      <c r="M37" s="64">
        <f t="shared" si="2"/>
        <v>120</v>
      </c>
      <c r="N37" s="17" t="s">
        <v>16</v>
      </c>
      <c r="O37" s="18">
        <v>60</v>
      </c>
      <c r="P37" s="124">
        <f t="shared" si="3"/>
        <v>60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+'1'!J38</f>
        <v>1</v>
      </c>
      <c r="F38" s="70"/>
      <c r="G38" s="46">
        <f t="shared" si="0"/>
        <v>1</v>
      </c>
      <c r="H38" s="77">
        <v>0</v>
      </c>
      <c r="I38" s="75">
        <v>0</v>
      </c>
      <c r="J38" s="46">
        <f t="shared" si="1"/>
        <v>0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24">
        <f>SUM(M38-O38)</f>
        <v>60</v>
      </c>
      <c r="Q38" s="89">
        <v>30.43</v>
      </c>
      <c r="R38" s="43">
        <f>+K38*Q38</f>
        <v>30.43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+'1'!J40</f>
        <v>0</v>
      </c>
      <c r="F40" s="70">
        <v>5</v>
      </c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24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+'1'!J41</f>
        <v>0</v>
      </c>
      <c r="F41" s="70">
        <v>5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+'1'!J43</f>
        <v>0</v>
      </c>
      <c r="F43" s="70">
        <v>10</v>
      </c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+'1'!J44</f>
        <v>0</v>
      </c>
      <c r="F44" s="70">
        <v>10</v>
      </c>
      <c r="G44" s="46">
        <f t="shared" si="0"/>
        <v>10</v>
      </c>
      <c r="H44" s="77">
        <v>0</v>
      </c>
      <c r="I44" s="75">
        <v>0</v>
      </c>
      <c r="J44" s="46">
        <f t="shared" si="1"/>
        <v>8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4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+'1'!J45</f>
        <v>0</v>
      </c>
      <c r="F45" s="70">
        <v>10</v>
      </c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+'1'!J46</f>
        <v>0</v>
      </c>
      <c r="F46" s="70">
        <v>10</v>
      </c>
      <c r="G46" s="46">
        <f t="shared" si="0"/>
        <v>10</v>
      </c>
      <c r="H46" s="77">
        <v>0</v>
      </c>
      <c r="I46" s="75">
        <v>0</v>
      </c>
      <c r="J46" s="46">
        <f t="shared" si="1"/>
        <v>10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+'1'!J47</f>
        <v>9</v>
      </c>
      <c r="F47" s="70">
        <v>10</v>
      </c>
      <c r="G47" s="46">
        <f t="shared" si="0"/>
        <v>19</v>
      </c>
      <c r="H47" s="77">
        <v>0</v>
      </c>
      <c r="I47" s="75">
        <v>0</v>
      </c>
      <c r="J47" s="46">
        <f t="shared" si="1"/>
        <v>19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+'1'!J50</f>
        <v>0</v>
      </c>
      <c r="F50" s="70">
        <v>10</v>
      </c>
      <c r="G50" s="46">
        <f t="shared" si="0"/>
        <v>10</v>
      </c>
      <c r="H50" s="77">
        <v>0</v>
      </c>
      <c r="I50" s="75">
        <v>0</v>
      </c>
      <c r="J50" s="46">
        <f t="shared" si="1"/>
        <v>10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+'1'!J53</f>
        <v>0</v>
      </c>
      <c r="F53" s="70">
        <v>10</v>
      </c>
      <c r="G53" s="46">
        <f t="shared" si="0"/>
        <v>10</v>
      </c>
      <c r="H53" s="77">
        <v>0</v>
      </c>
      <c r="I53" s="75">
        <v>0</v>
      </c>
      <c r="J53" s="46">
        <f t="shared" si="1"/>
        <v>9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+'1'!J58</f>
        <v>3</v>
      </c>
      <c r="F58" s="70">
        <v>10</v>
      </c>
      <c r="G58" s="46">
        <f t="shared" si="0"/>
        <v>13</v>
      </c>
      <c r="H58" s="77">
        <v>0</v>
      </c>
      <c r="I58" s="75">
        <v>0</v>
      </c>
      <c r="J58" s="46">
        <f t="shared" si="1"/>
        <v>13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+'1'!J67</f>
        <v>0</v>
      </c>
      <c r="F67" s="70">
        <v>5</v>
      </c>
      <c r="G67" s="46">
        <f t="shared" si="0"/>
        <v>5</v>
      </c>
      <c r="H67" s="77">
        <v>0</v>
      </c>
      <c r="I67" s="75">
        <v>0</v>
      </c>
      <c r="J67" s="46">
        <f t="shared" si="1"/>
        <v>4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+'1'!J69</f>
        <v>0</v>
      </c>
      <c r="F69" s="70">
        <v>5</v>
      </c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5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28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4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+'1'!J88</f>
        <v>28</v>
      </c>
      <c r="F88" s="70"/>
      <c r="G88" s="46">
        <f t="shared" si="5"/>
        <v>28</v>
      </c>
      <c r="H88" s="77">
        <v>0</v>
      </c>
      <c r="I88" s="75">
        <v>0</v>
      </c>
      <c r="J88" s="46">
        <f t="shared" si="6"/>
        <v>25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+'1'!J89</f>
        <v>31</v>
      </c>
      <c r="F89" s="70"/>
      <c r="G89" s="46">
        <f t="shared" si="5"/>
        <v>31</v>
      </c>
      <c r="H89" s="77">
        <v>0</v>
      </c>
      <c r="I89" s="75">
        <v>0</v>
      </c>
      <c r="J89" s="46">
        <f t="shared" si="6"/>
        <v>30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4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+'1'!J91</f>
        <v>32</v>
      </c>
      <c r="F91" s="70"/>
      <c r="G91" s="46">
        <f t="shared" si="5"/>
        <v>32</v>
      </c>
      <c r="H91" s="77">
        <v>0</v>
      </c>
      <c r="I91" s="75">
        <v>0</v>
      </c>
      <c r="J91" s="46">
        <f t="shared" si="6"/>
        <v>32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+'1'!J135</f>
        <v>26</v>
      </c>
      <c r="F135" s="70"/>
      <c r="G135" s="46">
        <f t="shared" si="5"/>
        <v>26</v>
      </c>
      <c r="H135" s="77">
        <v>0</v>
      </c>
      <c r="I135" s="75">
        <v>0</v>
      </c>
      <c r="J135" s="46">
        <f t="shared" si="6"/>
        <v>25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+'1'!J144</f>
        <v>9</v>
      </c>
      <c r="F144" s="70">
        <v>40</v>
      </c>
      <c r="G144" s="46">
        <f t="shared" si="13"/>
        <v>49</v>
      </c>
      <c r="H144" s="77">
        <v>0</v>
      </c>
      <c r="I144" s="75">
        <v>0</v>
      </c>
      <c r="J144" s="46">
        <f t="shared" si="14"/>
        <v>44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4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+'1'!J145</f>
        <v>20</v>
      </c>
      <c r="F145" s="70">
        <v>40</v>
      </c>
      <c r="G145" s="46">
        <f t="shared" si="13"/>
        <v>60</v>
      </c>
      <c r="H145" s="77">
        <v>0</v>
      </c>
      <c r="I145" s="75">
        <v>0</v>
      </c>
      <c r="J145" s="46">
        <f t="shared" si="14"/>
        <v>58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4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+'1'!J147</f>
        <v>2</v>
      </c>
      <c r="F147" s="70"/>
      <c r="G147" s="46">
        <f t="shared" si="13"/>
        <v>2</v>
      </c>
      <c r="H147" s="77">
        <v>0</v>
      </c>
      <c r="I147" s="75">
        <v>0</v>
      </c>
      <c r="J147" s="46">
        <f t="shared" si="14"/>
        <v>0</v>
      </c>
      <c r="K147" s="71">
        <v>2</v>
      </c>
      <c r="L147" s="20">
        <v>120</v>
      </c>
      <c r="M147" s="64">
        <f t="shared" si="7"/>
        <v>240</v>
      </c>
      <c r="N147" s="17" t="s">
        <v>16</v>
      </c>
      <c r="O147" s="18"/>
      <c r="P147" s="124">
        <f t="shared" si="8"/>
        <v>240</v>
      </c>
      <c r="Q147" s="89">
        <v>73</v>
      </c>
      <c r="R147" s="43">
        <f t="shared" si="9"/>
        <v>146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1512.57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4050</v>
      </c>
    </row>
    <row r="209" spans="1:22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2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2030</v>
      </c>
      <c r="O210" s="2">
        <v>300</v>
      </c>
      <c r="P210" s="2">
        <v>240</v>
      </c>
      <c r="Q210" s="2">
        <v>170</v>
      </c>
      <c r="R210" s="2">
        <v>185</v>
      </c>
      <c r="S210" s="2">
        <v>200</v>
      </c>
      <c r="T210" s="2">
        <v>300</v>
      </c>
      <c r="U210" s="2">
        <v>415</v>
      </c>
      <c r="V210" s="2">
        <v>220</v>
      </c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180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1840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1840</v>
      </c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2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2" x14ac:dyDescent="0.5">
      <c r="C218" s="114"/>
      <c r="D218" s="115"/>
      <c r="E218" s="114"/>
      <c r="F218" s="114"/>
      <c r="G218" s="114"/>
      <c r="J218" s="2"/>
      <c r="L218" s="2"/>
    </row>
    <row r="219" spans="1:22" ht="25.5" x14ac:dyDescent="0.55000000000000004">
      <c r="J219" s="2"/>
      <c r="L219" s="72" t="s">
        <v>271</v>
      </c>
      <c r="M219" s="2" t="s">
        <v>306</v>
      </c>
    </row>
    <row r="220" spans="1:22" x14ac:dyDescent="0.5">
      <c r="J220" s="2"/>
      <c r="L220" s="2"/>
    </row>
    <row r="221" spans="1:22" x14ac:dyDescent="0.5">
      <c r="J221" s="2"/>
      <c r="L221" s="2"/>
    </row>
    <row r="222" spans="1:22" x14ac:dyDescent="0.5">
      <c r="J222" s="2"/>
      <c r="L222" s="2"/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292"/>
  <sheetViews>
    <sheetView zoomScale="80" zoomScaleNormal="80" workbookViewId="0">
      <pane xSplit="10" ySplit="4" topLeftCell="K195" activePane="bottomRight" state="frozen"/>
      <selection activeCell="A2" sqref="A2:O2"/>
      <selection pane="topRight" activeCell="A2" sqref="A2:O2"/>
      <selection pane="bottomLeft" activeCell="A2" sqref="A2:O2"/>
      <selection pane="bottomRight" activeCell="D214" sqref="D2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54</v>
      </c>
      <c r="F5" s="70"/>
      <c r="G5" s="46">
        <f t="shared" ref="G5:G68" si="0">E5+F5</f>
        <v>54</v>
      </c>
      <c r="H5" s="77">
        <v>0</v>
      </c>
      <c r="I5" s="75">
        <v>0</v>
      </c>
      <c r="J5" s="46">
        <f t="shared" ref="J5:J68" si="1">+G5-H5-K5-I5</f>
        <v>48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4">
        <f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76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17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/>
      <c r="P18" s="124">
        <f t="shared" si="3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54</v>
      </c>
      <c r="F22" s="70"/>
      <c r="G22" s="46">
        <f t="shared" si="0"/>
        <v>54</v>
      </c>
      <c r="H22" s="77">
        <v>0</v>
      </c>
      <c r="I22" s="75">
        <v>0</v>
      </c>
      <c r="J22" s="46">
        <f t="shared" si="1"/>
        <v>49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4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43</v>
      </c>
      <c r="F28" s="70"/>
      <c r="G28" s="46">
        <f t="shared" si="0"/>
        <v>43</v>
      </c>
      <c r="H28" s="77">
        <v>0</v>
      </c>
      <c r="I28" s="75">
        <v>0</v>
      </c>
      <c r="J28" s="46">
        <f t="shared" si="1"/>
        <v>43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81</v>
      </c>
      <c r="F31" s="70"/>
      <c r="G31" s="46">
        <f t="shared" si="0"/>
        <v>81</v>
      </c>
      <c r="H31" s="77">
        <v>0</v>
      </c>
      <c r="I31" s="75">
        <v>0</v>
      </c>
      <c r="J31" s="46">
        <f t="shared" si="1"/>
        <v>79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4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>
        <v>30</v>
      </c>
      <c r="P32" s="124">
        <f t="shared" si="3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2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5</v>
      </c>
      <c r="F34" s="70"/>
      <c r="G34" s="46">
        <f t="shared" si="0"/>
        <v>5</v>
      </c>
      <c r="H34" s="77">
        <v>0</v>
      </c>
      <c r="I34" s="75">
        <v>0</v>
      </c>
      <c r="J34" s="46">
        <f t="shared" si="1"/>
        <v>4</v>
      </c>
      <c r="K34" s="71">
        <v>1</v>
      </c>
      <c r="L34" s="20">
        <v>130</v>
      </c>
      <c r="M34" s="64">
        <f t="shared" si="2"/>
        <v>130</v>
      </c>
      <c r="N34" s="17" t="s">
        <v>16</v>
      </c>
      <c r="O34" s="18"/>
      <c r="P34" s="124">
        <f t="shared" si="3"/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8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8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4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+'2'!J47</f>
        <v>19</v>
      </c>
      <c r="F47" s="70"/>
      <c r="G47" s="46">
        <f t="shared" si="0"/>
        <v>19</v>
      </c>
      <c r="H47" s="77">
        <v>0</v>
      </c>
      <c r="I47" s="75">
        <v>0</v>
      </c>
      <c r="J47" s="46">
        <f t="shared" si="1"/>
        <v>18</v>
      </c>
      <c r="K47" s="71">
        <v>1</v>
      </c>
      <c r="L47" s="20">
        <v>50</v>
      </c>
      <c r="M47" s="64">
        <f t="shared" si="2"/>
        <v>50</v>
      </c>
      <c r="N47" s="17" t="s">
        <v>1423</v>
      </c>
      <c r="O47" s="18">
        <v>50</v>
      </c>
      <c r="P47" s="23">
        <f t="shared" si="3"/>
        <v>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10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+'2'!J53</f>
        <v>9</v>
      </c>
      <c r="F53" s="70"/>
      <c r="G53" s="46">
        <f t="shared" si="0"/>
        <v>9</v>
      </c>
      <c r="H53" s="77">
        <v>0</v>
      </c>
      <c r="I53" s="75">
        <v>0</v>
      </c>
      <c r="J53" s="46">
        <f t="shared" si="1"/>
        <v>7</v>
      </c>
      <c r="K53" s="71">
        <v>2</v>
      </c>
      <c r="L53" s="20">
        <v>120</v>
      </c>
      <c r="M53" s="64">
        <f>+L53*K53</f>
        <v>240</v>
      </c>
      <c r="N53" s="17" t="s">
        <v>16</v>
      </c>
      <c r="O53" s="18"/>
      <c r="P53" s="124">
        <f>SUM(M53-O53)</f>
        <v>240</v>
      </c>
      <c r="Q53" s="89">
        <v>31.29</v>
      </c>
      <c r="R53" s="43">
        <f>+K53*Q53</f>
        <v>62.58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+'2'!J58</f>
        <v>13</v>
      </c>
      <c r="F58" s="70"/>
      <c r="G58" s="46">
        <f t="shared" si="0"/>
        <v>13</v>
      </c>
      <c r="H58" s="77">
        <v>0</v>
      </c>
      <c r="I58" s="75">
        <v>0</v>
      </c>
      <c r="J58" s="46">
        <f t="shared" si="1"/>
        <v>13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3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/>
      <c r="P69" s="124">
        <f t="shared" si="3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+'2'!J87</f>
        <v>28</v>
      </c>
      <c r="F87" s="70"/>
      <c r="G87" s="46">
        <f t="shared" si="5"/>
        <v>28</v>
      </c>
      <c r="H87" s="77">
        <v>0</v>
      </c>
      <c r="I87" s="75">
        <v>0</v>
      </c>
      <c r="J87" s="46">
        <f t="shared" si="6"/>
        <v>26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4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22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+'2'!J89</f>
        <v>30</v>
      </c>
      <c r="F89" s="70"/>
      <c r="G89" s="46">
        <f t="shared" si="5"/>
        <v>30</v>
      </c>
      <c r="H89" s="77">
        <v>0</v>
      </c>
      <c r="I89" s="75">
        <v>0</v>
      </c>
      <c r="J89" s="46">
        <f t="shared" si="6"/>
        <v>28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27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4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+'2'!J91</f>
        <v>32</v>
      </c>
      <c r="F91" s="70"/>
      <c r="G91" s="46">
        <f t="shared" si="5"/>
        <v>32</v>
      </c>
      <c r="H91" s="77">
        <v>0</v>
      </c>
      <c r="I91" s="75">
        <v>0</v>
      </c>
      <c r="J91" s="46">
        <f t="shared" si="6"/>
        <v>32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+'2'!J135</f>
        <v>25</v>
      </c>
      <c r="F135" s="70"/>
      <c r="G135" s="46">
        <f t="shared" si="5"/>
        <v>25</v>
      </c>
      <c r="H135" s="77">
        <v>0</v>
      </c>
      <c r="I135" s="75">
        <v>0</v>
      </c>
      <c r="J135" s="46">
        <f t="shared" si="6"/>
        <v>24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+'2'!J144</f>
        <v>44</v>
      </c>
      <c r="F144" s="70"/>
      <c r="G144" s="46">
        <f t="shared" si="13"/>
        <v>44</v>
      </c>
      <c r="H144" s="77">
        <v>0</v>
      </c>
      <c r="I144" s="75">
        <v>0</v>
      </c>
      <c r="J144" s="46">
        <f t="shared" si="14"/>
        <v>41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4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+'2'!J145</f>
        <v>58</v>
      </c>
      <c r="F145" s="70"/>
      <c r="G145" s="46">
        <f t="shared" si="13"/>
        <v>58</v>
      </c>
      <c r="H145" s="77">
        <v>0</v>
      </c>
      <c r="I145" s="75">
        <v>0</v>
      </c>
      <c r="J145" s="46">
        <f t="shared" si="14"/>
        <v>56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4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1174.0700000000002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3300</v>
      </c>
    </row>
    <row r="209" spans="1:22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2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1065</v>
      </c>
      <c r="O210" s="2">
        <v>50</v>
      </c>
      <c r="P210" s="2">
        <v>100</v>
      </c>
      <c r="Q210" s="2">
        <v>160</v>
      </c>
      <c r="R210" s="2">
        <v>55</v>
      </c>
      <c r="S210" s="2">
        <v>120</v>
      </c>
      <c r="T210" s="2">
        <v>230</v>
      </c>
      <c r="U210" s="2">
        <v>230</v>
      </c>
      <c r="V210" s="2">
        <v>120</v>
      </c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80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2155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2155</v>
      </c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2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2" x14ac:dyDescent="0.5">
      <c r="C218" s="114"/>
      <c r="D218" s="115"/>
      <c r="E218" s="114"/>
      <c r="F218" s="114"/>
      <c r="G218" s="114"/>
      <c r="J218" s="2"/>
      <c r="L218" s="2"/>
    </row>
    <row r="219" spans="1:22" ht="25.5" x14ac:dyDescent="0.55000000000000004">
      <c r="J219" s="2"/>
      <c r="L219" s="72" t="s">
        <v>271</v>
      </c>
      <c r="M219" s="2" t="s">
        <v>306</v>
      </c>
    </row>
    <row r="220" spans="1:22" x14ac:dyDescent="0.5">
      <c r="J220" s="2"/>
      <c r="L220" s="2"/>
    </row>
    <row r="221" spans="1:22" x14ac:dyDescent="0.5">
      <c r="J221" s="2"/>
      <c r="L221" s="2"/>
    </row>
    <row r="222" spans="1:22" x14ac:dyDescent="0.5">
      <c r="J222" s="2"/>
      <c r="L222" s="2"/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292"/>
  <sheetViews>
    <sheetView zoomScale="80" zoomScaleNormal="80" workbookViewId="0">
      <pane xSplit="10" ySplit="4" topLeftCell="K204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48</v>
      </c>
      <c r="F5" s="70"/>
      <c r="G5" s="46">
        <f t="shared" ref="G5:G68" si="0">E5+F5</f>
        <v>48</v>
      </c>
      <c r="H5" s="77">
        <v>0</v>
      </c>
      <c r="I5" s="75">
        <v>0</v>
      </c>
      <c r="J5" s="46">
        <f t="shared" ref="J5:J68" si="1">+G5-H5-K5-I5</f>
        <v>48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74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26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4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16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47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4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43</v>
      </c>
      <c r="F28" s="70"/>
      <c r="G28" s="46">
        <f t="shared" si="0"/>
        <v>43</v>
      </c>
      <c r="H28" s="77">
        <v>0</v>
      </c>
      <c r="I28" s="75">
        <v>0</v>
      </c>
      <c r="J28" s="46">
        <f t="shared" si="1"/>
        <v>42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79</v>
      </c>
      <c r="F31" s="70"/>
      <c r="G31" s="46">
        <f t="shared" si="0"/>
        <v>79</v>
      </c>
      <c r="H31" s="77">
        <v>0</v>
      </c>
      <c r="I31" s="75">
        <v>0</v>
      </c>
      <c r="J31" s="46">
        <f t="shared" si="1"/>
        <v>75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/>
      <c r="P31" s="124">
        <f t="shared" si="3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0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4</v>
      </c>
      <c r="F34" s="70"/>
      <c r="G34" s="46">
        <f t="shared" si="0"/>
        <v>4</v>
      </c>
      <c r="H34" s="77">
        <v>0</v>
      </c>
      <c r="I34" s="75">
        <v>0</v>
      </c>
      <c r="J34" s="46">
        <f t="shared" si="1"/>
        <v>4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8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4">
        <f>SUM(M43-O43)</f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7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+'3'!J47</f>
        <v>18</v>
      </c>
      <c r="F47" s="70"/>
      <c r="G47" s="46">
        <f t="shared" si="0"/>
        <v>18</v>
      </c>
      <c r="H47" s="77">
        <v>0</v>
      </c>
      <c r="I47" s="75">
        <v>0</v>
      </c>
      <c r="J47" s="46">
        <f t="shared" si="1"/>
        <v>16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/>
      <c r="P47" s="124">
        <f t="shared" si="3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10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+'3'!J53</f>
        <v>7</v>
      </c>
      <c r="F53" s="70"/>
      <c r="G53" s="46">
        <f t="shared" si="0"/>
        <v>7</v>
      </c>
      <c r="H53" s="77">
        <v>0</v>
      </c>
      <c r="I53" s="75">
        <v>0</v>
      </c>
      <c r="J53" s="46">
        <f t="shared" si="1"/>
        <v>6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+'3'!J58</f>
        <v>13</v>
      </c>
      <c r="F58" s="70"/>
      <c r="G58" s="46">
        <f t="shared" si="0"/>
        <v>13</v>
      </c>
      <c r="H58" s="77">
        <v>0</v>
      </c>
      <c r="I58" s="75">
        <v>0</v>
      </c>
      <c r="J58" s="46">
        <f t="shared" si="1"/>
        <v>11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/>
      <c r="P58" s="124">
        <f t="shared" si="3"/>
        <v>240</v>
      </c>
      <c r="Q58" s="89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3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+'3'!J87</f>
        <v>26</v>
      </c>
      <c r="F87" s="70"/>
      <c r="G87" s="46">
        <f t="shared" si="5"/>
        <v>26</v>
      </c>
      <c r="H87" s="77">
        <v>0</v>
      </c>
      <c r="I87" s="75">
        <v>0</v>
      </c>
      <c r="J87" s="46">
        <f t="shared" si="6"/>
        <v>17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>
        <v>100</v>
      </c>
      <c r="P87" s="124">
        <f t="shared" si="11"/>
        <v>800</v>
      </c>
      <c r="Q87" s="89">
        <v>32.520000000000003</v>
      </c>
      <c r="R87" s="43">
        <f t="shared" si="12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20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4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+'3'!J89</f>
        <v>28</v>
      </c>
      <c r="F89" s="70"/>
      <c r="G89" s="46">
        <f t="shared" si="5"/>
        <v>28</v>
      </c>
      <c r="H89" s="77">
        <v>0</v>
      </c>
      <c r="I89" s="75">
        <v>0</v>
      </c>
      <c r="J89" s="46">
        <f t="shared" si="6"/>
        <v>26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+'3'!J91</f>
        <v>32</v>
      </c>
      <c r="F91" s="70"/>
      <c r="G91" s="46">
        <f t="shared" si="5"/>
        <v>32</v>
      </c>
      <c r="H91" s="77">
        <v>0</v>
      </c>
      <c r="I91" s="75">
        <v>0</v>
      </c>
      <c r="J91" s="46">
        <f t="shared" si="6"/>
        <v>31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4">
        <f t="shared" si="11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+'3'!J135</f>
        <v>24</v>
      </c>
      <c r="F135" s="70"/>
      <c r="G135" s="46">
        <f t="shared" si="5"/>
        <v>24</v>
      </c>
      <c r="H135" s="77">
        <v>0</v>
      </c>
      <c r="I135" s="75">
        <v>0</v>
      </c>
      <c r="J135" s="46">
        <f t="shared" si="6"/>
        <v>23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+'3'!J144</f>
        <v>41</v>
      </c>
      <c r="F144" s="70"/>
      <c r="G144" s="46">
        <f t="shared" si="13"/>
        <v>41</v>
      </c>
      <c r="H144" s="77">
        <v>0</v>
      </c>
      <c r="I144" s="75">
        <v>0</v>
      </c>
      <c r="J144" s="46">
        <f t="shared" si="14"/>
        <v>41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+'3'!J145</f>
        <v>56</v>
      </c>
      <c r="F145" s="70"/>
      <c r="G145" s="46">
        <f t="shared" si="13"/>
        <v>56</v>
      </c>
      <c r="H145" s="77">
        <v>0</v>
      </c>
      <c r="I145" s="75">
        <v>0</v>
      </c>
      <c r="J145" s="46">
        <f t="shared" si="14"/>
        <v>54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4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+'3'!J205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1166.21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3480</v>
      </c>
    </row>
    <row r="209" spans="1:18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8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1440</v>
      </c>
      <c r="O210" s="2">
        <v>1020</v>
      </c>
      <c r="P210" s="2">
        <v>220</v>
      </c>
      <c r="Q210" s="2">
        <v>100</v>
      </c>
      <c r="R210" s="2">
        <v>100</v>
      </c>
    </row>
    <row r="211" spans="1:18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8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8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100</v>
      </c>
    </row>
    <row r="214" spans="1:18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1940</v>
      </c>
    </row>
    <row r="215" spans="1:18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1940</v>
      </c>
    </row>
    <row r="216" spans="1:18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8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8" x14ac:dyDescent="0.5">
      <c r="C218" s="114"/>
      <c r="D218" s="115"/>
      <c r="E218" s="114"/>
      <c r="F218" s="114"/>
      <c r="G218" s="114"/>
      <c r="J218" s="2"/>
      <c r="L218" s="2"/>
    </row>
    <row r="219" spans="1:18" ht="25.5" x14ac:dyDescent="0.55000000000000004">
      <c r="J219" s="2"/>
      <c r="L219" s="72" t="s">
        <v>271</v>
      </c>
      <c r="M219" s="2" t="s">
        <v>306</v>
      </c>
    </row>
    <row r="220" spans="1:18" x14ac:dyDescent="0.5">
      <c r="J220" s="2"/>
      <c r="L220" s="2"/>
    </row>
    <row r="221" spans="1:18" x14ac:dyDescent="0.5">
      <c r="J221" s="2"/>
      <c r="L221" s="2"/>
    </row>
    <row r="222" spans="1:18" x14ac:dyDescent="0.5">
      <c r="J222" s="2"/>
      <c r="L222" s="2"/>
    </row>
    <row r="223" spans="1:18" x14ac:dyDescent="0.5">
      <c r="J223" s="2"/>
      <c r="L223" s="2"/>
    </row>
    <row r="224" spans="1:18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292"/>
  <sheetViews>
    <sheetView zoomScale="80" zoomScaleNormal="80" workbookViewId="0">
      <pane xSplit="10" ySplit="4" topLeftCell="K201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48</v>
      </c>
      <c r="F5" s="70"/>
      <c r="G5" s="46">
        <f t="shared" ref="G5:G68" si="0">E5+F5</f>
        <v>48</v>
      </c>
      <c r="H5" s="77">
        <v>0</v>
      </c>
      <c r="I5" s="75">
        <v>0</v>
      </c>
      <c r="J5" s="46">
        <f t="shared" ref="J5:J68" si="1">+G5-H5-K5-I5</f>
        <v>44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24">
        <f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74</v>
      </c>
      <c r="F6" s="70"/>
      <c r="G6" s="46">
        <f t="shared" si="0"/>
        <v>74</v>
      </c>
      <c r="H6" s="77">
        <v>0</v>
      </c>
      <c r="I6" s="75">
        <v>0</v>
      </c>
      <c r="J6" s="46">
        <f t="shared" si="1"/>
        <v>70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>
        <v>140</v>
      </c>
      <c r="P6" s="124">
        <f t="shared" ref="P6:P80" si="3">SUM(M6-O6)</f>
        <v>260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24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4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47</v>
      </c>
      <c r="F22" s="70"/>
      <c r="G22" s="46">
        <f t="shared" si="0"/>
        <v>47</v>
      </c>
      <c r="H22" s="77">
        <v>0</v>
      </c>
      <c r="I22" s="75">
        <v>0</v>
      </c>
      <c r="J22" s="46">
        <f t="shared" si="1"/>
        <v>47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42</v>
      </c>
      <c r="F28" s="70"/>
      <c r="G28" s="46">
        <f t="shared" si="0"/>
        <v>42</v>
      </c>
      <c r="H28" s="77">
        <v>0</v>
      </c>
      <c r="I28" s="75">
        <v>0</v>
      </c>
      <c r="J28" s="46">
        <f t="shared" si="1"/>
        <v>41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75</v>
      </c>
      <c r="F31" s="70"/>
      <c r="G31" s="46">
        <f t="shared" si="0"/>
        <v>75</v>
      </c>
      <c r="H31" s="77">
        <v>0</v>
      </c>
      <c r="I31" s="75">
        <v>0</v>
      </c>
      <c r="J31" s="46">
        <f t="shared" si="1"/>
        <v>73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4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4</v>
      </c>
      <c r="F34" s="70"/>
      <c r="G34" s="46">
        <f t="shared" si="0"/>
        <v>4</v>
      </c>
      <c r="H34" s="77">
        <v>0</v>
      </c>
      <c r="I34" s="75">
        <v>0</v>
      </c>
      <c r="J34" s="46">
        <f t="shared" si="1"/>
        <v>2</v>
      </c>
      <c r="K34" s="71">
        <v>2</v>
      </c>
      <c r="L34" s="20">
        <v>130</v>
      </c>
      <c r="M34" s="64">
        <f t="shared" si="2"/>
        <v>260</v>
      </c>
      <c r="N34" s="17" t="s">
        <v>16</v>
      </c>
      <c r="O34" s="18"/>
      <c r="P34" s="124">
        <f t="shared" si="3"/>
        <v>260</v>
      </c>
      <c r="Q34" s="89">
        <v>38.700000000000003</v>
      </c>
      <c r="R34" s="43">
        <f t="shared" si="4"/>
        <v>77.400000000000006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+'4'!J39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+'4'!J40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24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24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+'4'!J43</f>
        <v>8</v>
      </c>
      <c r="F43" s="70"/>
      <c r="G43" s="46">
        <f t="shared" si="0"/>
        <v>8</v>
      </c>
      <c r="H43" s="77">
        <v>0</v>
      </c>
      <c r="I43" s="75">
        <v>0</v>
      </c>
      <c r="J43" s="46">
        <f t="shared" si="1"/>
        <v>7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+'4'!J44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+'4'!J45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7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4">
        <f t="shared" si="3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+'4'!J46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4">
        <f t="shared" si="3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+'4'!J47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+'4'!J50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9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4">
        <f t="shared" si="3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+'4'!J53</f>
        <v>6</v>
      </c>
      <c r="F53" s="70"/>
      <c r="G53" s="46">
        <f t="shared" si="0"/>
        <v>6</v>
      </c>
      <c r="H53" s="77">
        <v>0</v>
      </c>
      <c r="I53" s="75">
        <v>0</v>
      </c>
      <c r="J53" s="46">
        <f t="shared" si="1"/>
        <v>6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+'4'!J58</f>
        <v>11</v>
      </c>
      <c r="F58" s="70"/>
      <c r="G58" s="46">
        <f t="shared" si="0"/>
        <v>11</v>
      </c>
      <c r="H58" s="77">
        <v>0</v>
      </c>
      <c r="I58" s="75">
        <v>0</v>
      </c>
      <c r="J58" s="46">
        <f t="shared" si="1"/>
        <v>11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+'4'!J67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+'4'!J69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1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/>
      <c r="P69" s="124">
        <f t="shared" si="3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+'4'!J87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16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4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+'4'!J88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18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4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+'4'!J89</f>
        <v>26</v>
      </c>
      <c r="F89" s="70"/>
      <c r="G89" s="46">
        <f t="shared" si="5"/>
        <v>26</v>
      </c>
      <c r="H89" s="77">
        <v>0</v>
      </c>
      <c r="I89" s="75">
        <v>0</v>
      </c>
      <c r="J89" s="46">
        <f t="shared" si="6"/>
        <v>25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4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+'4'!J90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+'4'!J91</f>
        <v>31</v>
      </c>
      <c r="F91" s="70"/>
      <c r="G91" s="46">
        <f t="shared" si="5"/>
        <v>31</v>
      </c>
      <c r="H91" s="77">
        <v>0</v>
      </c>
      <c r="I91" s="75">
        <v>0</v>
      </c>
      <c r="J91" s="46">
        <f t="shared" si="6"/>
        <v>31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+'4'!J132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+'4'!J135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20</v>
      </c>
      <c r="K135" s="71">
        <v>3</v>
      </c>
      <c r="L135" s="20">
        <v>35</v>
      </c>
      <c r="M135" s="64">
        <f t="shared" si="7"/>
        <v>105</v>
      </c>
      <c r="N135" s="17" t="s">
        <v>16</v>
      </c>
      <c r="O135" s="18"/>
      <c r="P135" s="124">
        <f t="shared" si="8"/>
        <v>105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+'4'!J144</f>
        <v>41</v>
      </c>
      <c r="F144" s="70"/>
      <c r="G144" s="46">
        <f t="shared" si="13"/>
        <v>41</v>
      </c>
      <c r="H144" s="77">
        <v>0</v>
      </c>
      <c r="I144" s="75">
        <v>0</v>
      </c>
      <c r="J144" s="46">
        <f t="shared" si="14"/>
        <v>40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+'4'!J145</f>
        <v>54</v>
      </c>
      <c r="F145" s="70"/>
      <c r="G145" s="46">
        <f t="shared" si="13"/>
        <v>54</v>
      </c>
      <c r="H145" s="77">
        <v>0</v>
      </c>
      <c r="I145" s="75">
        <v>0</v>
      </c>
      <c r="J145" s="46">
        <f t="shared" si="14"/>
        <v>53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+'4'!J205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834.43999999999994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2315</v>
      </c>
    </row>
    <row r="209" spans="1:19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9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600</v>
      </c>
      <c r="O210" s="2">
        <v>190</v>
      </c>
      <c r="P210" s="2">
        <v>100</v>
      </c>
      <c r="Q210" s="2">
        <v>100</v>
      </c>
      <c r="R210" s="2">
        <v>130</v>
      </c>
      <c r="S210" s="2">
        <v>80</v>
      </c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140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1575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1575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9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9" x14ac:dyDescent="0.5">
      <c r="C218" s="114"/>
      <c r="D218" s="115"/>
      <c r="E218" s="114"/>
      <c r="F218" s="114"/>
      <c r="G218" s="114"/>
      <c r="J218" s="2"/>
      <c r="L218" s="2"/>
    </row>
    <row r="219" spans="1:19" ht="25.5" x14ac:dyDescent="0.55000000000000004">
      <c r="J219" s="2"/>
      <c r="L219" s="72" t="s">
        <v>271</v>
      </c>
      <c r="M219" s="2" t="s">
        <v>306</v>
      </c>
    </row>
    <row r="220" spans="1:19" x14ac:dyDescent="0.5">
      <c r="J220" s="2"/>
      <c r="L220" s="2"/>
    </row>
    <row r="221" spans="1:19" x14ac:dyDescent="0.5">
      <c r="J221" s="2"/>
      <c r="L221" s="2"/>
    </row>
    <row r="222" spans="1:19" x14ac:dyDescent="0.5">
      <c r="J222" s="2"/>
      <c r="L222" s="2"/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C212" sqref="C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44</v>
      </c>
      <c r="F5" s="70">
        <v>30</v>
      </c>
      <c r="G5" s="46">
        <f t="shared" ref="G5:G68" si="0">E5+F5</f>
        <v>74</v>
      </c>
      <c r="H5" s="77">
        <v>0</v>
      </c>
      <c r="I5" s="75">
        <v>0</v>
      </c>
      <c r="J5" s="46">
        <f t="shared" ref="J5:J68" si="1">+G5-H5-K5-I5</f>
        <v>72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24">
        <f>SUM(M5-O5)</f>
        <v>50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70</v>
      </c>
      <c r="F6" s="70"/>
      <c r="G6" s="46">
        <f t="shared" si="0"/>
        <v>70</v>
      </c>
      <c r="H6" s="77">
        <v>0</v>
      </c>
      <c r="I6" s="75">
        <v>0</v>
      </c>
      <c r="J6" s="46">
        <f t="shared" si="1"/>
        <v>65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>
        <v>100</v>
      </c>
      <c r="P6" s="124">
        <f t="shared" ref="P6:P80" si="3">SUM(M6-O6)</f>
        <v>400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15</v>
      </c>
      <c r="F18" s="70"/>
      <c r="G18" s="46">
        <f t="shared" si="0"/>
        <v>15</v>
      </c>
      <c r="H18" s="77">
        <v>1</v>
      </c>
      <c r="I18" s="75">
        <v>0</v>
      </c>
      <c r="J18" s="46">
        <f t="shared" si="1"/>
        <v>12</v>
      </c>
      <c r="K18" s="71">
        <v>2</v>
      </c>
      <c r="L18" s="20">
        <v>50</v>
      </c>
      <c r="M18" s="64">
        <f t="shared" si="2"/>
        <v>100</v>
      </c>
      <c r="N18" s="17" t="s">
        <v>1424</v>
      </c>
      <c r="O18" s="18"/>
      <c r="P18" s="124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20">
        <v>65</v>
      </c>
      <c r="M20" s="64">
        <f t="shared" si="2"/>
        <v>0</v>
      </c>
      <c r="N20" s="125">
        <f>-'7'!E5+'7'!E5+'7'!E5</f>
        <v>72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47</v>
      </c>
      <c r="F22" s="70"/>
      <c r="G22" s="46">
        <f t="shared" si="0"/>
        <v>47</v>
      </c>
      <c r="H22" s="77">
        <v>0</v>
      </c>
      <c r="I22" s="75">
        <v>0</v>
      </c>
      <c r="J22" s="46">
        <f t="shared" si="1"/>
        <v>46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4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41</v>
      </c>
      <c r="F28" s="70"/>
      <c r="G28" s="46">
        <f t="shared" si="0"/>
        <v>41</v>
      </c>
      <c r="H28" s="77">
        <v>0</v>
      </c>
      <c r="I28" s="75">
        <v>0</v>
      </c>
      <c r="J28" s="46">
        <f t="shared" si="1"/>
        <v>38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/>
      <c r="P28" s="124">
        <f t="shared" si="3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73</v>
      </c>
      <c r="F31" s="70"/>
      <c r="G31" s="46">
        <f t="shared" si="0"/>
        <v>73</v>
      </c>
      <c r="H31" s="77">
        <v>0</v>
      </c>
      <c r="I31" s="75">
        <v>0</v>
      </c>
      <c r="J31" s="46">
        <f t="shared" si="1"/>
        <v>72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24">
        <f t="shared" si="3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2</v>
      </c>
      <c r="F34" s="70">
        <v>5</v>
      </c>
      <c r="G34" s="46">
        <f t="shared" si="0"/>
        <v>7</v>
      </c>
      <c r="H34" s="77">
        <v>0</v>
      </c>
      <c r="I34" s="75">
        <v>0</v>
      </c>
      <c r="J34" s="46">
        <f t="shared" si="1"/>
        <v>6</v>
      </c>
      <c r="K34" s="71">
        <v>1</v>
      </c>
      <c r="L34" s="20">
        <v>130</v>
      </c>
      <c r="M34" s="64">
        <f t="shared" si="2"/>
        <v>130</v>
      </c>
      <c r="N34" s="17" t="s">
        <v>16</v>
      </c>
      <c r="O34" s="18">
        <v>65</v>
      </c>
      <c r="P34" s="124">
        <f t="shared" si="3"/>
        <v>65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+'5'!J39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1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+'5'!J40</f>
        <v>3</v>
      </c>
      <c r="F40" s="70">
        <v>5</v>
      </c>
      <c r="G40" s="46">
        <f t="shared" si="0"/>
        <v>8</v>
      </c>
      <c r="H40" s="77">
        <v>0</v>
      </c>
      <c r="I40" s="75">
        <v>0</v>
      </c>
      <c r="J40" s="46">
        <f t="shared" si="1"/>
        <v>8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+'5'!J41</f>
        <v>4</v>
      </c>
      <c r="F41" s="70">
        <v>5</v>
      </c>
      <c r="G41" s="46">
        <f t="shared" si="0"/>
        <v>9</v>
      </c>
      <c r="H41" s="77">
        <v>0</v>
      </c>
      <c r="I41" s="75">
        <v>0</v>
      </c>
      <c r="J41" s="46">
        <f t="shared" si="1"/>
        <v>8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24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+'5'!J43</f>
        <v>7</v>
      </c>
      <c r="F43" s="70">
        <v>10</v>
      </c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+'5'!J44</f>
        <v>7</v>
      </c>
      <c r="F44" s="70">
        <v>10</v>
      </c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+'5'!J45</f>
        <v>7</v>
      </c>
      <c r="F45" s="70">
        <v>10</v>
      </c>
      <c r="G45" s="46">
        <f t="shared" si="0"/>
        <v>17</v>
      </c>
      <c r="H45" s="77">
        <v>0</v>
      </c>
      <c r="I45" s="75">
        <v>0</v>
      </c>
      <c r="J45" s="46">
        <f t="shared" si="1"/>
        <v>17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+'5'!J46</f>
        <v>7</v>
      </c>
      <c r="F46" s="70">
        <v>10</v>
      </c>
      <c r="G46" s="46">
        <f t="shared" si="0"/>
        <v>17</v>
      </c>
      <c r="H46" s="77">
        <v>0</v>
      </c>
      <c r="I46" s="75">
        <v>0</v>
      </c>
      <c r="J46" s="46">
        <f t="shared" si="1"/>
        <v>16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4">
        <f t="shared" si="3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+'5'!J47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13</v>
      </c>
      <c r="K47" s="71">
        <v>3</v>
      </c>
      <c r="L47" s="20">
        <v>50</v>
      </c>
      <c r="M47" s="64">
        <f t="shared" si="2"/>
        <v>150</v>
      </c>
      <c r="N47" s="17" t="s">
        <v>16</v>
      </c>
      <c r="O47" s="18"/>
      <c r="P47" s="124">
        <f t="shared" si="3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+'5'!J50</f>
        <v>9</v>
      </c>
      <c r="F50" s="70">
        <v>10</v>
      </c>
      <c r="G50" s="46">
        <f t="shared" si="0"/>
        <v>19</v>
      </c>
      <c r="H50" s="77">
        <v>0</v>
      </c>
      <c r="I50" s="75">
        <v>0</v>
      </c>
      <c r="J50" s="46">
        <f t="shared" si="1"/>
        <v>17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4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+'5'!J53</f>
        <v>6</v>
      </c>
      <c r="F53" s="70">
        <v>10</v>
      </c>
      <c r="G53" s="46">
        <f t="shared" si="0"/>
        <v>16</v>
      </c>
      <c r="H53" s="77">
        <v>0</v>
      </c>
      <c r="I53" s="75">
        <v>0</v>
      </c>
      <c r="J53" s="46">
        <f t="shared" si="1"/>
        <v>15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+'5'!J58</f>
        <v>11</v>
      </c>
      <c r="F58" s="70">
        <v>10</v>
      </c>
      <c r="G58" s="46">
        <f t="shared" si="0"/>
        <v>21</v>
      </c>
      <c r="H58" s="77">
        <v>0</v>
      </c>
      <c r="I58" s="75">
        <v>0</v>
      </c>
      <c r="J58" s="46">
        <f t="shared" si="1"/>
        <v>21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+'5'!J67</f>
        <v>3</v>
      </c>
      <c r="F67" s="70">
        <v>5</v>
      </c>
      <c r="G67" s="46">
        <f t="shared" si="0"/>
        <v>8</v>
      </c>
      <c r="H67" s="77">
        <v>0</v>
      </c>
      <c r="I67" s="75">
        <v>0</v>
      </c>
      <c r="J67" s="46">
        <f t="shared" si="1"/>
        <v>8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+'5'!J69</f>
        <v>1</v>
      </c>
      <c r="F69" s="70">
        <v>5</v>
      </c>
      <c r="G69" s="46">
        <f t="shared" ref="G69:G135" si="5">E69+F69</f>
        <v>6</v>
      </c>
      <c r="H69" s="77">
        <v>0</v>
      </c>
      <c r="I69" s="75">
        <v>0</v>
      </c>
      <c r="J69" s="46">
        <f t="shared" ref="J69:J135" si="6">+G69-H69-K69-I69</f>
        <v>5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4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+'5'!J87</f>
        <v>16</v>
      </c>
      <c r="F87" s="70">
        <v>40</v>
      </c>
      <c r="G87" s="46">
        <f t="shared" si="5"/>
        <v>56</v>
      </c>
      <c r="H87" s="77">
        <v>0</v>
      </c>
      <c r="I87" s="75">
        <v>0</v>
      </c>
      <c r="J87" s="46">
        <f t="shared" si="6"/>
        <v>53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+'5'!J88</f>
        <v>18</v>
      </c>
      <c r="F88" s="70"/>
      <c r="G88" s="46">
        <f t="shared" si="5"/>
        <v>18</v>
      </c>
      <c r="H88" s="77">
        <v>0</v>
      </c>
      <c r="I88" s="75">
        <v>0</v>
      </c>
      <c r="J88" s="46">
        <f t="shared" si="6"/>
        <v>18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+'5'!J89</f>
        <v>25</v>
      </c>
      <c r="F89" s="70"/>
      <c r="G89" s="46">
        <f t="shared" si="5"/>
        <v>25</v>
      </c>
      <c r="H89" s="77">
        <v>0</v>
      </c>
      <c r="I89" s="75">
        <v>0</v>
      </c>
      <c r="J89" s="46">
        <f t="shared" si="6"/>
        <v>25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+'5'!J90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+'5'!J91</f>
        <v>31</v>
      </c>
      <c r="F91" s="70"/>
      <c r="G91" s="46">
        <f t="shared" si="5"/>
        <v>31</v>
      </c>
      <c r="H91" s="77">
        <v>0</v>
      </c>
      <c r="I91" s="75">
        <v>0</v>
      </c>
      <c r="J91" s="46">
        <f t="shared" si="6"/>
        <v>30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4">
        <f t="shared" si="11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+'5'!J100</f>
        <v>0</v>
      </c>
      <c r="F100" s="70">
        <v>5</v>
      </c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+'5'!J132</f>
        <v>4</v>
      </c>
      <c r="F132" s="70">
        <v>20</v>
      </c>
      <c r="G132" s="46">
        <f t="shared" si="5"/>
        <v>24</v>
      </c>
      <c r="H132" s="77">
        <v>0</v>
      </c>
      <c r="I132" s="75">
        <v>0</v>
      </c>
      <c r="J132" s="46">
        <f t="shared" si="6"/>
        <v>24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+'5'!J135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13</v>
      </c>
      <c r="K135" s="71">
        <v>7</v>
      </c>
      <c r="L135" s="20">
        <v>35</v>
      </c>
      <c r="M135" s="64">
        <f t="shared" si="7"/>
        <v>245</v>
      </c>
      <c r="N135" s="17" t="s">
        <v>16</v>
      </c>
      <c r="O135" s="18"/>
      <c r="P135" s="124">
        <f t="shared" si="8"/>
        <v>245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+'5'!J136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+'5'!J144</f>
        <v>40</v>
      </c>
      <c r="F144" s="70"/>
      <c r="G144" s="46">
        <f t="shared" si="13"/>
        <v>40</v>
      </c>
      <c r="H144" s="77">
        <v>0</v>
      </c>
      <c r="I144" s="75">
        <v>0</v>
      </c>
      <c r="J144" s="46">
        <f t="shared" si="14"/>
        <v>39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+'5'!J145</f>
        <v>53</v>
      </c>
      <c r="F145" s="70"/>
      <c r="G145" s="46">
        <f t="shared" si="13"/>
        <v>53</v>
      </c>
      <c r="H145" s="77">
        <v>0</v>
      </c>
      <c r="I145" s="75">
        <v>0</v>
      </c>
      <c r="J145" s="46">
        <f t="shared" si="14"/>
        <v>51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4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+'5'!J150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+'5'!J151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+'5'!J152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+'5'!J205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961.31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2750</v>
      </c>
    </row>
    <row r="209" spans="1:17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7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725</v>
      </c>
      <c r="O210" s="2">
        <v>575</v>
      </c>
      <c r="P210" s="2">
        <v>100</v>
      </c>
      <c r="Q210" s="2">
        <v>50</v>
      </c>
    </row>
    <row r="211" spans="1:17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7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7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215</v>
      </c>
    </row>
    <row r="214" spans="1:17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1810</v>
      </c>
    </row>
    <row r="215" spans="1:17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1810</v>
      </c>
    </row>
    <row r="216" spans="1:17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7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7" x14ac:dyDescent="0.5">
      <c r="C218" s="114"/>
      <c r="D218" s="115"/>
      <c r="E218" s="114"/>
      <c r="F218" s="114"/>
      <c r="G218" s="114"/>
      <c r="J218" s="2"/>
      <c r="L218" s="2"/>
    </row>
    <row r="219" spans="1:17" ht="25.5" x14ac:dyDescent="0.55000000000000004">
      <c r="J219" s="2"/>
      <c r="L219" s="72" t="s">
        <v>271</v>
      </c>
      <c r="M219" s="2" t="s">
        <v>306</v>
      </c>
    </row>
    <row r="220" spans="1:17" x14ac:dyDescent="0.5">
      <c r="J220" s="2"/>
      <c r="L220" s="2"/>
    </row>
    <row r="221" spans="1:17" x14ac:dyDescent="0.5">
      <c r="J221" s="2"/>
      <c r="L221" s="2"/>
    </row>
    <row r="222" spans="1:17" x14ac:dyDescent="0.5">
      <c r="J222" s="2"/>
      <c r="L222" s="2"/>
    </row>
    <row r="223" spans="1:17" x14ac:dyDescent="0.5">
      <c r="J223" s="2"/>
      <c r="L223" s="2"/>
    </row>
    <row r="224" spans="1:17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Y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72</v>
      </c>
      <c r="F5" s="70"/>
      <c r="G5" s="46">
        <f t="shared" ref="G5:G68" si="0">E5+F5</f>
        <v>72</v>
      </c>
      <c r="H5" s="77">
        <v>0</v>
      </c>
      <c r="I5" s="75">
        <v>1</v>
      </c>
      <c r="J5" s="46">
        <f t="shared" ref="J5:J68" si="1">+G5-H5-K5-I5</f>
        <v>70</v>
      </c>
      <c r="K5" s="71">
        <v>1</v>
      </c>
      <c r="L5" s="20">
        <v>50</v>
      </c>
      <c r="M5" s="64">
        <f>+L5*K5</f>
        <v>50</v>
      </c>
      <c r="N5" s="17" t="s">
        <v>1423</v>
      </c>
      <c r="O5" s="18"/>
      <c r="P5" s="124">
        <f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61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>
        <v>100</v>
      </c>
      <c r="P6" s="124">
        <f t="shared" ref="P6:P80" si="3">SUM(M6-O6)</f>
        <v>300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21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/>
      <c r="P11" s="124">
        <f t="shared" si="3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8</v>
      </c>
      <c r="K20" s="71">
        <v>2</v>
      </c>
      <c r="L20" s="20">
        <v>65</v>
      </c>
      <c r="M20" s="64">
        <f t="shared" si="2"/>
        <v>130</v>
      </c>
      <c r="N20" s="17" t="s">
        <v>16</v>
      </c>
      <c r="O20" s="18"/>
      <c r="P20" s="124">
        <f t="shared" si="3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46</v>
      </c>
      <c r="F22" s="70"/>
      <c r="G22" s="46">
        <f t="shared" si="0"/>
        <v>46</v>
      </c>
      <c r="H22" s="77">
        <v>0</v>
      </c>
      <c r="I22" s="75">
        <v>0</v>
      </c>
      <c r="J22" s="46">
        <f t="shared" si="1"/>
        <v>41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250</v>
      </c>
      <c r="P22" s="124">
        <f t="shared" si="3"/>
        <v>250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38</v>
      </c>
      <c r="F28" s="70"/>
      <c r="G28" s="46">
        <f t="shared" si="0"/>
        <v>38</v>
      </c>
      <c r="H28" s="77">
        <v>0</v>
      </c>
      <c r="I28" s="75">
        <v>0</v>
      </c>
      <c r="J28" s="46">
        <f t="shared" si="1"/>
        <v>37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>SUM(M28-O28)</f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72</v>
      </c>
      <c r="F31" s="70"/>
      <c r="G31" s="46">
        <f t="shared" si="0"/>
        <v>72</v>
      </c>
      <c r="H31" s="77">
        <v>0</v>
      </c>
      <c r="I31" s="75">
        <v>0</v>
      </c>
      <c r="J31" s="46">
        <f t="shared" si="1"/>
        <v>63</v>
      </c>
      <c r="K31" s="71">
        <v>9</v>
      </c>
      <c r="L31" s="20">
        <v>100</v>
      </c>
      <c r="M31" s="64">
        <f t="shared" si="2"/>
        <v>900</v>
      </c>
      <c r="N31" s="17" t="s">
        <v>16</v>
      </c>
      <c r="O31" s="18">
        <v>155</v>
      </c>
      <c r="P31" s="124">
        <f t="shared" si="3"/>
        <v>745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6</v>
      </c>
      <c r="F34" s="70"/>
      <c r="G34" s="46">
        <f t="shared" si="0"/>
        <v>6</v>
      </c>
      <c r="H34" s="77">
        <v>0</v>
      </c>
      <c r="I34" s="75">
        <v>0</v>
      </c>
      <c r="J34" s="46">
        <f t="shared" si="1"/>
        <v>6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+'6'!J39</f>
        <v>1</v>
      </c>
      <c r="F39" s="70"/>
      <c r="G39" s="46">
        <f t="shared" si="0"/>
        <v>1</v>
      </c>
      <c r="H39" s="77">
        <v>1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1424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+'6'!J40</f>
        <v>8</v>
      </c>
      <c r="F40" s="70"/>
      <c r="G40" s="46">
        <f t="shared" si="0"/>
        <v>8</v>
      </c>
      <c r="H40" s="77">
        <v>0</v>
      </c>
      <c r="I40" s="75">
        <v>0</v>
      </c>
      <c r="J40" s="46">
        <f t="shared" si="1"/>
        <v>7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+'6'!J41</f>
        <v>8</v>
      </c>
      <c r="F41" s="70"/>
      <c r="G41" s="46">
        <f t="shared" si="0"/>
        <v>8</v>
      </c>
      <c r="H41" s="77">
        <v>0</v>
      </c>
      <c r="I41" s="75">
        <v>0</v>
      </c>
      <c r="J41" s="46">
        <f t="shared" si="1"/>
        <v>7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>
        <v>25</v>
      </c>
      <c r="P41" s="124">
        <f t="shared" si="3"/>
        <v>25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+'6'!J43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+'6'!J44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+'6'!J45</f>
        <v>17</v>
      </c>
      <c r="F45" s="70"/>
      <c r="G45" s="46">
        <f t="shared" si="0"/>
        <v>17</v>
      </c>
      <c r="H45" s="77">
        <v>0</v>
      </c>
      <c r="I45" s="75">
        <v>0</v>
      </c>
      <c r="J45" s="46">
        <f t="shared" si="1"/>
        <v>14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4">
        <f t="shared" si="3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+'6'!J46</f>
        <v>16</v>
      </c>
      <c r="F46" s="70"/>
      <c r="G46" s="46">
        <f t="shared" si="0"/>
        <v>16</v>
      </c>
      <c r="H46" s="77">
        <v>0</v>
      </c>
      <c r="I46" s="75">
        <v>0</v>
      </c>
      <c r="J46" s="46">
        <f t="shared" si="1"/>
        <v>16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+'6'!J47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12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4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+'6'!J50</f>
        <v>17</v>
      </c>
      <c r="F50" s="70"/>
      <c r="G50" s="46">
        <f t="shared" si="0"/>
        <v>17</v>
      </c>
      <c r="H50" s="77">
        <v>0</v>
      </c>
      <c r="I50" s="75">
        <v>0</v>
      </c>
      <c r="J50" s="46">
        <f t="shared" si="1"/>
        <v>15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4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+'6'!J53</f>
        <v>15</v>
      </c>
      <c r="F53" s="70"/>
      <c r="G53" s="46">
        <f t="shared" si="0"/>
        <v>15</v>
      </c>
      <c r="H53" s="77">
        <v>0</v>
      </c>
      <c r="I53" s="75">
        <v>0</v>
      </c>
      <c r="J53" s="46">
        <f t="shared" si="1"/>
        <v>13</v>
      </c>
      <c r="K53" s="71">
        <v>2</v>
      </c>
      <c r="L53" s="20">
        <v>120</v>
      </c>
      <c r="M53" s="64">
        <f>+L53*K53</f>
        <v>240</v>
      </c>
      <c r="N53" s="17" t="s">
        <v>16</v>
      </c>
      <c r="O53" s="18"/>
      <c r="P53" s="124">
        <f>SUM(M53-O53)</f>
        <v>240</v>
      </c>
      <c r="Q53" s="89">
        <v>31.29</v>
      </c>
      <c r="R53" s="43">
        <f>+K53*Q53</f>
        <v>62.58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+'6'!J58</f>
        <v>21</v>
      </c>
      <c r="F58" s="70"/>
      <c r="G58" s="46">
        <f t="shared" si="0"/>
        <v>21</v>
      </c>
      <c r="H58" s="77">
        <v>0</v>
      </c>
      <c r="I58" s="75">
        <v>0</v>
      </c>
      <c r="J58" s="46">
        <f t="shared" si="1"/>
        <v>19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/>
      <c r="P58" s="124">
        <f t="shared" si="3"/>
        <v>240</v>
      </c>
      <c r="Q58" s="89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+'6'!J67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5</v>
      </c>
      <c r="K67" s="71">
        <v>3</v>
      </c>
      <c r="L67" s="20">
        <v>50</v>
      </c>
      <c r="M67" s="64">
        <f t="shared" si="2"/>
        <v>150</v>
      </c>
      <c r="N67" s="17" t="s">
        <v>16</v>
      </c>
      <c r="O67" s="18">
        <v>75</v>
      </c>
      <c r="P67" s="124">
        <f>SUM(M67-O67)</f>
        <v>75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+'6'!J69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5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+'6'!J87</f>
        <v>53</v>
      </c>
      <c r="F87" s="70"/>
      <c r="G87" s="46">
        <f t="shared" si="5"/>
        <v>53</v>
      </c>
      <c r="H87" s="77">
        <v>0</v>
      </c>
      <c r="I87" s="75">
        <v>0</v>
      </c>
      <c r="J87" s="46">
        <f t="shared" si="6"/>
        <v>43</v>
      </c>
      <c r="K87" s="71">
        <v>10</v>
      </c>
      <c r="L87" s="20">
        <v>100</v>
      </c>
      <c r="M87" s="64">
        <f t="shared" si="10"/>
        <v>1000</v>
      </c>
      <c r="N87" s="17" t="s">
        <v>16</v>
      </c>
      <c r="O87" s="18"/>
      <c r="P87" s="124">
        <f t="shared" si="11"/>
        <v>1000</v>
      </c>
      <c r="Q87" s="89">
        <v>32.520000000000003</v>
      </c>
      <c r="R87" s="43">
        <f t="shared" si="12"/>
        <v>325.20000000000005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+'6'!J88</f>
        <v>18</v>
      </c>
      <c r="F88" s="70"/>
      <c r="G88" s="46">
        <f t="shared" si="5"/>
        <v>18</v>
      </c>
      <c r="H88" s="77">
        <v>0</v>
      </c>
      <c r="I88" s="75">
        <v>0</v>
      </c>
      <c r="J88" s="46">
        <f t="shared" si="6"/>
        <v>18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+'6'!J89</f>
        <v>25</v>
      </c>
      <c r="F89" s="70"/>
      <c r="G89" s="46">
        <f t="shared" si="5"/>
        <v>25</v>
      </c>
      <c r="H89" s="77">
        <v>0</v>
      </c>
      <c r="I89" s="75">
        <v>0</v>
      </c>
      <c r="J89" s="46">
        <f t="shared" si="6"/>
        <v>25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+'6'!J90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25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+'6'!J91</f>
        <v>30</v>
      </c>
      <c r="F91" s="70"/>
      <c r="G91" s="46">
        <f t="shared" si="5"/>
        <v>30</v>
      </c>
      <c r="H91" s="77">
        <v>0</v>
      </c>
      <c r="I91" s="75">
        <v>0</v>
      </c>
      <c r="J91" s="46">
        <f t="shared" si="6"/>
        <v>30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+'6'!J100</f>
        <v>5</v>
      </c>
      <c r="F100" s="70">
        <v>5</v>
      </c>
      <c r="G100" s="46">
        <f t="shared" si="5"/>
        <v>10</v>
      </c>
      <c r="H100" s="77">
        <v>0</v>
      </c>
      <c r="I100" s="75">
        <v>0</v>
      </c>
      <c r="J100" s="46">
        <f t="shared" si="6"/>
        <v>5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/>
      <c r="P100" s="124">
        <f t="shared" si="8"/>
        <v>250</v>
      </c>
      <c r="Q100" s="89">
        <v>9.1199999999999992</v>
      </c>
      <c r="R100" s="43">
        <f t="shared" si="9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+'6'!J132</f>
        <v>24</v>
      </c>
      <c r="F132" s="70"/>
      <c r="G132" s="46">
        <f t="shared" si="5"/>
        <v>24</v>
      </c>
      <c r="H132" s="77">
        <v>0</v>
      </c>
      <c r="I132" s="75">
        <v>0</v>
      </c>
      <c r="J132" s="46">
        <f t="shared" si="6"/>
        <v>24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+'6'!J135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+'6'!J144</f>
        <v>39</v>
      </c>
      <c r="F144" s="70"/>
      <c r="G144" s="46">
        <f t="shared" si="13"/>
        <v>39</v>
      </c>
      <c r="H144" s="77">
        <v>0</v>
      </c>
      <c r="I144" s="75">
        <v>0</v>
      </c>
      <c r="J144" s="46">
        <f t="shared" si="14"/>
        <v>38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>SUM(M144-O144)</f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+'6'!J145</f>
        <v>51</v>
      </c>
      <c r="F145" s="70"/>
      <c r="G145" s="46">
        <f t="shared" si="13"/>
        <v>51</v>
      </c>
      <c r="H145" s="77">
        <v>0</v>
      </c>
      <c r="I145" s="75">
        <v>0</v>
      </c>
      <c r="J145" s="46">
        <f t="shared" si="14"/>
        <v>46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4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+'6'!J204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+'6'!J205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1921.2200000000003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5580</v>
      </c>
    </row>
    <row r="209" spans="1:25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5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2800</v>
      </c>
      <c r="O210" s="2">
        <v>640</v>
      </c>
      <c r="P210" s="2">
        <v>200</v>
      </c>
      <c r="Q210" s="2">
        <v>180</v>
      </c>
      <c r="R210" s="2">
        <v>220</v>
      </c>
      <c r="S210" s="2">
        <v>480</v>
      </c>
      <c r="T210" s="2">
        <v>160</v>
      </c>
      <c r="U210" s="2">
        <v>200</v>
      </c>
      <c r="V210" s="2">
        <v>320</v>
      </c>
      <c r="W210" s="2">
        <v>140</v>
      </c>
      <c r="X210" s="2">
        <v>130</v>
      </c>
      <c r="Y210" s="2">
        <v>130</v>
      </c>
    </row>
    <row r="211" spans="1:25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5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5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630</v>
      </c>
    </row>
    <row r="214" spans="1:25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2150</v>
      </c>
    </row>
    <row r="215" spans="1:25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2150</v>
      </c>
    </row>
    <row r="216" spans="1:25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5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5" x14ac:dyDescent="0.5">
      <c r="C218" s="114"/>
      <c r="D218" s="115"/>
      <c r="E218" s="114"/>
      <c r="F218" s="114"/>
      <c r="G218" s="114"/>
      <c r="J218" s="2"/>
      <c r="L218" s="2"/>
    </row>
    <row r="219" spans="1:25" ht="25.5" x14ac:dyDescent="0.55000000000000004">
      <c r="J219" s="2"/>
      <c r="L219" s="72" t="s">
        <v>271</v>
      </c>
      <c r="M219" s="2" t="s">
        <v>306</v>
      </c>
    </row>
    <row r="220" spans="1:25" x14ac:dyDescent="0.5">
      <c r="J220" s="2"/>
      <c r="L220" s="2"/>
    </row>
    <row r="221" spans="1:25" x14ac:dyDescent="0.5">
      <c r="J221" s="2"/>
      <c r="L221" s="2"/>
    </row>
    <row r="222" spans="1:25" x14ac:dyDescent="0.5">
      <c r="J222" s="2"/>
      <c r="L222" s="2"/>
    </row>
    <row r="223" spans="1:25" x14ac:dyDescent="0.5">
      <c r="J223" s="2"/>
      <c r="L223" s="2"/>
    </row>
    <row r="224" spans="1:25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Z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E217" sqref="E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70</v>
      </c>
      <c r="F5" s="70"/>
      <c r="G5" s="46">
        <f t="shared" ref="G5:G68" si="0">E5+F5</f>
        <v>70</v>
      </c>
      <c r="H5" s="77">
        <v>0</v>
      </c>
      <c r="I5" s="75">
        <v>0</v>
      </c>
      <c r="J5" s="46">
        <f t="shared" ref="J5:J68" si="1">+G5-H5-K5-I5</f>
        <v>68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4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56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24">
        <f t="shared" ref="P6:P80" si="3">SUM(M6-O6)</f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20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4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>
        <v>50</v>
      </c>
      <c r="P18" s="124">
        <f t="shared" si="3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20">
        <v>65</v>
      </c>
      <c r="M20" s="64">
        <f t="shared" si="2"/>
        <v>130</v>
      </c>
      <c r="N20" s="17" t="s">
        <v>16</v>
      </c>
      <c r="O20" s="18"/>
      <c r="P20" s="124">
        <f t="shared" si="3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34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4">
        <f t="shared" si="3"/>
        <v>700</v>
      </c>
      <c r="Q22" s="89">
        <v>27.89</v>
      </c>
      <c r="R22" s="43">
        <f t="shared" si="4"/>
        <v>195.23000000000002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37</v>
      </c>
      <c r="F28" s="70"/>
      <c r="G28" s="46">
        <f t="shared" si="0"/>
        <v>37</v>
      </c>
      <c r="H28" s="77">
        <v>0</v>
      </c>
      <c r="I28" s="75">
        <v>0</v>
      </c>
      <c r="J28" s="46">
        <f t="shared" si="1"/>
        <v>28</v>
      </c>
      <c r="K28" s="71">
        <v>9</v>
      </c>
      <c r="L28" s="20">
        <v>100</v>
      </c>
      <c r="M28" s="64">
        <f t="shared" si="2"/>
        <v>900</v>
      </c>
      <c r="N28" s="17" t="s">
        <v>16</v>
      </c>
      <c r="O28" s="18"/>
      <c r="P28" s="124">
        <f t="shared" si="3"/>
        <v>900</v>
      </c>
      <c r="Q28" s="89">
        <v>30.84</v>
      </c>
      <c r="R28" s="43">
        <f t="shared" si="4"/>
        <v>277.56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63</v>
      </c>
      <c r="F31" s="70"/>
      <c r="G31" s="46">
        <f t="shared" si="0"/>
        <v>63</v>
      </c>
      <c r="H31" s="77">
        <v>0</v>
      </c>
      <c r="I31" s="75">
        <v>0</v>
      </c>
      <c r="J31" s="46">
        <f t="shared" si="1"/>
        <v>56</v>
      </c>
      <c r="K31" s="71">
        <v>7</v>
      </c>
      <c r="L31" s="20">
        <v>100</v>
      </c>
      <c r="M31" s="64">
        <f t="shared" si="2"/>
        <v>700</v>
      </c>
      <c r="N31" s="17" t="s">
        <v>16</v>
      </c>
      <c r="O31" s="18"/>
      <c r="P31" s="124">
        <f t="shared" si="3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1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6</v>
      </c>
      <c r="F34" s="70"/>
      <c r="G34" s="46">
        <f t="shared" si="0"/>
        <v>6</v>
      </c>
      <c r="H34" s="77">
        <v>0</v>
      </c>
      <c r="I34" s="75">
        <v>0</v>
      </c>
      <c r="J34" s="46">
        <f t="shared" si="1"/>
        <v>6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+'7'!J40</f>
        <v>7</v>
      </c>
      <c r="F40" s="70"/>
      <c r="G40" s="46">
        <f t="shared" si="0"/>
        <v>7</v>
      </c>
      <c r="H40" s="77">
        <v>0</v>
      </c>
      <c r="I40" s="75">
        <v>0</v>
      </c>
      <c r="J40" s="46">
        <f t="shared" si="1"/>
        <v>6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24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+'7'!J41</f>
        <v>7</v>
      </c>
      <c r="F41" s="70"/>
      <c r="G41" s="46">
        <f t="shared" si="0"/>
        <v>7</v>
      </c>
      <c r="H41" s="77">
        <v>0</v>
      </c>
      <c r="I41" s="75">
        <v>0</v>
      </c>
      <c r="J41" s="46">
        <f t="shared" si="1"/>
        <v>6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24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+'7'!J43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+'7'!J44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+'7'!J45</f>
        <v>14</v>
      </c>
      <c r="F45" s="70"/>
      <c r="G45" s="46">
        <f t="shared" si="0"/>
        <v>14</v>
      </c>
      <c r="H45" s="77">
        <v>0</v>
      </c>
      <c r="I45" s="75">
        <v>0</v>
      </c>
      <c r="J45" s="46">
        <f t="shared" si="1"/>
        <v>14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+'7'!J46</f>
        <v>16</v>
      </c>
      <c r="F46" s="70"/>
      <c r="G46" s="46">
        <f t="shared" si="0"/>
        <v>16</v>
      </c>
      <c r="H46" s="77">
        <v>0</v>
      </c>
      <c r="I46" s="75">
        <v>0</v>
      </c>
      <c r="J46" s="46">
        <f t="shared" si="1"/>
        <v>15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4">
        <f t="shared" si="3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+'7'!J47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+'7'!J50</f>
        <v>15</v>
      </c>
      <c r="F50" s="70"/>
      <c r="G50" s="46">
        <f t="shared" si="0"/>
        <v>15</v>
      </c>
      <c r="H50" s="77">
        <v>0</v>
      </c>
      <c r="I50" s="75">
        <v>0</v>
      </c>
      <c r="J50" s="46">
        <f t="shared" si="1"/>
        <v>7</v>
      </c>
      <c r="K50" s="71">
        <v>8</v>
      </c>
      <c r="L50" s="20">
        <v>50</v>
      </c>
      <c r="M50" s="64">
        <f t="shared" si="2"/>
        <v>400</v>
      </c>
      <c r="N50" s="17" t="s">
        <v>16</v>
      </c>
      <c r="O50" s="18"/>
      <c r="P50" s="124">
        <f t="shared" si="3"/>
        <v>400</v>
      </c>
      <c r="Q50" s="89">
        <v>25.99</v>
      </c>
      <c r="R50" s="43">
        <f t="shared" si="4"/>
        <v>207.92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+'7'!J53</f>
        <v>13</v>
      </c>
      <c r="F53" s="70"/>
      <c r="G53" s="46">
        <f t="shared" si="0"/>
        <v>13</v>
      </c>
      <c r="H53" s="77">
        <v>0</v>
      </c>
      <c r="I53" s="75">
        <v>0</v>
      </c>
      <c r="J53" s="46">
        <f t="shared" si="1"/>
        <v>12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+'7'!J58</f>
        <v>19</v>
      </c>
      <c r="F58" s="70"/>
      <c r="G58" s="46">
        <f t="shared" si="0"/>
        <v>19</v>
      </c>
      <c r="H58" s="77">
        <v>0</v>
      </c>
      <c r="I58" s="75">
        <v>0</v>
      </c>
      <c r="J58" s="46">
        <f t="shared" si="1"/>
        <v>19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+'7'!J67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4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+'7'!J69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2</v>
      </c>
      <c r="K69" s="71">
        <v>3</v>
      </c>
      <c r="L69" s="20">
        <v>50</v>
      </c>
      <c r="M69" s="64">
        <f t="shared" si="2"/>
        <v>150</v>
      </c>
      <c r="N69" s="17" t="s">
        <v>16</v>
      </c>
      <c r="O69" s="18"/>
      <c r="P69" s="124">
        <f t="shared" si="3"/>
        <v>150</v>
      </c>
      <c r="Q69" s="89">
        <v>25.15</v>
      </c>
      <c r="R69" s="43">
        <f t="shared" si="4"/>
        <v>75.449999999999989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hidden="1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+'7'!J87</f>
        <v>43</v>
      </c>
      <c r="F87" s="70"/>
      <c r="G87" s="46">
        <f t="shared" si="5"/>
        <v>43</v>
      </c>
      <c r="H87" s="77">
        <v>0</v>
      </c>
      <c r="I87" s="75">
        <v>0</v>
      </c>
      <c r="J87" s="46">
        <f t="shared" si="6"/>
        <v>29</v>
      </c>
      <c r="K87" s="71">
        <v>14</v>
      </c>
      <c r="L87" s="20">
        <v>100</v>
      </c>
      <c r="M87" s="64">
        <f t="shared" si="10"/>
        <v>1400</v>
      </c>
      <c r="N87" s="17" t="s">
        <v>16</v>
      </c>
      <c r="O87" s="18">
        <v>100</v>
      </c>
      <c r="P87" s="124">
        <f t="shared" si="11"/>
        <v>1300</v>
      </c>
      <c r="Q87" s="89">
        <v>32.520000000000003</v>
      </c>
      <c r="R87" s="43">
        <f t="shared" si="12"/>
        <v>455.28000000000003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+'7'!J88</f>
        <v>18</v>
      </c>
      <c r="F88" s="70"/>
      <c r="G88" s="46">
        <f t="shared" si="5"/>
        <v>18</v>
      </c>
      <c r="H88" s="77">
        <v>0</v>
      </c>
      <c r="I88" s="75">
        <v>0</v>
      </c>
      <c r="J88" s="46">
        <f t="shared" si="6"/>
        <v>15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+'7'!J89</f>
        <v>25</v>
      </c>
      <c r="F89" s="70"/>
      <c r="G89" s="46">
        <f t="shared" si="5"/>
        <v>25</v>
      </c>
      <c r="H89" s="77">
        <v>0</v>
      </c>
      <c r="I89" s="75">
        <v>0</v>
      </c>
      <c r="J89" s="46">
        <f t="shared" si="6"/>
        <v>24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4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+'7'!J90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23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4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+'7'!J91</f>
        <v>30</v>
      </c>
      <c r="F91" s="70"/>
      <c r="G91" s="46">
        <f t="shared" si="5"/>
        <v>30</v>
      </c>
      <c r="H91" s="77">
        <v>0</v>
      </c>
      <c r="I91" s="75">
        <v>0</v>
      </c>
      <c r="J91" s="46">
        <f t="shared" si="6"/>
        <v>30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2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>
        <v>50</v>
      </c>
      <c r="P100" s="124">
        <f t="shared" si="8"/>
        <v>100</v>
      </c>
      <c r="Q100" s="89">
        <v>9.1199999999999992</v>
      </c>
      <c r="R100" s="43">
        <f t="shared" si="9"/>
        <v>27.36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+'7'!J132</f>
        <v>24</v>
      </c>
      <c r="F132" s="70"/>
      <c r="G132" s="46">
        <f t="shared" si="5"/>
        <v>24</v>
      </c>
      <c r="H132" s="77">
        <v>0</v>
      </c>
      <c r="I132" s="75">
        <v>0</v>
      </c>
      <c r="J132" s="46">
        <f t="shared" si="6"/>
        <v>24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+'7'!J135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11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4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+'7'!J144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33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4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+'7'!J145</f>
        <v>46</v>
      </c>
      <c r="F145" s="70"/>
      <c r="G145" s="46">
        <f t="shared" si="13"/>
        <v>46</v>
      </c>
      <c r="H145" s="77">
        <v>0</v>
      </c>
      <c r="I145" s="75">
        <v>0</v>
      </c>
      <c r="J145" s="46">
        <f t="shared" si="14"/>
        <v>38</v>
      </c>
      <c r="K145" s="71">
        <v>8</v>
      </c>
      <c r="L145" s="20">
        <v>120</v>
      </c>
      <c r="M145" s="64">
        <f t="shared" si="7"/>
        <v>960</v>
      </c>
      <c r="N145" s="17" t="s">
        <v>16</v>
      </c>
      <c r="O145" s="18"/>
      <c r="P145" s="124">
        <f t="shared" si="8"/>
        <v>960</v>
      </c>
      <c r="Q145" s="89">
        <v>73</v>
      </c>
      <c r="R145" s="43">
        <f t="shared" si="9"/>
        <v>584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+'7'!J205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2887.57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7615</v>
      </c>
    </row>
    <row r="209" spans="1:26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6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2780</v>
      </c>
      <c r="O210" s="2">
        <v>520</v>
      </c>
      <c r="P210" s="2">
        <v>160</v>
      </c>
      <c r="Q210" s="2">
        <v>150</v>
      </c>
      <c r="R210" s="2">
        <v>50</v>
      </c>
      <c r="S210" s="2">
        <v>150</v>
      </c>
      <c r="T210" s="2">
        <v>200</v>
      </c>
      <c r="U210" s="2">
        <v>135</v>
      </c>
      <c r="V210" s="2">
        <v>100</v>
      </c>
      <c r="W210" s="2">
        <v>365</v>
      </c>
      <c r="X210" s="2">
        <v>200</v>
      </c>
      <c r="Y210" s="2">
        <v>205</v>
      </c>
      <c r="Z210" s="2">
        <v>545</v>
      </c>
    </row>
    <row r="211" spans="1:26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200</v>
      </c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4635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4635</v>
      </c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6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6" x14ac:dyDescent="0.5">
      <c r="C218" s="114"/>
      <c r="D218" s="115"/>
      <c r="E218" s="114"/>
      <c r="F218" s="114"/>
      <c r="G218" s="114"/>
      <c r="J218" s="2"/>
      <c r="L218" s="2"/>
    </row>
    <row r="219" spans="1:26" ht="25.5" x14ac:dyDescent="0.55000000000000004">
      <c r="J219" s="2"/>
      <c r="L219" s="72" t="s">
        <v>271</v>
      </c>
      <c r="M219" s="2" t="s">
        <v>306</v>
      </c>
    </row>
    <row r="220" spans="1:26" x14ac:dyDescent="0.5">
      <c r="J220" s="2"/>
      <c r="L220" s="2"/>
    </row>
    <row r="221" spans="1:26" x14ac:dyDescent="0.5">
      <c r="J221" s="2"/>
      <c r="L221" s="2"/>
    </row>
    <row r="222" spans="1:26" x14ac:dyDescent="0.5">
      <c r="J222" s="2"/>
      <c r="L222" s="2"/>
    </row>
    <row r="223" spans="1:26" x14ac:dyDescent="0.5">
      <c r="J223" s="2"/>
      <c r="L223" s="2"/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0"/>
        <filter val="165.00"/>
        <filter val="200.00"/>
        <filter val="260.00"/>
        <filter val="300.00"/>
        <filter val="400.00"/>
        <filter val="50.00"/>
        <filter val="500.00"/>
        <filter val="60.00"/>
        <filter val="70.00"/>
        <filter val="700.00"/>
        <filter val="900.00"/>
        <filter val="960.00"/>
        <filter val="ส่วนลดสินค้า SALE"/>
      </filters>
    </filterColumn>
  </autoFilter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292"/>
  <sheetViews>
    <sheetView zoomScale="78" zoomScaleNormal="78" workbookViewId="0">
      <pane xSplit="10" ySplit="4" topLeftCell="K201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68</v>
      </c>
      <c r="F5" s="70"/>
      <c r="G5" s="46">
        <f t="shared" ref="G5:G68" si="0">E5+F5</f>
        <v>68</v>
      </c>
      <c r="H5" s="77">
        <v>0</v>
      </c>
      <c r="I5" s="75">
        <v>0</v>
      </c>
      <c r="J5" s="46">
        <f t="shared" ref="J5:J68" si="1">+G5-H5-K5-I5</f>
        <v>67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4">
        <f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54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17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/>
      <c r="P11" s="124">
        <f t="shared" si="3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4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28</v>
      </c>
      <c r="F28" s="70"/>
      <c r="G28" s="46">
        <f t="shared" si="0"/>
        <v>28</v>
      </c>
      <c r="H28" s="77">
        <v>0</v>
      </c>
      <c r="I28" s="75">
        <v>0</v>
      </c>
      <c r="J28" s="46">
        <f t="shared" si="1"/>
        <v>25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/>
      <c r="P28" s="124">
        <f t="shared" si="3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56</v>
      </c>
      <c r="F31" s="70"/>
      <c r="G31" s="46">
        <f t="shared" si="0"/>
        <v>56</v>
      </c>
      <c r="H31" s="77">
        <v>0</v>
      </c>
      <c r="I31" s="75">
        <v>0</v>
      </c>
      <c r="J31" s="46">
        <f t="shared" si="1"/>
        <v>51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/>
      <c r="P31" s="124">
        <f t="shared" si="3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/>
      <c r="P33" s="124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6</v>
      </c>
      <c r="F34" s="70"/>
      <c r="G34" s="46">
        <f t="shared" si="0"/>
        <v>6</v>
      </c>
      <c r="H34" s="77">
        <v>0</v>
      </c>
      <c r="I34" s="75">
        <v>0</v>
      </c>
      <c r="J34" s="46">
        <f t="shared" si="1"/>
        <v>5</v>
      </c>
      <c r="K34" s="71">
        <v>1</v>
      </c>
      <c r="L34" s="20">
        <v>130</v>
      </c>
      <c r="M34" s="64">
        <f t="shared" si="2"/>
        <v>130</v>
      </c>
      <c r="N34" s="17" t="s">
        <v>16</v>
      </c>
      <c r="O34" s="18"/>
      <c r="P34" s="124">
        <f t="shared" si="3"/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+'8'!J40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+'8'!J41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4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/>
      <c r="P41" s="124">
        <f t="shared" si="3"/>
        <v>100</v>
      </c>
      <c r="Q41" s="89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+'8'!J43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+'8'!J44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14</v>
      </c>
      <c r="K44" s="71">
        <v>3</v>
      </c>
      <c r="L44" s="20">
        <v>50</v>
      </c>
      <c r="M44" s="64">
        <f t="shared" si="2"/>
        <v>150</v>
      </c>
      <c r="N44" s="17" t="s">
        <v>16</v>
      </c>
      <c r="O44" s="18"/>
      <c r="P44" s="124">
        <f t="shared" si="3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+'8'!J45</f>
        <v>14</v>
      </c>
      <c r="F45" s="70"/>
      <c r="G45" s="46">
        <f t="shared" si="0"/>
        <v>14</v>
      </c>
      <c r="H45" s="77">
        <v>0</v>
      </c>
      <c r="I45" s="75">
        <v>0</v>
      </c>
      <c r="J45" s="46">
        <f t="shared" si="1"/>
        <v>12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4">
        <f t="shared" si="3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+'8'!J46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+'8'!J47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+'8'!J50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+'8'!J53</f>
        <v>12</v>
      </c>
      <c r="F53" s="70"/>
      <c r="G53" s="46">
        <f t="shared" si="0"/>
        <v>12</v>
      </c>
      <c r="H53" s="77">
        <v>0</v>
      </c>
      <c r="I53" s="75">
        <v>0</v>
      </c>
      <c r="J53" s="46">
        <f t="shared" si="1"/>
        <v>11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+'8'!J58</f>
        <v>19</v>
      </c>
      <c r="F58" s="70"/>
      <c r="G58" s="46">
        <f t="shared" si="0"/>
        <v>19</v>
      </c>
      <c r="H58" s="77">
        <v>0</v>
      </c>
      <c r="I58" s="75">
        <v>0</v>
      </c>
      <c r="J58" s="46">
        <f t="shared" si="1"/>
        <v>17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/>
      <c r="P58" s="124">
        <f t="shared" si="3"/>
        <v>240</v>
      </c>
      <c r="Q58" s="89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+'8'!J67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2</v>
      </c>
      <c r="K67" s="71">
        <v>2</v>
      </c>
      <c r="L67" s="20">
        <v>50</v>
      </c>
      <c r="M67" s="64">
        <f t="shared" si="2"/>
        <v>100</v>
      </c>
      <c r="N67" s="17" t="s">
        <v>16</v>
      </c>
      <c r="O67" s="18"/>
      <c r="P67" s="124">
        <f t="shared" si="3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+'8'!J69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1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4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+'8'!J87</f>
        <v>29</v>
      </c>
      <c r="F87" s="70">
        <v>10</v>
      </c>
      <c r="G87" s="46">
        <f t="shared" si="5"/>
        <v>39</v>
      </c>
      <c r="H87" s="77">
        <v>0</v>
      </c>
      <c r="I87" s="75">
        <v>0</v>
      </c>
      <c r="J87" s="46">
        <f t="shared" si="6"/>
        <v>36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+'8'!J88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12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+'8'!J89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+'8'!J90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22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+'8'!J91</f>
        <v>30</v>
      </c>
      <c r="F91" s="70"/>
      <c r="G91" s="46">
        <f t="shared" si="5"/>
        <v>30</v>
      </c>
      <c r="H91" s="77">
        <v>0</v>
      </c>
      <c r="I91" s="75">
        <v>0</v>
      </c>
      <c r="J91" s="46">
        <f t="shared" si="6"/>
        <v>30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+'8'!J100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+'8'!J132</f>
        <v>24</v>
      </c>
      <c r="F132" s="70"/>
      <c r="G132" s="46">
        <f t="shared" si="5"/>
        <v>24</v>
      </c>
      <c r="H132" s="77">
        <v>0</v>
      </c>
      <c r="I132" s="75">
        <v>0</v>
      </c>
      <c r="J132" s="46">
        <f t="shared" si="6"/>
        <v>22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4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+'8'!J135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10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>SUM(M135-O135)</f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+'8'!J144</f>
        <v>33</v>
      </c>
      <c r="F144" s="70"/>
      <c r="G144" s="46">
        <f t="shared" si="13"/>
        <v>33</v>
      </c>
      <c r="H144" s="77">
        <v>0</v>
      </c>
      <c r="I144" s="75">
        <v>0</v>
      </c>
      <c r="J144" s="46">
        <f t="shared" si="14"/>
        <v>31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+'8'!J145</f>
        <v>38</v>
      </c>
      <c r="F145" s="70"/>
      <c r="G145" s="46">
        <f t="shared" si="13"/>
        <v>38</v>
      </c>
      <c r="H145" s="77">
        <v>0</v>
      </c>
      <c r="I145" s="75">
        <v>0</v>
      </c>
      <c r="J145" s="46">
        <f t="shared" si="14"/>
        <v>34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4">
        <f t="shared" si="8"/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+'8'!J202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+'8'!J203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+'8'!J204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+'8'!J205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1383.73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3785</v>
      </c>
    </row>
    <row r="209" spans="1:22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2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1015</v>
      </c>
      <c r="O210" s="2">
        <v>100</v>
      </c>
      <c r="P210" s="2">
        <v>260</v>
      </c>
      <c r="Q210" s="2">
        <v>120</v>
      </c>
      <c r="R210" s="2">
        <v>100</v>
      </c>
      <c r="S210" s="2">
        <v>100</v>
      </c>
      <c r="T210" s="2">
        <v>135</v>
      </c>
      <c r="U210" s="2">
        <v>100</v>
      </c>
      <c r="V210" s="2">
        <v>100</v>
      </c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2770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2770</v>
      </c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2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2" x14ac:dyDescent="0.5">
      <c r="C218" s="114"/>
      <c r="D218" s="115"/>
      <c r="E218" s="114"/>
      <c r="F218" s="114"/>
      <c r="G218" s="114"/>
      <c r="J218" s="2"/>
      <c r="L218" s="2"/>
    </row>
    <row r="219" spans="1:22" ht="25.5" x14ac:dyDescent="0.55000000000000004">
      <c r="J219" s="2"/>
      <c r="L219" s="72" t="s">
        <v>271</v>
      </c>
      <c r="M219" s="2" t="s">
        <v>306</v>
      </c>
    </row>
    <row r="220" spans="1:22" x14ac:dyDescent="0.5">
      <c r="J220" s="2"/>
      <c r="L220" s="2"/>
    </row>
    <row r="221" spans="1:22" x14ac:dyDescent="0.5">
      <c r="J221" s="2"/>
      <c r="L221" s="2"/>
    </row>
    <row r="222" spans="1:22" x14ac:dyDescent="0.5">
      <c r="J222" s="2"/>
      <c r="L222" s="2"/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292"/>
  <sheetViews>
    <sheetView zoomScale="80" zoomScaleNormal="80" workbookViewId="0">
      <pane xSplit="10" ySplit="4" topLeftCell="K202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67</v>
      </c>
      <c r="F5" s="70"/>
      <c r="G5" s="46">
        <f t="shared" ref="G5:G68" si="0">E5+F5</f>
        <v>67</v>
      </c>
      <c r="H5" s="77">
        <v>0</v>
      </c>
      <c r="I5" s="75">
        <v>0</v>
      </c>
      <c r="J5" s="46">
        <f t="shared" ref="J5:J68" si="1">+G5-H5-K5-I5</f>
        <v>64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4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52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30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24">
        <f>SUM(M22-O22)</f>
        <v>150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25</v>
      </c>
      <c r="F28" s="70"/>
      <c r="G28" s="46">
        <f t="shared" si="0"/>
        <v>25</v>
      </c>
      <c r="H28" s="77">
        <v>0</v>
      </c>
      <c r="I28" s="75">
        <v>0</v>
      </c>
      <c r="J28" s="46">
        <f t="shared" si="1"/>
        <v>23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4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51</v>
      </c>
      <c r="F31" s="70"/>
      <c r="G31" s="46">
        <f t="shared" si="0"/>
        <v>51</v>
      </c>
      <c r="H31" s="77">
        <v>0</v>
      </c>
      <c r="I31" s="75">
        <v>0</v>
      </c>
      <c r="J31" s="46">
        <f t="shared" si="1"/>
        <v>46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>
        <v>220</v>
      </c>
      <c r="P31" s="124">
        <f t="shared" si="3"/>
        <v>280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5</v>
      </c>
      <c r="F34" s="70"/>
      <c r="G34" s="46">
        <f t="shared" si="0"/>
        <v>5</v>
      </c>
      <c r="H34" s="77">
        <v>0</v>
      </c>
      <c r="I34" s="75">
        <v>0</v>
      </c>
      <c r="J34" s="46">
        <f t="shared" si="1"/>
        <v>5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+'9'!J40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20">
        <v>50</v>
      </c>
      <c r="M40" s="64">
        <f t="shared" si="2"/>
        <v>50</v>
      </c>
      <c r="N40" s="17" t="s">
        <v>1423</v>
      </c>
      <c r="O40" s="18">
        <v>50</v>
      </c>
      <c r="P40" s="23">
        <f t="shared" si="3"/>
        <v>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+'9'!J43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+'9'!J44</f>
        <v>14</v>
      </c>
      <c r="F44" s="70"/>
      <c r="G44" s="46">
        <f t="shared" si="0"/>
        <v>14</v>
      </c>
      <c r="H44" s="77">
        <v>0</v>
      </c>
      <c r="I44" s="75">
        <v>0</v>
      </c>
      <c r="J44" s="46">
        <f t="shared" si="1"/>
        <v>14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+'9'!J45</f>
        <v>12</v>
      </c>
      <c r="F45" s="70"/>
      <c r="G45" s="46">
        <f t="shared" si="0"/>
        <v>12</v>
      </c>
      <c r="H45" s="77">
        <v>0</v>
      </c>
      <c r="I45" s="75">
        <v>0</v>
      </c>
      <c r="J45" s="46">
        <f t="shared" si="1"/>
        <v>11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+'9'!J46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+'9'!J47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+'9'!J50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+'9'!J53</f>
        <v>11</v>
      </c>
      <c r="F53" s="70"/>
      <c r="G53" s="46">
        <f t="shared" si="0"/>
        <v>11</v>
      </c>
      <c r="H53" s="77">
        <v>0</v>
      </c>
      <c r="I53" s="75">
        <v>0</v>
      </c>
      <c r="J53" s="46">
        <f t="shared" si="1"/>
        <v>10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+'9'!J58</f>
        <v>17</v>
      </c>
      <c r="F58" s="70"/>
      <c r="G58" s="46">
        <f t="shared" si="0"/>
        <v>17</v>
      </c>
      <c r="H58" s="77">
        <v>0</v>
      </c>
      <c r="I58" s="75">
        <v>0</v>
      </c>
      <c r="J58" s="46">
        <f t="shared" si="1"/>
        <v>17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+'9'!J67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+'9'!J69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+'9'!J87</f>
        <v>36</v>
      </c>
      <c r="F87" s="70"/>
      <c r="G87" s="46">
        <f t="shared" si="5"/>
        <v>36</v>
      </c>
      <c r="H87" s="77">
        <v>0</v>
      </c>
      <c r="I87" s="75">
        <v>0</v>
      </c>
      <c r="J87" s="46">
        <f t="shared" si="6"/>
        <v>30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>
        <v>150</v>
      </c>
      <c r="P87" s="124">
        <f t="shared" si="11"/>
        <v>450</v>
      </c>
      <c r="Q87" s="89">
        <v>32.520000000000003</v>
      </c>
      <c r="R87" s="43">
        <f t="shared" si="12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+'9'!J88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+'9'!J89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+'9'!J90</f>
        <v>22</v>
      </c>
      <c r="F90" s="70"/>
      <c r="G90" s="46">
        <f t="shared" si="5"/>
        <v>22</v>
      </c>
      <c r="H90" s="77">
        <v>0</v>
      </c>
      <c r="I90" s="75">
        <v>0</v>
      </c>
      <c r="J90" s="46">
        <f t="shared" si="6"/>
        <v>19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4">
        <f t="shared" si="11"/>
        <v>300</v>
      </c>
      <c r="Q90" s="89">
        <v>11.91</v>
      </c>
      <c r="R90" s="43">
        <f t="shared" si="12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+'9'!J91</f>
        <v>30</v>
      </c>
      <c r="F91" s="70"/>
      <c r="G91" s="46">
        <f t="shared" si="5"/>
        <v>30</v>
      </c>
      <c r="H91" s="77">
        <v>0</v>
      </c>
      <c r="I91" s="75">
        <v>0</v>
      </c>
      <c r="J91" s="46">
        <f t="shared" si="6"/>
        <v>28</v>
      </c>
      <c r="K91" s="71">
        <v>2</v>
      </c>
      <c r="L91" s="20">
        <v>55</v>
      </c>
      <c r="M91" s="64">
        <f t="shared" si="10"/>
        <v>110</v>
      </c>
      <c r="N91" s="17" t="s">
        <v>16</v>
      </c>
      <c r="O91" s="18">
        <v>50</v>
      </c>
      <c r="P91" s="124">
        <f t="shared" si="11"/>
        <v>60</v>
      </c>
      <c r="Q91" s="89">
        <v>13.03</v>
      </c>
      <c r="R91" s="43">
        <f t="shared" si="12"/>
        <v>26.06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+'9'!J132</f>
        <v>22</v>
      </c>
      <c r="F132" s="70"/>
      <c r="G132" s="46">
        <f t="shared" si="5"/>
        <v>22</v>
      </c>
      <c r="H132" s="77">
        <v>0</v>
      </c>
      <c r="I132" s="75">
        <v>0</v>
      </c>
      <c r="J132" s="46">
        <f t="shared" si="6"/>
        <v>22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+'9'!J135</f>
        <v>10</v>
      </c>
      <c r="F135" s="70"/>
      <c r="G135" s="46">
        <f t="shared" si="5"/>
        <v>10</v>
      </c>
      <c r="H135" s="77">
        <v>0</v>
      </c>
      <c r="I135" s="75">
        <v>0</v>
      </c>
      <c r="J135" s="46">
        <f t="shared" si="6"/>
        <v>10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+'9'!J144</f>
        <v>31</v>
      </c>
      <c r="F144" s="70"/>
      <c r="G144" s="46">
        <f t="shared" si="13"/>
        <v>31</v>
      </c>
      <c r="H144" s="77">
        <v>0</v>
      </c>
      <c r="I144" s="75">
        <v>0</v>
      </c>
      <c r="J144" s="46">
        <f t="shared" si="14"/>
        <v>30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+'9'!J145</f>
        <v>34</v>
      </c>
      <c r="F145" s="70"/>
      <c r="G145" s="46">
        <f t="shared" si="13"/>
        <v>34</v>
      </c>
      <c r="H145" s="77">
        <v>0</v>
      </c>
      <c r="I145" s="75">
        <v>0</v>
      </c>
      <c r="J145" s="46">
        <f t="shared" si="14"/>
        <v>32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4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+'9'!J202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+'9'!J203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+'9'!J204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+'9'!J205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968.03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2935</v>
      </c>
    </row>
    <row r="209" spans="1:18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8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420</v>
      </c>
      <c r="O210" s="2">
        <v>100</v>
      </c>
      <c r="P210" s="2">
        <v>100</v>
      </c>
      <c r="Q210" s="2">
        <v>120</v>
      </c>
      <c r="R210" s="2">
        <v>100</v>
      </c>
    </row>
    <row r="211" spans="1:18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8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8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620</v>
      </c>
    </row>
    <row r="214" spans="1:18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1895</v>
      </c>
    </row>
    <row r="215" spans="1:18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1895</v>
      </c>
    </row>
    <row r="216" spans="1:18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8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8" x14ac:dyDescent="0.5">
      <c r="C218" s="114"/>
      <c r="D218" s="115"/>
      <c r="E218" s="114"/>
      <c r="F218" s="114"/>
      <c r="G218" s="114"/>
      <c r="J218" s="2"/>
      <c r="L218" s="2"/>
    </row>
    <row r="219" spans="1:18" ht="25.5" x14ac:dyDescent="0.55000000000000004">
      <c r="J219" s="2"/>
      <c r="L219" s="72" t="s">
        <v>271</v>
      </c>
      <c r="M219" s="2" t="s">
        <v>306</v>
      </c>
    </row>
    <row r="220" spans="1:18" x14ac:dyDescent="0.5">
      <c r="J220" s="2"/>
      <c r="L220" s="2"/>
    </row>
    <row r="221" spans="1:18" x14ac:dyDescent="0.5">
      <c r="J221" s="2"/>
      <c r="L221" s="2"/>
    </row>
    <row r="222" spans="1:18" x14ac:dyDescent="0.5">
      <c r="J222" s="2"/>
      <c r="L222" s="2"/>
    </row>
    <row r="223" spans="1:18" x14ac:dyDescent="0.5">
      <c r="J223" s="2"/>
      <c r="L223" s="2"/>
    </row>
    <row r="224" spans="1:18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X292"/>
  <sheetViews>
    <sheetView zoomScale="80" zoomScaleNormal="80" workbookViewId="0">
      <pane xSplit="10" ySplit="4" topLeftCell="K201" activePane="bottomRight" state="frozen"/>
      <selection activeCell="A2" sqref="A2:O2"/>
      <selection pane="topRight" activeCell="A2" sqref="A2:O2"/>
      <selection pane="bottomLeft" activeCell="A2" sqref="A2:O2"/>
      <selection pane="bottomRight" activeCell="R216" sqref="R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64</v>
      </c>
      <c r="F5" s="70"/>
      <c r="G5" s="46">
        <f t="shared" ref="G5:G68" si="0">E5+F5</f>
        <v>64</v>
      </c>
      <c r="H5" s="77">
        <v>0</v>
      </c>
      <c r="I5" s="75">
        <v>0</v>
      </c>
      <c r="J5" s="46">
        <f t="shared" ref="J5:J68" si="1">+G5-H5-K5-I5</f>
        <v>64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52</v>
      </c>
      <c r="F6" s="70"/>
      <c r="G6" s="46">
        <f t="shared" si="0"/>
        <v>52</v>
      </c>
      <c r="H6" s="77">
        <v>8</v>
      </c>
      <c r="I6" s="75">
        <v>0</v>
      </c>
      <c r="J6" s="46">
        <f t="shared" si="1"/>
        <v>43</v>
      </c>
      <c r="K6" s="71">
        <v>1</v>
      </c>
      <c r="L6" s="20">
        <v>100</v>
      </c>
      <c r="M6" s="64">
        <f t="shared" ref="M6:M80" si="2">+L6*K6</f>
        <v>100</v>
      </c>
      <c r="N6" s="17" t="s">
        <v>1425</v>
      </c>
      <c r="O6" s="18"/>
      <c r="P6" s="124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9</v>
      </c>
      <c r="F18" s="70"/>
      <c r="G18" s="46">
        <f t="shared" si="0"/>
        <v>9</v>
      </c>
      <c r="H18" s="77">
        <v>9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1426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17</v>
      </c>
      <c r="K22" s="71">
        <v>13</v>
      </c>
      <c r="L22" s="20">
        <v>100</v>
      </c>
      <c r="M22" s="64">
        <f t="shared" si="2"/>
        <v>1300</v>
      </c>
      <c r="N22" s="17" t="s">
        <v>16</v>
      </c>
      <c r="O22" s="18">
        <v>650</v>
      </c>
      <c r="P22" s="124">
        <f t="shared" si="3"/>
        <v>650</v>
      </c>
      <c r="Q22" s="89">
        <v>27.89</v>
      </c>
      <c r="R22" s="43">
        <f t="shared" si="4"/>
        <v>362.57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23</v>
      </c>
      <c r="F28" s="70"/>
      <c r="G28" s="46">
        <f t="shared" si="0"/>
        <v>23</v>
      </c>
      <c r="H28" s="77">
        <v>0</v>
      </c>
      <c r="I28" s="75">
        <v>0</v>
      </c>
      <c r="J28" s="46">
        <f t="shared" si="1"/>
        <v>12</v>
      </c>
      <c r="K28" s="71">
        <v>11</v>
      </c>
      <c r="L28" s="20">
        <v>100</v>
      </c>
      <c r="M28" s="64">
        <f t="shared" si="2"/>
        <v>1100</v>
      </c>
      <c r="N28" s="17" t="s">
        <v>16</v>
      </c>
      <c r="O28" s="18">
        <v>550</v>
      </c>
      <c r="P28" s="124">
        <f t="shared" si="3"/>
        <v>550</v>
      </c>
      <c r="Q28" s="89">
        <v>30.84</v>
      </c>
      <c r="R28" s="43">
        <f t="shared" si="4"/>
        <v>339.24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46</v>
      </c>
      <c r="F31" s="70"/>
      <c r="G31" s="46">
        <f t="shared" si="0"/>
        <v>46</v>
      </c>
      <c r="H31" s="77">
        <v>0</v>
      </c>
      <c r="I31" s="75">
        <v>0</v>
      </c>
      <c r="J31" s="46">
        <f t="shared" si="1"/>
        <v>38</v>
      </c>
      <c r="K31" s="71">
        <v>8</v>
      </c>
      <c r="L31" s="20">
        <v>100</v>
      </c>
      <c r="M31" s="64">
        <f t="shared" si="2"/>
        <v>800</v>
      </c>
      <c r="N31" s="17" t="s">
        <v>16</v>
      </c>
      <c r="O31" s="18">
        <v>400</v>
      </c>
      <c r="P31" s="124">
        <f t="shared" si="3"/>
        <v>400</v>
      </c>
      <c r="Q31" s="8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5</v>
      </c>
      <c r="F34" s="70"/>
      <c r="G34" s="46">
        <f t="shared" si="0"/>
        <v>5</v>
      </c>
      <c r="H34" s="77">
        <v>0</v>
      </c>
      <c r="I34" s="75">
        <v>0</v>
      </c>
      <c r="J34" s="46">
        <f t="shared" si="1"/>
        <v>5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+'10'!J40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+'10'!J41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+'10'!J43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+'10'!J44</f>
        <v>14</v>
      </c>
      <c r="F44" s="70"/>
      <c r="G44" s="46">
        <f t="shared" si="0"/>
        <v>14</v>
      </c>
      <c r="H44" s="77">
        <v>0</v>
      </c>
      <c r="I44" s="75">
        <v>0</v>
      </c>
      <c r="J44" s="46">
        <f t="shared" si="1"/>
        <v>14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+'10'!J45</f>
        <v>11</v>
      </c>
      <c r="F45" s="70"/>
      <c r="G45" s="46">
        <f t="shared" si="0"/>
        <v>11</v>
      </c>
      <c r="H45" s="77">
        <v>0</v>
      </c>
      <c r="I45" s="75">
        <v>0</v>
      </c>
      <c r="J45" s="46">
        <f t="shared" si="1"/>
        <v>11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+'10'!J46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+'10'!J47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+'10'!J50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+'10'!J53</f>
        <v>10</v>
      </c>
      <c r="F53" s="70"/>
      <c r="G53" s="46">
        <f t="shared" si="0"/>
        <v>10</v>
      </c>
      <c r="H53" s="77">
        <v>0</v>
      </c>
      <c r="I53" s="75">
        <v>0</v>
      </c>
      <c r="J53" s="46">
        <f t="shared" si="1"/>
        <v>10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+'10'!J58</f>
        <v>17</v>
      </c>
      <c r="F58" s="70"/>
      <c r="G58" s="46">
        <f t="shared" si="0"/>
        <v>17</v>
      </c>
      <c r="H58" s="77">
        <v>0</v>
      </c>
      <c r="I58" s="75">
        <v>0</v>
      </c>
      <c r="J58" s="46">
        <f t="shared" si="1"/>
        <v>17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+'10'!J67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+'10'!J69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+'10'!J87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24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/>
      <c r="P87" s="124">
        <f t="shared" si="11"/>
        <v>600</v>
      </c>
      <c r="Q87" s="89">
        <v>32.520000000000003</v>
      </c>
      <c r="R87" s="43">
        <f t="shared" si="12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+'10'!J88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+'10'!J89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+'10'!J90</f>
        <v>19</v>
      </c>
      <c r="F90" s="70"/>
      <c r="G90" s="46">
        <f t="shared" si="5"/>
        <v>19</v>
      </c>
      <c r="H90" s="77">
        <v>0</v>
      </c>
      <c r="I90" s="75">
        <v>0</v>
      </c>
      <c r="J90" s="46">
        <f t="shared" si="6"/>
        <v>16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4">
        <f t="shared" si="11"/>
        <v>300</v>
      </c>
      <c r="Q90" s="89">
        <v>11.91</v>
      </c>
      <c r="R90" s="43">
        <f t="shared" si="12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+'10'!J91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+'10'!J132</f>
        <v>22</v>
      </c>
      <c r="F132" s="70"/>
      <c r="G132" s="46">
        <f t="shared" si="5"/>
        <v>22</v>
      </c>
      <c r="H132" s="77">
        <v>0</v>
      </c>
      <c r="I132" s="75">
        <v>0</v>
      </c>
      <c r="J132" s="46">
        <f t="shared" si="6"/>
        <v>22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+'10'!J135</f>
        <v>10</v>
      </c>
      <c r="F135" s="70"/>
      <c r="G135" s="46">
        <f t="shared" si="5"/>
        <v>10</v>
      </c>
      <c r="H135" s="77">
        <v>0</v>
      </c>
      <c r="I135" s="75">
        <v>0</v>
      </c>
      <c r="J135" s="46">
        <f t="shared" si="6"/>
        <v>8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4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+'10'!J144</f>
        <v>30</v>
      </c>
      <c r="F144" s="70"/>
      <c r="G144" s="46">
        <f t="shared" si="13"/>
        <v>30</v>
      </c>
      <c r="H144" s="77">
        <v>0</v>
      </c>
      <c r="I144" s="75">
        <v>0</v>
      </c>
      <c r="J144" s="46">
        <f t="shared" si="14"/>
        <v>28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+'10'!J145</f>
        <v>32</v>
      </c>
      <c r="F145" s="70"/>
      <c r="G145" s="46">
        <f t="shared" si="13"/>
        <v>32</v>
      </c>
      <c r="H145" s="77">
        <v>0</v>
      </c>
      <c r="I145" s="75">
        <v>0</v>
      </c>
      <c r="J145" s="46">
        <f t="shared" si="14"/>
        <v>28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4">
        <f t="shared" si="8"/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+'10'!J202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+'10'!J203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+'10'!J204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+'10'!J205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1614.21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4870</v>
      </c>
    </row>
    <row r="209" spans="1:24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4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1560</v>
      </c>
      <c r="O210" s="2">
        <v>160</v>
      </c>
      <c r="P210" s="2">
        <v>200</v>
      </c>
      <c r="Q210" s="2">
        <v>60</v>
      </c>
      <c r="R210" s="2">
        <v>120</v>
      </c>
      <c r="S210" s="2">
        <v>100</v>
      </c>
      <c r="T210" s="2">
        <v>200</v>
      </c>
      <c r="U210" s="2">
        <v>100</v>
      </c>
      <c r="V210" s="2">
        <v>200</v>
      </c>
      <c r="W210" s="2">
        <v>220</v>
      </c>
      <c r="X210" s="2">
        <v>200</v>
      </c>
    </row>
    <row r="211" spans="1:24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1600</v>
      </c>
    </row>
    <row r="214" spans="1:2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1710</v>
      </c>
    </row>
    <row r="215" spans="1:2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1710</v>
      </c>
    </row>
    <row r="216" spans="1:2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4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4" x14ac:dyDescent="0.5">
      <c r="C218" s="114"/>
      <c r="D218" s="115"/>
      <c r="E218" s="114"/>
      <c r="F218" s="114"/>
      <c r="G218" s="114"/>
      <c r="J218" s="2"/>
      <c r="L218" s="2"/>
    </row>
    <row r="219" spans="1:24" ht="25.5" x14ac:dyDescent="0.55000000000000004">
      <c r="J219" s="2"/>
      <c r="L219" s="72" t="s">
        <v>271</v>
      </c>
      <c r="M219" s="2" t="s">
        <v>306</v>
      </c>
    </row>
    <row r="220" spans="1:24" x14ac:dyDescent="0.5">
      <c r="J220" s="2"/>
      <c r="L220" s="2"/>
    </row>
    <row r="221" spans="1:24" x14ac:dyDescent="0.5">
      <c r="J221" s="2"/>
      <c r="L221" s="2"/>
    </row>
    <row r="222" spans="1:24" x14ac:dyDescent="0.5">
      <c r="J222" s="2"/>
      <c r="L222" s="2"/>
    </row>
    <row r="223" spans="1:24" x14ac:dyDescent="0.5">
      <c r="J223" s="2"/>
      <c r="L223" s="2"/>
    </row>
    <row r="224" spans="1:2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2"/>
  <sheetViews>
    <sheetView zoomScale="80" zoomScaleNormal="80" workbookViewId="0">
      <pane xSplit="10" ySplit="4" topLeftCell="K203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64</v>
      </c>
      <c r="F5" s="70"/>
      <c r="G5" s="46">
        <f t="shared" ref="G5:G68" si="0">E5+F5</f>
        <v>64</v>
      </c>
      <c r="H5" s="77">
        <v>0</v>
      </c>
      <c r="I5" s="75">
        <v>0</v>
      </c>
      <c r="J5" s="46">
        <f t="shared" ref="J5:J68" si="1">+G5-H5-K5-I5</f>
        <v>64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12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250</v>
      </c>
      <c r="P22" s="124">
        <f t="shared" si="3"/>
        <v>250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12</v>
      </c>
      <c r="F28" s="70"/>
      <c r="G28" s="46">
        <f t="shared" si="0"/>
        <v>12</v>
      </c>
      <c r="H28" s="77">
        <v>0</v>
      </c>
      <c r="I28" s="75">
        <v>0</v>
      </c>
      <c r="J28" s="46">
        <f t="shared" si="1"/>
        <v>7</v>
      </c>
      <c r="K28" s="71">
        <v>5</v>
      </c>
      <c r="L28" s="20">
        <v>100</v>
      </c>
      <c r="M28" s="64">
        <f t="shared" si="2"/>
        <v>500</v>
      </c>
      <c r="N28" s="17" t="s">
        <v>16</v>
      </c>
      <c r="O28" s="18">
        <v>250</v>
      </c>
      <c r="P28" s="124">
        <f t="shared" si="3"/>
        <v>250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38</v>
      </c>
      <c r="F31" s="70"/>
      <c r="G31" s="46">
        <f t="shared" si="0"/>
        <v>38</v>
      </c>
      <c r="H31" s="77">
        <v>0</v>
      </c>
      <c r="I31" s="75">
        <v>0</v>
      </c>
      <c r="J31" s="46">
        <f t="shared" si="1"/>
        <v>24</v>
      </c>
      <c r="K31" s="71">
        <v>14</v>
      </c>
      <c r="L31" s="20">
        <v>100</v>
      </c>
      <c r="M31" s="64">
        <f t="shared" si="2"/>
        <v>1400</v>
      </c>
      <c r="N31" s="17" t="s">
        <v>16</v>
      </c>
      <c r="O31" s="18">
        <v>700</v>
      </c>
      <c r="P31" s="124">
        <f t="shared" si="3"/>
        <v>700</v>
      </c>
      <c r="Q31" s="89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5</v>
      </c>
      <c r="F34" s="70"/>
      <c r="G34" s="46">
        <f t="shared" si="0"/>
        <v>5</v>
      </c>
      <c r="H34" s="77">
        <v>0</v>
      </c>
      <c r="I34" s="75">
        <v>0</v>
      </c>
      <c r="J34" s="46">
        <f t="shared" si="1"/>
        <v>5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+'11'!J40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+'11'!J41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+'11'!J43</f>
        <v>17</v>
      </c>
      <c r="F43" s="70"/>
      <c r="G43" s="46">
        <f t="shared" si="0"/>
        <v>17</v>
      </c>
      <c r="H43" s="77">
        <v>0</v>
      </c>
      <c r="I43" s="75">
        <v>0</v>
      </c>
      <c r="J43" s="46">
        <f t="shared" si="1"/>
        <v>16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+'11'!J44</f>
        <v>14</v>
      </c>
      <c r="F44" s="70"/>
      <c r="G44" s="46">
        <f t="shared" si="0"/>
        <v>14</v>
      </c>
      <c r="H44" s="77">
        <v>0</v>
      </c>
      <c r="I44" s="75">
        <v>0</v>
      </c>
      <c r="J44" s="46">
        <f t="shared" si="1"/>
        <v>13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+'11'!J45</f>
        <v>11</v>
      </c>
      <c r="F45" s="70"/>
      <c r="G45" s="46">
        <f t="shared" si="0"/>
        <v>11</v>
      </c>
      <c r="H45" s="77">
        <v>0</v>
      </c>
      <c r="I45" s="75">
        <v>0</v>
      </c>
      <c r="J45" s="46">
        <f t="shared" si="1"/>
        <v>10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+'11'!J46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+'11'!J47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11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4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+'11'!J50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+'11'!J53</f>
        <v>10</v>
      </c>
      <c r="F53" s="70"/>
      <c r="G53" s="46">
        <f t="shared" si="0"/>
        <v>10</v>
      </c>
      <c r="H53" s="77">
        <v>0</v>
      </c>
      <c r="I53" s="75">
        <v>0</v>
      </c>
      <c r="J53" s="46">
        <f t="shared" si="1"/>
        <v>10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+'11'!J58</f>
        <v>17</v>
      </c>
      <c r="F58" s="70"/>
      <c r="G58" s="46">
        <f t="shared" si="0"/>
        <v>17</v>
      </c>
      <c r="H58" s="77">
        <v>0</v>
      </c>
      <c r="I58" s="75">
        <v>0</v>
      </c>
      <c r="J58" s="46">
        <f t="shared" si="1"/>
        <v>17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+'11'!J67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+'11'!J69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+'11'!J87</f>
        <v>24</v>
      </c>
      <c r="F87" s="70"/>
      <c r="G87" s="46">
        <f t="shared" si="5"/>
        <v>24</v>
      </c>
      <c r="H87" s="77">
        <v>0</v>
      </c>
      <c r="I87" s="75">
        <v>0</v>
      </c>
      <c r="J87" s="46">
        <f t="shared" si="6"/>
        <v>22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4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+'11'!J88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10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+'11'!J89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22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+'11'!J90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15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+'11'!J91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124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+'11'!J132</f>
        <v>22</v>
      </c>
      <c r="F132" s="70"/>
      <c r="G132" s="46">
        <f t="shared" si="5"/>
        <v>22</v>
      </c>
      <c r="H132" s="77">
        <v>0</v>
      </c>
      <c r="I132" s="75">
        <v>0</v>
      </c>
      <c r="J132" s="46">
        <f t="shared" si="6"/>
        <v>21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4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+'11'!J135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+'11'!J144</f>
        <v>28</v>
      </c>
      <c r="F144" s="70"/>
      <c r="G144" s="46">
        <f t="shared" si="13"/>
        <v>28</v>
      </c>
      <c r="H144" s="77">
        <v>0</v>
      </c>
      <c r="I144" s="75">
        <v>0</v>
      </c>
      <c r="J144" s="46">
        <f t="shared" si="14"/>
        <v>26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+'11'!J145</f>
        <v>28</v>
      </c>
      <c r="F145" s="70"/>
      <c r="G145" s="46">
        <f t="shared" si="13"/>
        <v>28</v>
      </c>
      <c r="H145" s="77">
        <v>0</v>
      </c>
      <c r="I145" s="75">
        <v>0</v>
      </c>
      <c r="J145" s="46">
        <f t="shared" si="14"/>
        <v>27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1153.48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3365</v>
      </c>
    </row>
    <row r="209" spans="1:18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8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400</v>
      </c>
      <c r="O210" s="2">
        <v>100</v>
      </c>
      <c r="P210" s="2">
        <v>100</v>
      </c>
      <c r="Q210" s="2">
        <v>100</v>
      </c>
      <c r="R210" s="2">
        <v>100</v>
      </c>
    </row>
    <row r="211" spans="1:18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8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8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1200</v>
      </c>
    </row>
    <row r="214" spans="1:18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1765</v>
      </c>
    </row>
    <row r="215" spans="1:18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1765</v>
      </c>
    </row>
    <row r="216" spans="1:18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8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8" x14ac:dyDescent="0.5">
      <c r="C218" s="114"/>
      <c r="D218" s="115"/>
      <c r="E218" s="114"/>
      <c r="F218" s="114"/>
      <c r="G218" s="114"/>
      <c r="J218" s="2"/>
      <c r="L218" s="2"/>
    </row>
    <row r="219" spans="1:18" ht="25.5" x14ac:dyDescent="0.55000000000000004">
      <c r="J219" s="2"/>
      <c r="L219" s="72" t="s">
        <v>271</v>
      </c>
      <c r="M219" s="2" t="s">
        <v>306</v>
      </c>
    </row>
    <row r="220" spans="1:18" x14ac:dyDescent="0.5">
      <c r="J220" s="2"/>
      <c r="L220" s="2"/>
    </row>
    <row r="221" spans="1:18" x14ac:dyDescent="0.5">
      <c r="J221" s="2"/>
      <c r="L221" s="2"/>
    </row>
    <row r="222" spans="1:18" x14ac:dyDescent="0.5">
      <c r="J222" s="2"/>
      <c r="L222" s="2"/>
    </row>
    <row r="223" spans="1:18" x14ac:dyDescent="0.5">
      <c r="J223" s="2"/>
      <c r="L223" s="2"/>
    </row>
    <row r="224" spans="1:18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W292"/>
  <sheetViews>
    <sheetView zoomScale="80" zoomScaleNormal="80" workbookViewId="0">
      <pane xSplit="10" ySplit="4" topLeftCell="K94" activePane="bottomRight" state="frozen"/>
      <selection activeCell="A2" sqref="A2:O2"/>
      <selection pane="topRight" activeCell="A2" sqref="A2:O2"/>
      <selection pane="bottomLeft" activeCell="A2" sqref="A2:O2"/>
      <selection pane="bottomRight" activeCell="D221" sqref="D2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64</v>
      </c>
      <c r="F5" s="70"/>
      <c r="G5" s="46">
        <f t="shared" ref="G5:G68" si="0">E5+F5</f>
        <v>64</v>
      </c>
      <c r="H5" s="77">
        <v>0</v>
      </c>
      <c r="I5" s="75">
        <v>0</v>
      </c>
      <c r="J5" s="46">
        <f t="shared" ref="J5:J68" si="1">+G5-H5-K5-I5</f>
        <v>62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4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43</v>
      </c>
      <c r="F6" s="70"/>
      <c r="G6" s="46">
        <f t="shared" si="0"/>
        <v>43</v>
      </c>
      <c r="H6" s="77">
        <v>5</v>
      </c>
      <c r="I6" s="75">
        <v>0</v>
      </c>
      <c r="J6" s="46">
        <f t="shared" si="1"/>
        <v>37</v>
      </c>
      <c r="K6" s="71">
        <v>1</v>
      </c>
      <c r="L6" s="20">
        <v>100</v>
      </c>
      <c r="M6" s="64">
        <f t="shared" ref="M6:M80" si="2">+L6*K6</f>
        <v>100</v>
      </c>
      <c r="N6" s="17" t="s">
        <v>1427</v>
      </c>
      <c r="O6" s="18"/>
      <c r="P6" s="124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hidden="1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hidden="1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17</v>
      </c>
      <c r="F11" s="70">
        <v>20</v>
      </c>
      <c r="G11" s="46">
        <f t="shared" si="0"/>
        <v>37</v>
      </c>
      <c r="H11" s="77">
        <v>7</v>
      </c>
      <c r="I11" s="75">
        <v>0</v>
      </c>
      <c r="J11" s="46">
        <f t="shared" si="1"/>
        <v>28</v>
      </c>
      <c r="K11" s="71">
        <v>2</v>
      </c>
      <c r="L11" s="20">
        <v>50</v>
      </c>
      <c r="M11" s="64">
        <f t="shared" si="2"/>
        <v>100</v>
      </c>
      <c r="N11" s="17" t="s">
        <v>1428</v>
      </c>
      <c r="O11" s="18"/>
      <c r="P11" s="124">
        <f t="shared" si="3"/>
        <v>100</v>
      </c>
      <c r="Q11" s="89">
        <v>19.36</v>
      </c>
      <c r="R11" s="43">
        <f t="shared" si="4"/>
        <v>38.72</v>
      </c>
    </row>
    <row r="12" spans="1:18" ht="25.5" hidden="1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5</v>
      </c>
      <c r="F20" s="70">
        <v>10</v>
      </c>
      <c r="G20" s="46">
        <f t="shared" si="0"/>
        <v>15</v>
      </c>
      <c r="H20" s="77">
        <v>0</v>
      </c>
      <c r="I20" s="75">
        <v>0</v>
      </c>
      <c r="J20" s="46">
        <f t="shared" si="1"/>
        <v>10</v>
      </c>
      <c r="K20" s="71">
        <v>5</v>
      </c>
      <c r="L20" s="20">
        <v>65</v>
      </c>
      <c r="M20" s="64">
        <f t="shared" si="2"/>
        <v>325</v>
      </c>
      <c r="N20" s="17" t="s">
        <v>16</v>
      </c>
      <c r="O20" s="18">
        <v>60</v>
      </c>
      <c r="P20" s="124">
        <f t="shared" si="3"/>
        <v>265</v>
      </c>
      <c r="Q20" s="89">
        <v>20.12</v>
      </c>
      <c r="R20" s="43">
        <f t="shared" si="4"/>
        <v>100.60000000000001</v>
      </c>
    </row>
    <row r="21" spans="1:18" ht="25.5" hidden="1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12</v>
      </c>
      <c r="F22" s="70">
        <v>30</v>
      </c>
      <c r="G22" s="46">
        <f t="shared" si="0"/>
        <v>42</v>
      </c>
      <c r="H22" s="77">
        <v>0</v>
      </c>
      <c r="I22" s="75">
        <v>0</v>
      </c>
      <c r="J22" s="46">
        <f t="shared" si="1"/>
        <v>35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250</v>
      </c>
      <c r="P22" s="124">
        <f t="shared" si="3"/>
        <v>450</v>
      </c>
      <c r="Q22" s="89">
        <v>27.89</v>
      </c>
      <c r="R22" s="43">
        <f t="shared" si="4"/>
        <v>195.23000000000002</v>
      </c>
    </row>
    <row r="23" spans="1:18" ht="25.5" hidden="1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hidden="1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7</v>
      </c>
      <c r="F28" s="70">
        <v>30</v>
      </c>
      <c r="G28" s="46">
        <f t="shared" si="0"/>
        <v>37</v>
      </c>
      <c r="H28" s="77">
        <v>0</v>
      </c>
      <c r="I28" s="75">
        <v>0</v>
      </c>
      <c r="J28" s="46">
        <f t="shared" si="1"/>
        <v>34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>
        <v>150</v>
      </c>
      <c r="P28" s="124">
        <f t="shared" si="3"/>
        <v>150</v>
      </c>
      <c r="Q28" s="89">
        <v>30.84</v>
      </c>
      <c r="R28" s="43">
        <f t="shared" si="4"/>
        <v>92.52</v>
      </c>
    </row>
    <row r="29" spans="1:18" ht="25.5" hidden="1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24</v>
      </c>
      <c r="F31" s="70">
        <v>30</v>
      </c>
      <c r="G31" s="46">
        <f t="shared" si="0"/>
        <v>54</v>
      </c>
      <c r="H31" s="77">
        <v>0</v>
      </c>
      <c r="I31" s="75">
        <v>0</v>
      </c>
      <c r="J31" s="46">
        <f t="shared" si="1"/>
        <v>39</v>
      </c>
      <c r="K31" s="71">
        <v>15</v>
      </c>
      <c r="L31" s="20">
        <v>100</v>
      </c>
      <c r="M31" s="64">
        <f t="shared" si="2"/>
        <v>1500</v>
      </c>
      <c r="N31" s="17" t="s">
        <v>16</v>
      </c>
      <c r="O31" s="18">
        <v>750</v>
      </c>
      <c r="P31" s="124">
        <f t="shared" si="3"/>
        <v>750</v>
      </c>
      <c r="Q31" s="89">
        <v>34.64</v>
      </c>
      <c r="R31" s="43">
        <f t="shared" si="4"/>
        <v>519.6</v>
      </c>
    </row>
    <row r="32" spans="1:18" ht="25.5" hidden="1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>
        <v>10</v>
      </c>
      <c r="G33" s="46">
        <f t="shared" si="0"/>
        <v>10</v>
      </c>
      <c r="H33" s="77">
        <v>0</v>
      </c>
      <c r="I33" s="75">
        <v>0</v>
      </c>
      <c r="J33" s="46">
        <f t="shared" si="1"/>
        <v>10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5</v>
      </c>
      <c r="F34" s="70"/>
      <c r="G34" s="46">
        <f t="shared" si="0"/>
        <v>5</v>
      </c>
      <c r="H34" s="77">
        <v>1</v>
      </c>
      <c r="I34" s="75">
        <v>0</v>
      </c>
      <c r="J34" s="46">
        <f t="shared" si="1"/>
        <v>1</v>
      </c>
      <c r="K34" s="71">
        <v>3</v>
      </c>
      <c r="L34" s="20">
        <v>130</v>
      </c>
      <c r="M34" s="64">
        <f t="shared" si="2"/>
        <v>390</v>
      </c>
      <c r="N34" s="17" t="s">
        <v>1424</v>
      </c>
      <c r="O34" s="18">
        <v>195</v>
      </c>
      <c r="P34" s="124">
        <f t="shared" si="3"/>
        <v>195</v>
      </c>
      <c r="Q34" s="89">
        <v>38.700000000000003</v>
      </c>
      <c r="R34" s="43">
        <f t="shared" si="4"/>
        <v>116.10000000000001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5</v>
      </c>
      <c r="G35" s="46">
        <f t="shared" si="0"/>
        <v>5</v>
      </c>
      <c r="H35" s="77">
        <v>0</v>
      </c>
      <c r="I35" s="75">
        <v>0</v>
      </c>
      <c r="J35" s="46">
        <f t="shared" si="1"/>
        <v>4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4">
        <f t="shared" si="3"/>
        <v>130</v>
      </c>
      <c r="Q35" s="89">
        <v>70</v>
      </c>
      <c r="R35" s="43">
        <f t="shared" si="4"/>
        <v>70</v>
      </c>
    </row>
    <row r="36" spans="1:18" ht="25.5" hidden="1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hidden="1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hidden="1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+'12'!J40</f>
        <v>5</v>
      </c>
      <c r="F40" s="70"/>
      <c r="G40" s="46">
        <f t="shared" si="0"/>
        <v>5</v>
      </c>
      <c r="H40" s="77">
        <v>1</v>
      </c>
      <c r="I40" s="75">
        <v>0</v>
      </c>
      <c r="J40" s="46">
        <f t="shared" si="1"/>
        <v>2</v>
      </c>
      <c r="K40" s="71">
        <v>2</v>
      </c>
      <c r="L40" s="20">
        <v>50</v>
      </c>
      <c r="M40" s="64">
        <f t="shared" si="2"/>
        <v>100</v>
      </c>
      <c r="N40" s="17" t="s">
        <v>1424</v>
      </c>
      <c r="O40" s="18">
        <v>50</v>
      </c>
      <c r="P40" s="124">
        <f t="shared" si="3"/>
        <v>50</v>
      </c>
      <c r="Q40" s="89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+'12'!J41</f>
        <v>4</v>
      </c>
      <c r="F41" s="70"/>
      <c r="G41" s="46">
        <f t="shared" si="0"/>
        <v>4</v>
      </c>
      <c r="H41" s="77">
        <v>1</v>
      </c>
      <c r="I41" s="75">
        <v>0</v>
      </c>
      <c r="J41" s="46">
        <f t="shared" si="1"/>
        <v>0</v>
      </c>
      <c r="K41" s="71">
        <v>3</v>
      </c>
      <c r="L41" s="20">
        <v>50</v>
      </c>
      <c r="M41" s="64">
        <f t="shared" si="2"/>
        <v>150</v>
      </c>
      <c r="N41" s="17" t="s">
        <v>1424</v>
      </c>
      <c r="O41" s="18">
        <v>75</v>
      </c>
      <c r="P41" s="124">
        <f t="shared" si="3"/>
        <v>75</v>
      </c>
      <c r="Q41" s="89">
        <v>27.12</v>
      </c>
      <c r="R41" s="43">
        <f t="shared" si="4"/>
        <v>81.36</v>
      </c>
    </row>
    <row r="42" spans="1:18" ht="25.5" hidden="1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+'12'!J43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+'12'!J44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+'12'!J45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8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4">
        <f t="shared" si="3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+'12'!J46</f>
        <v>15</v>
      </c>
      <c r="F46" s="70"/>
      <c r="G46" s="46">
        <f t="shared" si="0"/>
        <v>15</v>
      </c>
      <c r="H46" s="77">
        <v>0</v>
      </c>
      <c r="I46" s="75">
        <v>0</v>
      </c>
      <c r="J46" s="46">
        <f t="shared" si="1"/>
        <v>14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4">
        <f t="shared" si="3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+'12'!J47</f>
        <v>11</v>
      </c>
      <c r="F47" s="70">
        <v>4</v>
      </c>
      <c r="G47" s="46">
        <f t="shared" si="0"/>
        <v>15</v>
      </c>
      <c r="H47" s="77">
        <v>0</v>
      </c>
      <c r="I47" s="75">
        <v>0</v>
      </c>
      <c r="J47" s="46">
        <f t="shared" si="1"/>
        <v>13</v>
      </c>
      <c r="K47" s="71">
        <v>2</v>
      </c>
      <c r="L47" s="20">
        <v>50</v>
      </c>
      <c r="M47" s="64">
        <f t="shared" si="2"/>
        <v>100</v>
      </c>
      <c r="N47" s="17" t="s">
        <v>1429</v>
      </c>
      <c r="O47" s="18"/>
      <c r="P47" s="124">
        <f t="shared" si="3"/>
        <v>100</v>
      </c>
      <c r="Q47" s="89">
        <v>20.32</v>
      </c>
      <c r="R47" s="43">
        <f t="shared" si="4"/>
        <v>40.64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+'12'!J50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+'12'!J53</f>
        <v>10</v>
      </c>
      <c r="F53" s="70"/>
      <c r="G53" s="46">
        <f t="shared" si="0"/>
        <v>10</v>
      </c>
      <c r="H53" s="77">
        <v>0</v>
      </c>
      <c r="I53" s="75">
        <v>0</v>
      </c>
      <c r="J53" s="46">
        <f t="shared" si="1"/>
        <v>10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+'12'!J58</f>
        <v>17</v>
      </c>
      <c r="F58" s="70"/>
      <c r="G58" s="46">
        <f t="shared" si="0"/>
        <v>17</v>
      </c>
      <c r="H58" s="77">
        <v>0</v>
      </c>
      <c r="I58" s="75">
        <v>0</v>
      </c>
      <c r="J58" s="46">
        <f t="shared" si="1"/>
        <v>17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hidden="1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+'12'!J67</f>
        <v>2</v>
      </c>
      <c r="F67" s="70">
        <v>5</v>
      </c>
      <c r="G67" s="46">
        <f t="shared" si="0"/>
        <v>7</v>
      </c>
      <c r="H67" s="77">
        <v>0</v>
      </c>
      <c r="I67" s="75">
        <v>0</v>
      </c>
      <c r="J67" s="46">
        <f t="shared" si="1"/>
        <v>5</v>
      </c>
      <c r="K67" s="71">
        <v>2</v>
      </c>
      <c r="L67" s="20">
        <v>50</v>
      </c>
      <c r="M67" s="64">
        <f t="shared" si="2"/>
        <v>100</v>
      </c>
      <c r="N67" s="17" t="s">
        <v>16</v>
      </c>
      <c r="O67" s="18">
        <v>50</v>
      </c>
      <c r="P67" s="124">
        <f t="shared" si="3"/>
        <v>50</v>
      </c>
      <c r="Q67" s="89">
        <v>17.09</v>
      </c>
      <c r="R67" s="43">
        <f t="shared" si="4"/>
        <v>34.18</v>
      </c>
    </row>
    <row r="68" spans="1:18" ht="25.5" hidden="1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+'12'!J69</f>
        <v>1</v>
      </c>
      <c r="F69" s="70">
        <v>5</v>
      </c>
      <c r="G69" s="46">
        <f t="shared" ref="G69:G135" si="5">E69+F69</f>
        <v>6</v>
      </c>
      <c r="H69" s="77">
        <v>1</v>
      </c>
      <c r="I69" s="75">
        <v>0</v>
      </c>
      <c r="J69" s="46">
        <f t="shared" ref="J69:J135" si="6">+G69-H69-K69-I69</f>
        <v>5</v>
      </c>
      <c r="K69" s="71"/>
      <c r="L69" s="20">
        <v>50</v>
      </c>
      <c r="M69" s="64">
        <f t="shared" si="2"/>
        <v>0</v>
      </c>
      <c r="N69" s="17" t="s">
        <v>1424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hidden="1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hidden="1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hidden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hidden="1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hidden="1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hidden="1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hidden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hidden="1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+'12'!J87</f>
        <v>22</v>
      </c>
      <c r="F87" s="70">
        <v>40</v>
      </c>
      <c r="G87" s="46">
        <f t="shared" si="5"/>
        <v>62</v>
      </c>
      <c r="H87" s="77">
        <v>0</v>
      </c>
      <c r="I87" s="75">
        <v>0</v>
      </c>
      <c r="J87" s="46">
        <f t="shared" si="6"/>
        <v>61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4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+'12'!J88</f>
        <v>10</v>
      </c>
      <c r="F88" s="70">
        <v>20</v>
      </c>
      <c r="G88" s="46">
        <f t="shared" si="5"/>
        <v>30</v>
      </c>
      <c r="H88" s="77">
        <v>0</v>
      </c>
      <c r="I88" s="75">
        <v>0</v>
      </c>
      <c r="J88" s="46">
        <f t="shared" si="6"/>
        <v>27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hidden="1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+'12'!J89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+'12'!J90</f>
        <v>15</v>
      </c>
      <c r="F90" s="70">
        <v>20</v>
      </c>
      <c r="G90" s="46">
        <f t="shared" si="5"/>
        <v>35</v>
      </c>
      <c r="H90" s="77">
        <v>0</v>
      </c>
      <c r="I90" s="75">
        <v>0</v>
      </c>
      <c r="J90" s="46">
        <f t="shared" si="6"/>
        <v>34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hidden="1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+'12'!J91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hidden="1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hidden="1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+'12'!J100</f>
        <v>2</v>
      </c>
      <c r="F100" s="70">
        <v>10</v>
      </c>
      <c r="G100" s="46">
        <f t="shared" si="5"/>
        <v>12</v>
      </c>
      <c r="H100" s="77">
        <v>0</v>
      </c>
      <c r="I100" s="75">
        <v>0</v>
      </c>
      <c r="J100" s="46">
        <f t="shared" si="6"/>
        <v>9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>
        <v>50</v>
      </c>
      <c r="P100" s="124">
        <f t="shared" si="8"/>
        <v>100</v>
      </c>
      <c r="Q100" s="89">
        <v>9.1199999999999992</v>
      </c>
      <c r="R100" s="43">
        <f t="shared" si="9"/>
        <v>27.36</v>
      </c>
    </row>
    <row r="101" spans="1:18" ht="25.5" hidden="1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hidden="1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hidden="1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hidden="1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hidden="1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hidden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hidden="1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hidden="1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hidden="1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+'12'!J119</f>
        <v>0</v>
      </c>
      <c r="F119" s="70">
        <v>10</v>
      </c>
      <c r="G119" s="46">
        <f t="shared" si="5"/>
        <v>10</v>
      </c>
      <c r="H119" s="77">
        <v>0</v>
      </c>
      <c r="I119" s="75">
        <v>0</v>
      </c>
      <c r="J119" s="46">
        <f t="shared" si="6"/>
        <v>10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hidden="1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hidden="1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+'12'!J132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hidden="1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hidden="1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+'12'!J135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hidden="1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+'12'!J136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hidden="1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+'12'!J144</f>
        <v>26</v>
      </c>
      <c r="F144" s="70"/>
      <c r="G144" s="46">
        <f t="shared" si="13"/>
        <v>26</v>
      </c>
      <c r="H144" s="77">
        <v>0</v>
      </c>
      <c r="I144" s="75">
        <v>0</v>
      </c>
      <c r="J144" s="46">
        <f t="shared" si="14"/>
        <v>22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4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+'12'!J145</f>
        <v>27</v>
      </c>
      <c r="F145" s="70"/>
      <c r="G145" s="46">
        <f t="shared" si="13"/>
        <v>27</v>
      </c>
      <c r="H145" s="77">
        <v>0</v>
      </c>
      <c r="I145" s="75">
        <v>0</v>
      </c>
      <c r="J145" s="46">
        <f t="shared" si="14"/>
        <v>26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hidden="1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hidden="1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hidden="1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hidden="1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hidden="1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hidden="1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hidden="1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hidden="1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hidden="1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hidden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hidden="1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hidden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hidden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hidden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hidden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hidden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hidden="1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hidden="1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hidden="1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hidden="1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hidden="1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hidden="1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hidden="1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hidden="1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hidden="1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hidden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hidden="1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hidden="1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hidden="1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hidden="1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hidden="1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hidden="1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hidden="1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hidden="1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hidden="1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hidden="1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hidden="1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+'12'!J205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1801.5800000000002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5120</v>
      </c>
    </row>
    <row r="209" spans="1:23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3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1390</v>
      </c>
      <c r="O210" s="2">
        <v>115</v>
      </c>
      <c r="P210" s="2">
        <v>325</v>
      </c>
      <c r="Q210" s="2">
        <v>50</v>
      </c>
      <c r="R210" s="2">
        <v>160</v>
      </c>
      <c r="S210" s="2">
        <v>50</v>
      </c>
      <c r="T210" s="2">
        <v>220</v>
      </c>
      <c r="U210" s="2">
        <v>220</v>
      </c>
      <c r="V210" s="2">
        <v>150</v>
      </c>
      <c r="W210" s="2">
        <v>100</v>
      </c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1630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2100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2100</v>
      </c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3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3" x14ac:dyDescent="0.5">
      <c r="C218" s="114"/>
      <c r="D218" s="115"/>
      <c r="E218" s="114"/>
      <c r="F218" s="114"/>
      <c r="G218" s="114"/>
      <c r="J218" s="2"/>
      <c r="L218" s="2"/>
    </row>
    <row r="219" spans="1:23" ht="25.5" x14ac:dyDescent="0.55000000000000004">
      <c r="J219" s="2"/>
      <c r="L219" s="72" t="s">
        <v>271</v>
      </c>
      <c r="M219" s="2" t="s">
        <v>306</v>
      </c>
    </row>
    <row r="220" spans="1:23" x14ac:dyDescent="0.5">
      <c r="J220" s="2"/>
      <c r="L220" s="2"/>
    </row>
    <row r="221" spans="1:23" x14ac:dyDescent="0.5">
      <c r="J221" s="2"/>
      <c r="L221" s="2"/>
    </row>
    <row r="222" spans="1:23" x14ac:dyDescent="0.5">
      <c r="J222" s="2"/>
      <c r="L222" s="2"/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>
    <filterColumn colId="15">
      <filters blank="1">
        <filter val="100.00"/>
        <filter val="120.00"/>
        <filter val="130.00"/>
        <filter val="150.00"/>
        <filter val="165.00"/>
        <filter val="195.00"/>
        <filter val="240.00"/>
        <filter val="265.00"/>
        <filter val="325"/>
        <filter val="450.00"/>
        <filter val="50.00"/>
        <filter val="75.00"/>
        <filter val="750.00"/>
        <filter val="ส่วนลดสินค้า SALE"/>
      </filters>
    </filterColumn>
  </autoFilter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292"/>
  <sheetViews>
    <sheetView zoomScale="80" zoomScaleNormal="80" workbookViewId="0">
      <pane xSplit="10" ySplit="4" topLeftCell="K197" activePane="bottomRight" state="frozen"/>
      <selection activeCell="A2" sqref="A2:O2"/>
      <selection pane="topRight" activeCell="A2" sqref="A2:O2"/>
      <selection pane="bottomLeft" activeCell="A2" sqref="A2:O2"/>
      <selection pane="bottomRight" activeCell="G218" sqref="G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62</v>
      </c>
      <c r="F5" s="70"/>
      <c r="G5" s="46">
        <f t="shared" ref="G5:G68" si="0">E5+F5</f>
        <v>62</v>
      </c>
      <c r="H5" s="77">
        <v>0</v>
      </c>
      <c r="I5" s="75">
        <v>0</v>
      </c>
      <c r="J5" s="46">
        <f t="shared" ref="J5:J68" si="1">+G5-H5-K5-I5</f>
        <v>59</v>
      </c>
      <c r="K5" s="71">
        <v>3</v>
      </c>
      <c r="L5" s="20">
        <v>50</v>
      </c>
      <c r="M5" s="64">
        <f>+L5*K5</f>
        <v>150</v>
      </c>
      <c r="N5" s="17" t="s">
        <v>1423</v>
      </c>
      <c r="O5" s="18">
        <v>50</v>
      </c>
      <c r="P5" s="124">
        <f>SUM(M5-O5)</f>
        <v>100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32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24">
        <f t="shared" ref="P6:P80" si="3">SUM(M6-O6)</f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28</v>
      </c>
      <c r="F11" s="70"/>
      <c r="G11" s="46">
        <f t="shared" si="0"/>
        <v>28</v>
      </c>
      <c r="H11" s="77">
        <v>0</v>
      </c>
      <c r="I11" s="75">
        <v>0</v>
      </c>
      <c r="J11" s="46">
        <f t="shared" si="1"/>
        <v>28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5</v>
      </c>
      <c r="K20" s="71">
        <v>5</v>
      </c>
      <c r="L20" s="20">
        <v>65</v>
      </c>
      <c r="M20" s="64">
        <f t="shared" si="2"/>
        <v>325</v>
      </c>
      <c r="N20" s="17" t="s">
        <v>16</v>
      </c>
      <c r="O20" s="18">
        <v>25</v>
      </c>
      <c r="P20" s="124">
        <f t="shared" si="3"/>
        <v>300</v>
      </c>
      <c r="Q20" s="89">
        <v>20.12</v>
      </c>
      <c r="R20" s="43">
        <f t="shared" si="4"/>
        <v>100.60000000000001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4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34</v>
      </c>
      <c r="F28" s="70"/>
      <c r="G28" s="46">
        <f t="shared" si="0"/>
        <v>34</v>
      </c>
      <c r="H28" s="77">
        <v>0</v>
      </c>
      <c r="I28" s="75">
        <v>0</v>
      </c>
      <c r="J28" s="46">
        <f t="shared" si="1"/>
        <v>30</v>
      </c>
      <c r="K28" s="71">
        <v>4</v>
      </c>
      <c r="L28" s="20">
        <v>100</v>
      </c>
      <c r="M28" s="64">
        <f t="shared" si="2"/>
        <v>400</v>
      </c>
      <c r="N28" s="17" t="s">
        <v>16</v>
      </c>
      <c r="O28" s="18"/>
      <c r="P28" s="124">
        <f t="shared" si="3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39</v>
      </c>
      <c r="F31" s="70"/>
      <c r="G31" s="46">
        <f t="shared" si="0"/>
        <v>39</v>
      </c>
      <c r="H31" s="77">
        <v>0</v>
      </c>
      <c r="I31" s="75">
        <v>0</v>
      </c>
      <c r="J31" s="46">
        <f t="shared" si="1"/>
        <v>32</v>
      </c>
      <c r="K31" s="71">
        <v>7</v>
      </c>
      <c r="L31" s="20">
        <v>100</v>
      </c>
      <c r="M31" s="64">
        <f t="shared" si="2"/>
        <v>700</v>
      </c>
      <c r="N31" s="17" t="s">
        <v>16</v>
      </c>
      <c r="O31" s="18"/>
      <c r="P31" s="124">
        <f t="shared" si="3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10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1</v>
      </c>
      <c r="F34" s="70"/>
      <c r="G34" s="46">
        <f t="shared" si="0"/>
        <v>1</v>
      </c>
      <c r="H34" s="77">
        <v>0</v>
      </c>
      <c r="I34" s="75">
        <v>0</v>
      </c>
      <c r="J34" s="46">
        <f t="shared" si="1"/>
        <v>0</v>
      </c>
      <c r="K34" s="71">
        <v>1</v>
      </c>
      <c r="L34" s="20">
        <v>130</v>
      </c>
      <c r="M34" s="64">
        <f t="shared" si="2"/>
        <v>130</v>
      </c>
      <c r="N34" s="17" t="s">
        <v>16</v>
      </c>
      <c r="O34" s="18">
        <v>65</v>
      </c>
      <c r="P34" s="124">
        <f t="shared" si="3"/>
        <v>65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1</v>
      </c>
      <c r="K35" s="71">
        <v>3</v>
      </c>
      <c r="L35" s="20">
        <v>130</v>
      </c>
      <c r="M35" s="64">
        <f t="shared" si="2"/>
        <v>390</v>
      </c>
      <c r="N35" s="17" t="s">
        <v>16</v>
      </c>
      <c r="O35" s="18"/>
      <c r="P35" s="124">
        <f t="shared" si="3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+'13'!J43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+'13'!J44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+'13'!J45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+'13'!J46</f>
        <v>14</v>
      </c>
      <c r="F46" s="70"/>
      <c r="G46" s="46">
        <f t="shared" si="0"/>
        <v>14</v>
      </c>
      <c r="H46" s="77">
        <v>0</v>
      </c>
      <c r="I46" s="75">
        <v>0</v>
      </c>
      <c r="J46" s="46">
        <f t="shared" si="1"/>
        <v>14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+'13'!J47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+'13'!J50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+'13'!J53</f>
        <v>10</v>
      </c>
      <c r="F53" s="70"/>
      <c r="G53" s="46">
        <f t="shared" si="0"/>
        <v>10</v>
      </c>
      <c r="H53" s="77">
        <v>0</v>
      </c>
      <c r="I53" s="75">
        <v>0</v>
      </c>
      <c r="J53" s="46">
        <f t="shared" si="1"/>
        <v>10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+'13'!J58</f>
        <v>17</v>
      </c>
      <c r="F58" s="70"/>
      <c r="G58" s="46">
        <f t="shared" si="0"/>
        <v>17</v>
      </c>
      <c r="H58" s="77">
        <v>0</v>
      </c>
      <c r="I58" s="75">
        <v>0</v>
      </c>
      <c r="J58" s="46">
        <f t="shared" si="1"/>
        <v>15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/>
      <c r="P58" s="124">
        <f t="shared" si="3"/>
        <v>240</v>
      </c>
      <c r="Q58" s="89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+'13'!J67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4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+'13'!J69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5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+'13'!J87</f>
        <v>61</v>
      </c>
      <c r="F87" s="70"/>
      <c r="G87" s="46">
        <f t="shared" si="5"/>
        <v>61</v>
      </c>
      <c r="H87" s="77">
        <v>0</v>
      </c>
      <c r="I87" s="75">
        <v>0</v>
      </c>
      <c r="J87" s="46">
        <f t="shared" si="6"/>
        <v>52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4">
        <f t="shared" si="11"/>
        <v>900</v>
      </c>
      <c r="Q87" s="89">
        <v>32.520000000000003</v>
      </c>
      <c r="R87" s="43">
        <f t="shared" si="12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+'13'!J88</f>
        <v>27</v>
      </c>
      <c r="F88" s="70"/>
      <c r="G88" s="46">
        <f t="shared" si="5"/>
        <v>27</v>
      </c>
      <c r="H88" s="77">
        <v>0</v>
      </c>
      <c r="I88" s="75">
        <v>0</v>
      </c>
      <c r="J88" s="46">
        <f t="shared" si="6"/>
        <v>25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4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+'13'!J89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+'13'!J90</f>
        <v>34</v>
      </c>
      <c r="F90" s="70"/>
      <c r="G90" s="46">
        <f t="shared" si="5"/>
        <v>34</v>
      </c>
      <c r="H90" s="77">
        <v>0</v>
      </c>
      <c r="I90" s="75">
        <v>0</v>
      </c>
      <c r="J90" s="46">
        <f t="shared" si="6"/>
        <v>34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+'13'!J91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+'13'!J100</f>
        <v>9</v>
      </c>
      <c r="F100" s="70"/>
      <c r="G100" s="46">
        <f t="shared" si="5"/>
        <v>9</v>
      </c>
      <c r="H100" s="77">
        <v>0</v>
      </c>
      <c r="I100" s="75">
        <v>0</v>
      </c>
      <c r="J100" s="46">
        <f t="shared" si="6"/>
        <v>8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4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+'13'!J119</f>
        <v>10</v>
      </c>
      <c r="F119" s="70"/>
      <c r="G119" s="46">
        <f t="shared" si="5"/>
        <v>10</v>
      </c>
      <c r="H119" s="77">
        <v>0</v>
      </c>
      <c r="I119" s="75">
        <v>0</v>
      </c>
      <c r="J119" s="46">
        <f t="shared" si="6"/>
        <v>10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+'13'!J132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+'13'!J135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8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+'13'!J144</f>
        <v>22</v>
      </c>
      <c r="F144" s="70"/>
      <c r="G144" s="46">
        <f t="shared" si="13"/>
        <v>22</v>
      </c>
      <c r="H144" s="77">
        <v>0</v>
      </c>
      <c r="I144" s="75">
        <v>0</v>
      </c>
      <c r="J144" s="46">
        <f t="shared" si="14"/>
        <v>19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4">
        <f>SUM(M144-O144)</f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+'13'!J145</f>
        <v>26</v>
      </c>
      <c r="F145" s="70"/>
      <c r="G145" s="46">
        <f t="shared" si="13"/>
        <v>26</v>
      </c>
      <c r="H145" s="77">
        <v>0</v>
      </c>
      <c r="I145" s="75">
        <v>0</v>
      </c>
      <c r="J145" s="46">
        <f t="shared" si="14"/>
        <v>25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+'13'!J205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1695.1399999999999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4745</v>
      </c>
    </row>
    <row r="209" spans="1:24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4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2130</v>
      </c>
      <c r="O210" s="2">
        <v>200</v>
      </c>
      <c r="P210" s="2">
        <v>200</v>
      </c>
      <c r="Q210" s="2">
        <v>130</v>
      </c>
      <c r="R210" s="2">
        <v>400</v>
      </c>
      <c r="S210" s="2">
        <v>170</v>
      </c>
      <c r="T210" s="2">
        <v>220</v>
      </c>
      <c r="U210" s="2">
        <v>180</v>
      </c>
      <c r="V210" s="2">
        <v>30</v>
      </c>
      <c r="W210" s="2">
        <v>200</v>
      </c>
      <c r="X210" s="2">
        <v>400</v>
      </c>
    </row>
    <row r="211" spans="1:24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140</v>
      </c>
    </row>
    <row r="214" spans="1:2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2475</v>
      </c>
    </row>
    <row r="215" spans="1:2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2475</v>
      </c>
    </row>
    <row r="216" spans="1:2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4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4" x14ac:dyDescent="0.5">
      <c r="C218" s="114"/>
      <c r="D218" s="115"/>
      <c r="E218" s="114"/>
      <c r="F218" s="114"/>
      <c r="G218" s="114"/>
      <c r="J218" s="2"/>
      <c r="L218" s="2"/>
    </row>
    <row r="219" spans="1:24" ht="25.5" x14ac:dyDescent="0.55000000000000004">
      <c r="J219" s="2"/>
      <c r="L219" s="72" t="s">
        <v>271</v>
      </c>
      <c r="M219" s="2" t="s">
        <v>306</v>
      </c>
    </row>
    <row r="220" spans="1:24" x14ac:dyDescent="0.5">
      <c r="J220" s="2"/>
      <c r="L220" s="2"/>
    </row>
    <row r="221" spans="1:24" x14ac:dyDescent="0.5">
      <c r="J221" s="2"/>
      <c r="L221" s="2"/>
    </row>
    <row r="222" spans="1:24" x14ac:dyDescent="0.5">
      <c r="J222" s="2"/>
      <c r="L222" s="2"/>
    </row>
    <row r="223" spans="1:24" x14ac:dyDescent="0.5">
      <c r="J223" s="2"/>
      <c r="L223" s="2"/>
    </row>
    <row r="224" spans="1:2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Z292"/>
  <sheetViews>
    <sheetView zoomScale="80" zoomScaleNormal="80" workbookViewId="0">
      <pane xSplit="10" ySplit="4" topLeftCell="K196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59</v>
      </c>
      <c r="F5" s="70"/>
      <c r="G5" s="46">
        <f t="shared" ref="G5:G68" si="0">E5+F5</f>
        <v>59</v>
      </c>
      <c r="H5" s="77">
        <v>0</v>
      </c>
      <c r="I5" s="75">
        <v>0</v>
      </c>
      <c r="J5" s="46">
        <f t="shared" ref="J5:J68" si="1">+G5-H5-K5-I5</f>
        <v>50</v>
      </c>
      <c r="K5" s="71">
        <v>9</v>
      </c>
      <c r="L5" s="20">
        <v>50</v>
      </c>
      <c r="M5" s="64">
        <f>+L5*K5</f>
        <v>450</v>
      </c>
      <c r="N5" s="17" t="s">
        <v>16</v>
      </c>
      <c r="O5" s="18">
        <v>30</v>
      </c>
      <c r="P5" s="124">
        <f>SUM(M5-O5)</f>
        <v>420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29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28</v>
      </c>
      <c r="F11" s="70"/>
      <c r="G11" s="46">
        <f t="shared" si="0"/>
        <v>28</v>
      </c>
      <c r="H11" s="77">
        <v>0</v>
      </c>
      <c r="I11" s="75">
        <v>0</v>
      </c>
      <c r="J11" s="46">
        <f t="shared" si="1"/>
        <v>24</v>
      </c>
      <c r="K11" s="71">
        <v>4</v>
      </c>
      <c r="L11" s="20">
        <v>50</v>
      </c>
      <c r="M11" s="64">
        <f t="shared" si="2"/>
        <v>200</v>
      </c>
      <c r="N11" s="17" t="s">
        <v>16</v>
      </c>
      <c r="O11" s="18"/>
      <c r="P11" s="124">
        <f t="shared" si="3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14</v>
      </c>
      <c r="K18" s="71">
        <v>6</v>
      </c>
      <c r="L18" s="20">
        <v>50</v>
      </c>
      <c r="M18" s="64">
        <f t="shared" si="2"/>
        <v>300</v>
      </c>
      <c r="N18" s="17" t="s">
        <v>16</v>
      </c>
      <c r="O18" s="18"/>
      <c r="P18" s="124">
        <f t="shared" si="3"/>
        <v>300</v>
      </c>
      <c r="Q18" s="89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2"/>
        <v>130</v>
      </c>
      <c r="N20" s="17" t="s">
        <v>16</v>
      </c>
      <c r="O20" s="18"/>
      <c r="P20" s="124">
        <f t="shared" si="3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30</v>
      </c>
      <c r="F22" s="70"/>
      <c r="G22" s="46">
        <f t="shared" si="0"/>
        <v>30</v>
      </c>
      <c r="H22" s="77">
        <v>5</v>
      </c>
      <c r="I22" s="75">
        <v>0</v>
      </c>
      <c r="J22" s="46">
        <f t="shared" si="1"/>
        <v>20</v>
      </c>
      <c r="K22" s="71">
        <v>5</v>
      </c>
      <c r="L22" s="20">
        <v>100</v>
      </c>
      <c r="M22" s="64">
        <f t="shared" si="2"/>
        <v>500</v>
      </c>
      <c r="N22" s="17" t="s">
        <v>1426</v>
      </c>
      <c r="O22" s="18"/>
      <c r="P22" s="124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30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32</v>
      </c>
      <c r="F31" s="70"/>
      <c r="G31" s="46">
        <f t="shared" si="0"/>
        <v>32</v>
      </c>
      <c r="H31" s="77">
        <v>9</v>
      </c>
      <c r="I31" s="75">
        <v>0</v>
      </c>
      <c r="J31" s="46">
        <f t="shared" si="1"/>
        <v>15</v>
      </c>
      <c r="K31" s="71">
        <v>8</v>
      </c>
      <c r="L31" s="20">
        <v>100</v>
      </c>
      <c r="M31" s="64">
        <f t="shared" si="2"/>
        <v>800</v>
      </c>
      <c r="N31" s="17" t="s">
        <v>1430</v>
      </c>
      <c r="O31" s="18"/>
      <c r="P31" s="124">
        <f t="shared" si="3"/>
        <v>800</v>
      </c>
      <c r="Q31" s="8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6</v>
      </c>
      <c r="K33" s="71">
        <v>4</v>
      </c>
      <c r="L33" s="20">
        <v>130</v>
      </c>
      <c r="M33" s="64">
        <f t="shared" si="2"/>
        <v>520</v>
      </c>
      <c r="N33" s="17" t="s">
        <v>16</v>
      </c>
      <c r="O33" s="18"/>
      <c r="P33" s="124">
        <f t="shared" si="3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4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+'14'!J43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13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4">
        <f>SUM(M43-O43)</f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+'14'!J44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12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+'14'!J45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8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+'14'!J46</f>
        <v>14</v>
      </c>
      <c r="F46" s="70"/>
      <c r="G46" s="46">
        <f t="shared" si="0"/>
        <v>14</v>
      </c>
      <c r="H46" s="77">
        <v>6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2"/>
        <v>0</v>
      </c>
      <c r="N46" s="17" t="s">
        <v>1431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+'14'!J47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+'14'!J50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4</v>
      </c>
      <c r="K50" s="71">
        <v>3</v>
      </c>
      <c r="L50" s="20">
        <v>50</v>
      </c>
      <c r="M50" s="64">
        <f t="shared" si="2"/>
        <v>150</v>
      </c>
      <c r="N50" s="17" t="s">
        <v>16</v>
      </c>
      <c r="O50" s="18"/>
      <c r="P50" s="124">
        <f t="shared" si="3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+'14'!J53</f>
        <v>10</v>
      </c>
      <c r="F53" s="70"/>
      <c r="G53" s="46">
        <f t="shared" si="0"/>
        <v>10</v>
      </c>
      <c r="H53" s="77">
        <v>0</v>
      </c>
      <c r="I53" s="75">
        <v>0</v>
      </c>
      <c r="J53" s="46">
        <f t="shared" si="1"/>
        <v>9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+'14'!J58</f>
        <v>15</v>
      </c>
      <c r="F58" s="70"/>
      <c r="G58" s="46">
        <f t="shared" si="0"/>
        <v>15</v>
      </c>
      <c r="H58" s="77">
        <v>0</v>
      </c>
      <c r="I58" s="75">
        <v>0</v>
      </c>
      <c r="J58" s="46">
        <f t="shared" si="1"/>
        <v>14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60</v>
      </c>
      <c r="P58" s="124">
        <f t="shared" si="3"/>
        <v>60</v>
      </c>
      <c r="Q58" s="89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+'14'!J67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1</v>
      </c>
      <c r="K67" s="71">
        <v>3</v>
      </c>
      <c r="L67" s="20">
        <v>50</v>
      </c>
      <c r="M67" s="64">
        <f t="shared" si="2"/>
        <v>150</v>
      </c>
      <c r="N67" s="17" t="s">
        <v>16</v>
      </c>
      <c r="O67" s="18"/>
      <c r="P67" s="124">
        <f t="shared" si="3"/>
        <v>150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+'14'!J69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5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+'14'!J87</f>
        <v>52</v>
      </c>
      <c r="F87" s="70"/>
      <c r="G87" s="46">
        <f t="shared" si="5"/>
        <v>52</v>
      </c>
      <c r="H87" s="77">
        <v>0</v>
      </c>
      <c r="I87" s="75">
        <v>0</v>
      </c>
      <c r="J87" s="46">
        <f t="shared" si="6"/>
        <v>48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4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+'14'!J88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20</v>
      </c>
      <c r="K88" s="71">
        <v>5</v>
      </c>
      <c r="L88" s="20">
        <v>55</v>
      </c>
      <c r="M88" s="64">
        <f t="shared" si="10"/>
        <v>275</v>
      </c>
      <c r="N88" s="17" t="s">
        <v>16</v>
      </c>
      <c r="O88" s="18"/>
      <c r="P88" s="124">
        <f t="shared" si="11"/>
        <v>275</v>
      </c>
      <c r="Q88" s="89">
        <v>22.55</v>
      </c>
      <c r="R88" s="43">
        <f t="shared" si="12"/>
        <v>112.75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+'14'!J89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21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4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+'14'!J90</f>
        <v>34</v>
      </c>
      <c r="F90" s="70"/>
      <c r="G90" s="46">
        <f t="shared" si="5"/>
        <v>34</v>
      </c>
      <c r="H90" s="77">
        <v>0</v>
      </c>
      <c r="I90" s="75">
        <v>0</v>
      </c>
      <c r="J90" s="46">
        <f t="shared" si="6"/>
        <v>32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4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+'14'!J91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+'14'!J100</f>
        <v>8</v>
      </c>
      <c r="F100" s="70"/>
      <c r="G100" s="46">
        <f t="shared" si="5"/>
        <v>8</v>
      </c>
      <c r="H100" s="77">
        <v>0</v>
      </c>
      <c r="I100" s="75">
        <v>0</v>
      </c>
      <c r="J100" s="46">
        <f t="shared" si="6"/>
        <v>4</v>
      </c>
      <c r="K100" s="71">
        <v>4</v>
      </c>
      <c r="L100" s="20">
        <v>50</v>
      </c>
      <c r="M100" s="64">
        <f t="shared" si="7"/>
        <v>200</v>
      </c>
      <c r="N100" s="17" t="s">
        <v>16</v>
      </c>
      <c r="O100" s="18"/>
      <c r="P100" s="124">
        <f t="shared" si="8"/>
        <v>200</v>
      </c>
      <c r="Q100" s="89">
        <v>9.1199999999999992</v>
      </c>
      <c r="R100" s="43">
        <f t="shared" si="9"/>
        <v>36.479999999999997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+'14'!J119</f>
        <v>10</v>
      </c>
      <c r="F119" s="70"/>
      <c r="G119" s="46">
        <f t="shared" si="5"/>
        <v>10</v>
      </c>
      <c r="H119" s="77">
        <v>0</v>
      </c>
      <c r="I119" s="75">
        <v>0</v>
      </c>
      <c r="J119" s="46">
        <f t="shared" si="6"/>
        <v>7</v>
      </c>
      <c r="K119" s="71">
        <v>3</v>
      </c>
      <c r="L119" s="20">
        <v>50</v>
      </c>
      <c r="M119" s="64">
        <f t="shared" si="7"/>
        <v>150</v>
      </c>
      <c r="N119" s="17" t="s">
        <v>1423</v>
      </c>
      <c r="O119" s="18">
        <v>50</v>
      </c>
      <c r="P119" s="124">
        <f t="shared" si="8"/>
        <v>100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+'14'!J132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+'14'!J135</f>
        <v>8</v>
      </c>
      <c r="F135" s="70"/>
      <c r="G135" s="46">
        <f t="shared" si="5"/>
        <v>8</v>
      </c>
      <c r="H135" s="77">
        <v>0</v>
      </c>
      <c r="I135" s="75">
        <v>0</v>
      </c>
      <c r="J135" s="46">
        <f t="shared" si="6"/>
        <v>2</v>
      </c>
      <c r="K135" s="71">
        <v>6</v>
      </c>
      <c r="L135" s="20">
        <v>35</v>
      </c>
      <c r="M135" s="64">
        <f t="shared" si="7"/>
        <v>210</v>
      </c>
      <c r="N135" s="17" t="s">
        <v>16</v>
      </c>
      <c r="O135" s="18"/>
      <c r="P135" s="124">
        <f t="shared" si="8"/>
        <v>210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+'14'!J144</f>
        <v>19</v>
      </c>
      <c r="F144" s="70"/>
      <c r="G144" s="46">
        <f t="shared" si="13"/>
        <v>19</v>
      </c>
      <c r="H144" s="77">
        <v>0</v>
      </c>
      <c r="I144" s="75">
        <v>0</v>
      </c>
      <c r="J144" s="46">
        <f t="shared" si="14"/>
        <v>16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4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+'14'!J145</f>
        <v>25</v>
      </c>
      <c r="F145" s="70"/>
      <c r="G145" s="46">
        <f t="shared" si="13"/>
        <v>25</v>
      </c>
      <c r="H145" s="77">
        <v>0</v>
      </c>
      <c r="I145" s="75">
        <v>0</v>
      </c>
      <c r="J145" s="46">
        <f t="shared" si="14"/>
        <v>20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4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+'14'!J205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2210.2399999999998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6345</v>
      </c>
    </row>
    <row r="209" spans="1:26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6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1730</v>
      </c>
      <c r="O210" s="2">
        <v>150</v>
      </c>
      <c r="P210" s="2">
        <v>90</v>
      </c>
      <c r="Q210" s="2">
        <v>300</v>
      </c>
      <c r="R210" s="2">
        <v>110</v>
      </c>
      <c r="S210" s="2">
        <v>280</v>
      </c>
      <c r="T210" s="2">
        <v>150</v>
      </c>
      <c r="U210" s="2">
        <v>50</v>
      </c>
      <c r="V210" s="2">
        <v>100</v>
      </c>
      <c r="W210" s="2">
        <v>100</v>
      </c>
      <c r="X210" s="2">
        <v>100</v>
      </c>
      <c r="Y210" s="2">
        <v>100</v>
      </c>
      <c r="Z210" s="2">
        <v>200</v>
      </c>
    </row>
    <row r="211" spans="1:26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140</v>
      </c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4475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4475</v>
      </c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6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6" x14ac:dyDescent="0.5">
      <c r="C218" s="114"/>
      <c r="D218" s="115"/>
      <c r="E218" s="114"/>
      <c r="F218" s="114"/>
      <c r="G218" s="114"/>
      <c r="J218" s="2"/>
      <c r="L218" s="2"/>
    </row>
    <row r="219" spans="1:26" ht="25.5" x14ac:dyDescent="0.55000000000000004">
      <c r="J219" s="2"/>
      <c r="L219" s="72" t="s">
        <v>271</v>
      </c>
      <c r="M219" s="2" t="s">
        <v>306</v>
      </c>
    </row>
    <row r="220" spans="1:26" x14ac:dyDescent="0.5">
      <c r="J220" s="2"/>
      <c r="L220" s="2"/>
    </row>
    <row r="221" spans="1:26" x14ac:dyDescent="0.5">
      <c r="J221" s="2"/>
      <c r="L221" s="2"/>
    </row>
    <row r="222" spans="1:26" x14ac:dyDescent="0.5">
      <c r="J222" s="2"/>
      <c r="L222" s="2"/>
    </row>
    <row r="223" spans="1:26" x14ac:dyDescent="0.5">
      <c r="J223" s="2"/>
      <c r="L223" s="2"/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2"/>
  <sheetViews>
    <sheetView zoomScale="80" zoomScaleNormal="80" workbookViewId="0">
      <pane xSplit="10" ySplit="4" topLeftCell="K197" activePane="bottomRight" state="frozen"/>
      <selection activeCell="A2" sqref="A2:O2"/>
      <selection pane="topRight" activeCell="A2" sqref="A2:O2"/>
      <selection pane="bottomLeft" activeCell="A2" sqref="A2:O2"/>
      <selection pane="bottomRight" activeCell="R213" sqref="R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50</v>
      </c>
      <c r="F5" s="70"/>
      <c r="G5" s="46">
        <f t="shared" ref="G5:G68" si="0">E5+F5</f>
        <v>50</v>
      </c>
      <c r="H5" s="77">
        <v>0</v>
      </c>
      <c r="I5" s="75">
        <v>0</v>
      </c>
      <c r="J5" s="46">
        <f t="shared" ref="J5:J68" si="1">+G5-H5-K5-I5</f>
        <v>45</v>
      </c>
      <c r="K5" s="71">
        <v>5</v>
      </c>
      <c r="L5" s="20">
        <v>50</v>
      </c>
      <c r="M5" s="64">
        <f>+L5*K5</f>
        <v>250</v>
      </c>
      <c r="N5" s="17" t="s">
        <v>16</v>
      </c>
      <c r="O5" s="18">
        <v>80</v>
      </c>
      <c r="P5" s="124">
        <f>SUM(M5-O5)</f>
        <v>170</v>
      </c>
      <c r="Q5" s="89">
        <v>18.010000000000002</v>
      </c>
      <c r="R5" s="43">
        <f>+K5*Q5</f>
        <v>90.050000000000011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23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>
        <v>135</v>
      </c>
      <c r="P6" s="124">
        <f t="shared" ref="P6:P80" si="3">SUM(M6-O6)</f>
        <v>465</v>
      </c>
      <c r="Q6" s="8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22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4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11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/>
      <c r="P18" s="124">
        <f t="shared" si="3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3</v>
      </c>
      <c r="F20" s="70"/>
      <c r="G20" s="46">
        <f t="shared" si="0"/>
        <v>3</v>
      </c>
      <c r="H20" s="77">
        <v>2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1424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4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25</v>
      </c>
      <c r="K28" s="71">
        <v>5</v>
      </c>
      <c r="L28" s="20">
        <v>100</v>
      </c>
      <c r="M28" s="64">
        <f t="shared" si="2"/>
        <v>500</v>
      </c>
      <c r="N28" s="17" t="s">
        <v>16</v>
      </c>
      <c r="O28" s="18"/>
      <c r="P28" s="124">
        <f t="shared" si="3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6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+'15'!J40</f>
        <v>2</v>
      </c>
      <c r="F40" s="70"/>
      <c r="G40" s="46">
        <f t="shared" si="0"/>
        <v>2</v>
      </c>
      <c r="H40" s="77">
        <v>2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1432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+'15'!J43</f>
        <v>13</v>
      </c>
      <c r="F43" s="70"/>
      <c r="G43" s="46">
        <f t="shared" si="0"/>
        <v>13</v>
      </c>
      <c r="H43" s="77">
        <v>0</v>
      </c>
      <c r="I43" s="75">
        <v>0</v>
      </c>
      <c r="J43" s="46">
        <f t="shared" si="1"/>
        <v>11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>
        <v>20</v>
      </c>
      <c r="P43" s="124">
        <f>SUM(M43-O43)</f>
        <v>80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+'15'!J44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9</v>
      </c>
      <c r="K44" s="71">
        <v>3</v>
      </c>
      <c r="L44" s="20">
        <v>50</v>
      </c>
      <c r="M44" s="64">
        <f t="shared" si="2"/>
        <v>150</v>
      </c>
      <c r="N44" s="17" t="s">
        <v>16</v>
      </c>
      <c r="O44" s="18">
        <v>20</v>
      </c>
      <c r="P44" s="124">
        <f t="shared" si="3"/>
        <v>130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+'15'!J45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5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4">
        <f t="shared" si="3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+'15'!J46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>
        <v>10</v>
      </c>
      <c r="P46" s="124">
        <f t="shared" si="3"/>
        <v>40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+'15'!J47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11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>
        <v>20</v>
      </c>
      <c r="P47" s="124">
        <f t="shared" si="3"/>
        <v>80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+'15'!J50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+'15'!J53</f>
        <v>9</v>
      </c>
      <c r="F53" s="70"/>
      <c r="G53" s="46">
        <f t="shared" si="0"/>
        <v>9</v>
      </c>
      <c r="H53" s="77">
        <v>0</v>
      </c>
      <c r="I53" s="75">
        <v>0</v>
      </c>
      <c r="J53" s="46">
        <f t="shared" si="1"/>
        <v>9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+'15'!J58</f>
        <v>14</v>
      </c>
      <c r="F58" s="70"/>
      <c r="G58" s="46">
        <f t="shared" si="0"/>
        <v>14</v>
      </c>
      <c r="H58" s="77">
        <v>0</v>
      </c>
      <c r="I58" s="75">
        <v>0</v>
      </c>
      <c r="J58" s="46">
        <f t="shared" si="1"/>
        <v>14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+'15'!J67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+'15'!J69</f>
        <v>5</v>
      </c>
      <c r="F69" s="70"/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0</v>
      </c>
      <c r="K69" s="71">
        <v>5</v>
      </c>
      <c r="L69" s="20">
        <v>50</v>
      </c>
      <c r="M69" s="64">
        <f t="shared" si="2"/>
        <v>250</v>
      </c>
      <c r="N69" s="17" t="s">
        <v>16</v>
      </c>
      <c r="O69" s="18"/>
      <c r="P69" s="124">
        <f t="shared" si="3"/>
        <v>250</v>
      </c>
      <c r="Q69" s="89">
        <v>25.15</v>
      </c>
      <c r="R69" s="43">
        <f t="shared" si="4"/>
        <v>125.75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+'15'!J87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43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4">
        <f t="shared" si="11"/>
        <v>500</v>
      </c>
      <c r="Q87" s="89">
        <v>32.520000000000003</v>
      </c>
      <c r="R87" s="43">
        <f t="shared" si="12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+'15'!J88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14</v>
      </c>
      <c r="K88" s="71">
        <v>6</v>
      </c>
      <c r="L88" s="20">
        <v>55</v>
      </c>
      <c r="M88" s="64">
        <f t="shared" si="10"/>
        <v>330</v>
      </c>
      <c r="N88" s="17" t="s">
        <v>16</v>
      </c>
      <c r="O88" s="18"/>
      <c r="P88" s="124">
        <f t="shared" si="11"/>
        <v>330</v>
      </c>
      <c r="Q88" s="89">
        <v>22.55</v>
      </c>
      <c r="R88" s="43">
        <f t="shared" si="12"/>
        <v>135.30000000000001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+'15'!J89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21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+'15'!J90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+'15'!J91</f>
        <v>28</v>
      </c>
      <c r="F91" s="70"/>
      <c r="G91" s="46">
        <f t="shared" si="5"/>
        <v>28</v>
      </c>
      <c r="H91" s="77">
        <v>0</v>
      </c>
      <c r="I91" s="75">
        <v>0</v>
      </c>
      <c r="J91" s="46">
        <f t="shared" si="6"/>
        <v>27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4">
        <f t="shared" si="11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+'15'!J100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3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4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+'15'!J119</f>
        <v>7</v>
      </c>
      <c r="F119" s="70"/>
      <c r="G119" s="46">
        <f t="shared" si="5"/>
        <v>7</v>
      </c>
      <c r="H119" s="77">
        <v>0</v>
      </c>
      <c r="I119" s="75">
        <v>0</v>
      </c>
      <c r="J119" s="46">
        <f t="shared" si="6"/>
        <v>7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+'15'!J132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+'15'!J135</f>
        <v>2</v>
      </c>
      <c r="F135" s="70"/>
      <c r="G135" s="46">
        <f t="shared" si="5"/>
        <v>2</v>
      </c>
      <c r="H135" s="77">
        <v>0</v>
      </c>
      <c r="I135" s="75">
        <v>0</v>
      </c>
      <c r="J135" s="46">
        <f t="shared" si="6"/>
        <v>1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+'15'!J136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+'15'!J144</f>
        <v>16</v>
      </c>
      <c r="F144" s="70"/>
      <c r="G144" s="46">
        <f t="shared" si="13"/>
        <v>16</v>
      </c>
      <c r="H144" s="77">
        <v>0</v>
      </c>
      <c r="I144" s="75">
        <v>0</v>
      </c>
      <c r="J144" s="46">
        <f t="shared" si="14"/>
        <v>15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+'15'!J145</f>
        <v>20</v>
      </c>
      <c r="F145" s="70"/>
      <c r="G145" s="46">
        <f t="shared" si="13"/>
        <v>20</v>
      </c>
      <c r="H145" s="77">
        <v>0</v>
      </c>
      <c r="I145" s="75">
        <v>0</v>
      </c>
      <c r="J145" s="46">
        <f t="shared" si="14"/>
        <v>17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4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+'15'!J150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+'15'!J151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+'15'!J152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+'15'!J205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1467.7199999999998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3990</v>
      </c>
    </row>
    <row r="209" spans="1:16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6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615</v>
      </c>
      <c r="O210" s="2">
        <v>275</v>
      </c>
      <c r="P210" s="2">
        <v>340</v>
      </c>
    </row>
    <row r="211" spans="1:16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6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285</v>
      </c>
    </row>
    <row r="214" spans="1:1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3090</v>
      </c>
    </row>
    <row r="215" spans="1:1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3090</v>
      </c>
    </row>
    <row r="216" spans="1:1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6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6" x14ac:dyDescent="0.5">
      <c r="C218" s="114"/>
      <c r="D218" s="115"/>
      <c r="E218" s="114"/>
      <c r="F218" s="114"/>
      <c r="G218" s="114"/>
      <c r="J218" s="2"/>
      <c r="L218" s="2"/>
    </row>
    <row r="219" spans="1:16" ht="25.5" x14ac:dyDescent="0.55000000000000004">
      <c r="J219" s="2"/>
      <c r="L219" s="72" t="s">
        <v>271</v>
      </c>
      <c r="M219" s="2" t="s">
        <v>306</v>
      </c>
    </row>
    <row r="220" spans="1:16" x14ac:dyDescent="0.5">
      <c r="J220" s="2"/>
      <c r="L220" s="2"/>
    </row>
    <row r="221" spans="1:16" x14ac:dyDescent="0.5">
      <c r="J221" s="2"/>
      <c r="L221" s="2"/>
    </row>
    <row r="222" spans="1:16" x14ac:dyDescent="0.5">
      <c r="J222" s="2"/>
      <c r="L222" s="2"/>
    </row>
    <row r="223" spans="1:16" x14ac:dyDescent="0.5">
      <c r="J223" s="2"/>
      <c r="L223" s="2"/>
    </row>
    <row r="224" spans="1:1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292"/>
  <sheetViews>
    <sheetView zoomScale="80" zoomScaleNormal="80" workbookViewId="0">
      <pane xSplit="10" ySplit="4" topLeftCell="L197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45</v>
      </c>
      <c r="F5" s="70"/>
      <c r="G5" s="46">
        <f t="shared" ref="G5:G68" si="0">E5+F5</f>
        <v>45</v>
      </c>
      <c r="H5" s="77">
        <v>0</v>
      </c>
      <c r="I5" s="75">
        <v>0</v>
      </c>
      <c r="J5" s="46">
        <f t="shared" ref="J5:J68" si="1">+G5-H5-K5-I5</f>
        <v>44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24">
        <f>SUM(M5-O5)</f>
        <v>25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15</v>
      </c>
      <c r="K6" s="71">
        <v>8</v>
      </c>
      <c r="L6" s="20">
        <v>100</v>
      </c>
      <c r="M6" s="64">
        <f t="shared" ref="M6:M80" si="2">+L6*K6</f>
        <v>800</v>
      </c>
      <c r="N6" s="17" t="s">
        <v>16</v>
      </c>
      <c r="O6" s="18">
        <v>400</v>
      </c>
      <c r="P6" s="124">
        <f t="shared" ref="P6:P80" si="3">SUM(M6-O6)</f>
        <v>400</v>
      </c>
      <c r="Q6" s="8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21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4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/>
      <c r="P18" s="124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4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25</v>
      </c>
      <c r="F28" s="70"/>
      <c r="G28" s="46">
        <f t="shared" si="0"/>
        <v>25</v>
      </c>
      <c r="H28" s="77">
        <v>0</v>
      </c>
      <c r="I28" s="75">
        <v>0</v>
      </c>
      <c r="J28" s="46">
        <f t="shared" si="1"/>
        <v>23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4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13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4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4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+'16'!J43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+'16'!J44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9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+'16'!J45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+'16'!J46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+'16'!J47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9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>
        <v>50</v>
      </c>
      <c r="P47" s="124">
        <f t="shared" si="3"/>
        <v>50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+'16'!J50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+'16'!J53</f>
        <v>9</v>
      </c>
      <c r="F53" s="70"/>
      <c r="G53" s="46">
        <f t="shared" si="0"/>
        <v>9</v>
      </c>
      <c r="H53" s="77">
        <v>0</v>
      </c>
      <c r="I53" s="75">
        <v>0</v>
      </c>
      <c r="J53" s="46">
        <f t="shared" si="1"/>
        <v>9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+'16'!J58</f>
        <v>14</v>
      </c>
      <c r="F58" s="70"/>
      <c r="G58" s="46">
        <f t="shared" si="0"/>
        <v>14</v>
      </c>
      <c r="H58" s="77">
        <v>0</v>
      </c>
      <c r="I58" s="75">
        <v>0</v>
      </c>
      <c r="J58" s="46">
        <f t="shared" si="1"/>
        <v>10</v>
      </c>
      <c r="K58" s="71">
        <v>4</v>
      </c>
      <c r="L58" s="20">
        <v>120</v>
      </c>
      <c r="M58" s="64">
        <f t="shared" si="2"/>
        <v>480</v>
      </c>
      <c r="N58" s="17" t="s">
        <v>16</v>
      </c>
      <c r="O58" s="18">
        <v>240</v>
      </c>
      <c r="P58" s="124">
        <f t="shared" si="3"/>
        <v>240</v>
      </c>
      <c r="Q58" s="89">
        <v>26.69</v>
      </c>
      <c r="R58" s="43">
        <f t="shared" si="4"/>
        <v>106.76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+'16'!J67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+'16'!J87</f>
        <v>43</v>
      </c>
      <c r="F87" s="70"/>
      <c r="G87" s="46">
        <f t="shared" si="5"/>
        <v>43</v>
      </c>
      <c r="H87" s="77">
        <v>0</v>
      </c>
      <c r="I87" s="75">
        <v>0</v>
      </c>
      <c r="J87" s="46">
        <f t="shared" si="6"/>
        <v>36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4">
        <f t="shared" si="11"/>
        <v>700</v>
      </c>
      <c r="Q87" s="89">
        <v>32.520000000000003</v>
      </c>
      <c r="R87" s="43">
        <f t="shared" si="12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+'16'!J88</f>
        <v>14</v>
      </c>
      <c r="F88" s="70"/>
      <c r="G88" s="46">
        <f t="shared" si="5"/>
        <v>14</v>
      </c>
      <c r="H88" s="77">
        <v>0</v>
      </c>
      <c r="I88" s="75">
        <v>0</v>
      </c>
      <c r="J88" s="46">
        <f t="shared" si="6"/>
        <v>12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4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+'16'!J89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21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+'16'!J90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+'16'!J91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27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+'16'!J100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1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/>
      <c r="P100" s="124">
        <f t="shared" si="8"/>
        <v>100</v>
      </c>
      <c r="Q100" s="89">
        <v>9.1199999999999992</v>
      </c>
      <c r="R100" s="43">
        <f t="shared" si="9"/>
        <v>18.239999999999998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+'16'!J119</f>
        <v>7</v>
      </c>
      <c r="F119" s="70"/>
      <c r="G119" s="46">
        <f t="shared" si="5"/>
        <v>7</v>
      </c>
      <c r="H119" s="77">
        <v>0</v>
      </c>
      <c r="I119" s="75">
        <v>0</v>
      </c>
      <c r="J119" s="46">
        <f t="shared" si="6"/>
        <v>6</v>
      </c>
      <c r="K119" s="71">
        <v>1</v>
      </c>
      <c r="L119" s="20">
        <v>50</v>
      </c>
      <c r="M119" s="64">
        <f t="shared" si="7"/>
        <v>50</v>
      </c>
      <c r="N119" s="17" t="s">
        <v>16</v>
      </c>
      <c r="O119" s="18"/>
      <c r="P119" s="124">
        <f t="shared" si="8"/>
        <v>50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+'16'!J132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+'16'!J135</f>
        <v>1</v>
      </c>
      <c r="F135" s="70"/>
      <c r="G135" s="46">
        <f t="shared" si="5"/>
        <v>1</v>
      </c>
      <c r="H135" s="77">
        <v>0</v>
      </c>
      <c r="I135" s="75">
        <v>0</v>
      </c>
      <c r="J135" s="46">
        <f t="shared" si="6"/>
        <v>0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+'16'!J144</f>
        <v>15</v>
      </c>
      <c r="F144" s="70"/>
      <c r="G144" s="46">
        <f t="shared" si="13"/>
        <v>15</v>
      </c>
      <c r="H144" s="77">
        <v>0</v>
      </c>
      <c r="I144" s="75">
        <v>0</v>
      </c>
      <c r="J144" s="46">
        <f t="shared" si="14"/>
        <v>13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+'16'!J145</f>
        <v>17</v>
      </c>
      <c r="F145" s="70"/>
      <c r="G145" s="46">
        <f t="shared" si="13"/>
        <v>17</v>
      </c>
      <c r="H145" s="77">
        <v>0</v>
      </c>
      <c r="I145" s="75">
        <v>0</v>
      </c>
      <c r="J145" s="46">
        <f t="shared" si="14"/>
        <v>16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+'16'!J204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+'16'!J205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1239.0899999999999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3790</v>
      </c>
    </row>
    <row r="209" spans="1:20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0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895</v>
      </c>
      <c r="O210" s="2">
        <v>65</v>
      </c>
      <c r="P210" s="2">
        <v>190</v>
      </c>
      <c r="Q210" s="2">
        <v>100</v>
      </c>
      <c r="R210" s="2">
        <v>180</v>
      </c>
      <c r="S210" s="2">
        <v>200</v>
      </c>
      <c r="T210" s="2">
        <v>160</v>
      </c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715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2180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2180</v>
      </c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0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0" x14ac:dyDescent="0.5">
      <c r="C218" s="114"/>
      <c r="D218" s="115"/>
      <c r="E218" s="114"/>
      <c r="F218" s="114"/>
      <c r="G218" s="114"/>
      <c r="J218" s="2"/>
      <c r="L218" s="2"/>
    </row>
    <row r="219" spans="1:20" ht="25.5" x14ac:dyDescent="0.55000000000000004">
      <c r="J219" s="2"/>
      <c r="L219" s="72" t="s">
        <v>271</v>
      </c>
      <c r="M219" s="2" t="s">
        <v>306</v>
      </c>
    </row>
    <row r="220" spans="1:20" x14ac:dyDescent="0.5">
      <c r="J220" s="2"/>
      <c r="L220" s="2"/>
    </row>
    <row r="221" spans="1:20" x14ac:dyDescent="0.5">
      <c r="J221" s="2"/>
      <c r="L221" s="2"/>
    </row>
    <row r="222" spans="1:20" x14ac:dyDescent="0.5">
      <c r="J222" s="2"/>
      <c r="L222" s="2"/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Z292"/>
  <sheetViews>
    <sheetView zoomScale="80" zoomScaleNormal="80" workbookViewId="0">
      <pane xSplit="10" ySplit="4" topLeftCell="K202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44</v>
      </c>
      <c r="F5" s="70"/>
      <c r="G5" s="46">
        <f t="shared" ref="G5:G68" si="0">E5+F5</f>
        <v>44</v>
      </c>
      <c r="H5" s="77">
        <v>0</v>
      </c>
      <c r="I5" s="75">
        <v>0</v>
      </c>
      <c r="J5" s="46">
        <f t="shared" ref="J5:J68" si="1">+G5-H5-K5-I5</f>
        <v>34</v>
      </c>
      <c r="K5" s="71">
        <v>10</v>
      </c>
      <c r="L5" s="20">
        <v>50</v>
      </c>
      <c r="M5" s="64">
        <f>+L5*K5</f>
        <v>500</v>
      </c>
      <c r="N5" s="17" t="s">
        <v>16</v>
      </c>
      <c r="O5" s="18">
        <v>150</v>
      </c>
      <c r="P5" s="124">
        <f>SUM(M5-O5)</f>
        <v>350</v>
      </c>
      <c r="Q5" s="89">
        <v>18.010000000000002</v>
      </c>
      <c r="R5" s="43">
        <f>+K5*Q5</f>
        <v>180.10000000000002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3</v>
      </c>
      <c r="K6" s="71">
        <v>12</v>
      </c>
      <c r="L6" s="20">
        <v>100</v>
      </c>
      <c r="M6" s="64">
        <f t="shared" ref="M6:M80" si="2">+L6*K6</f>
        <v>1200</v>
      </c>
      <c r="N6" s="17" t="s">
        <v>16</v>
      </c>
      <c r="O6" s="18">
        <v>600</v>
      </c>
      <c r="P6" s="124">
        <f>SUM(M6-O6)</f>
        <v>600</v>
      </c>
      <c r="Q6" s="89">
        <v>36.43</v>
      </c>
      <c r="R6" s="43">
        <f t="shared" ref="R6:R80" si="3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16</v>
      </c>
      <c r="K11" s="71">
        <v>5</v>
      </c>
      <c r="L11" s="20">
        <v>50</v>
      </c>
      <c r="M11" s="64">
        <f t="shared" si="2"/>
        <v>250</v>
      </c>
      <c r="N11" s="17" t="s">
        <v>16</v>
      </c>
      <c r="O11" s="18"/>
      <c r="P11" s="124">
        <f t="shared" si="4"/>
        <v>250</v>
      </c>
      <c r="Q11" s="89">
        <v>19.36</v>
      </c>
      <c r="R11" s="43">
        <f t="shared" si="3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>
        <v>19.36</v>
      </c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89">
        <v>19.32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8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8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>
        <v>4</v>
      </c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89"/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6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/>
      <c r="P18" s="124">
        <f t="shared" si="4"/>
        <v>150</v>
      </c>
      <c r="Q18" s="89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89">
        <v>20.12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20.12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4">
        <f t="shared" si="4"/>
        <v>300</v>
      </c>
      <c r="Q22" s="89">
        <v>27.89</v>
      </c>
      <c r="R22" s="43">
        <f t="shared" si="3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8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89">
        <v>36.659999999999997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39.64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8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89">
        <v>30.84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23</v>
      </c>
      <c r="F28" s="70"/>
      <c r="G28" s="46">
        <f t="shared" si="0"/>
        <v>23</v>
      </c>
      <c r="H28" s="77">
        <v>0</v>
      </c>
      <c r="I28" s="75">
        <v>0</v>
      </c>
      <c r="J28" s="46">
        <f t="shared" si="1"/>
        <v>19</v>
      </c>
      <c r="K28" s="71">
        <v>4</v>
      </c>
      <c r="L28" s="20">
        <v>100</v>
      </c>
      <c r="M28" s="64">
        <f t="shared" si="2"/>
        <v>400</v>
      </c>
      <c r="N28" s="17" t="s">
        <v>16</v>
      </c>
      <c r="O28" s="18"/>
      <c r="P28" s="124">
        <f t="shared" si="4"/>
        <v>400</v>
      </c>
      <c r="Q28" s="89">
        <v>30.84</v>
      </c>
      <c r="R28" s="43">
        <f t="shared" si="3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8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89">
        <v>32.42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8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/>
      <c r="P31" s="124">
        <f t="shared" si="4"/>
        <v>500</v>
      </c>
      <c r="Q31" s="89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3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/>
      <c r="P33" s="124">
        <f t="shared" si="4"/>
        <v>130</v>
      </c>
      <c r="Q33" s="89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38.700000000000003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70</v>
      </c>
      <c r="R35" s="43">
        <f t="shared" si="3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/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27.84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27.12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15.42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+'17'!J43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+'17'!J44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5</v>
      </c>
      <c r="K44" s="71">
        <v>4</v>
      </c>
      <c r="L44" s="20">
        <v>50</v>
      </c>
      <c r="M44" s="64">
        <f t="shared" si="2"/>
        <v>200</v>
      </c>
      <c r="N44" s="17" t="s">
        <v>16</v>
      </c>
      <c r="O44" s="18"/>
      <c r="P44" s="124">
        <f t="shared" si="4"/>
        <v>200</v>
      </c>
      <c r="Q44" s="89">
        <v>17.989999999999998</v>
      </c>
      <c r="R44" s="43">
        <f t="shared" si="3"/>
        <v>71.959999999999994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1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4">
        <f>SUM(M45-O45)</f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+'17'!J46</f>
        <v>7</v>
      </c>
      <c r="F46" s="70"/>
      <c r="G46" s="46">
        <f t="shared" si="0"/>
        <v>7</v>
      </c>
      <c r="H46" s="77">
        <v>4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1433</v>
      </c>
      <c r="O46" s="18"/>
      <c r="P46" s="23">
        <f t="shared" si="4"/>
        <v>0</v>
      </c>
      <c r="Q46" s="89">
        <v>20.059999999999999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+'17'!J47</f>
        <v>9</v>
      </c>
      <c r="F47" s="70"/>
      <c r="G47" s="46">
        <f t="shared" si="0"/>
        <v>9</v>
      </c>
      <c r="H47" s="77">
        <v>1</v>
      </c>
      <c r="I47" s="75">
        <v>0</v>
      </c>
      <c r="J47" s="46">
        <f t="shared" si="1"/>
        <v>8</v>
      </c>
      <c r="K47" s="71"/>
      <c r="L47" s="20">
        <v>50</v>
      </c>
      <c r="M47" s="64">
        <f t="shared" si="2"/>
        <v>0</v>
      </c>
      <c r="N47" s="17" t="s">
        <v>1433</v>
      </c>
      <c r="O47" s="18"/>
      <c r="P47" s="23">
        <f t="shared" si="4"/>
        <v>0</v>
      </c>
      <c r="Q47" s="89">
        <v>20.32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+'17'!J50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2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4">
        <f t="shared" si="4"/>
        <v>100</v>
      </c>
      <c r="Q50" s="89">
        <v>25.99</v>
      </c>
      <c r="R50" s="43">
        <f t="shared" si="3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+'17'!J53</f>
        <v>9</v>
      </c>
      <c r="F53" s="70"/>
      <c r="G53" s="46">
        <f t="shared" si="0"/>
        <v>9</v>
      </c>
      <c r="H53" s="77">
        <v>0</v>
      </c>
      <c r="I53" s="75">
        <v>0</v>
      </c>
      <c r="J53" s="46">
        <f t="shared" si="1"/>
        <v>9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89">
        <v>31.07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89">
        <v>28.25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+'17'!J58</f>
        <v>10</v>
      </c>
      <c r="F58" s="70"/>
      <c r="G58" s="46">
        <f t="shared" si="0"/>
        <v>10</v>
      </c>
      <c r="H58" s="77">
        <v>0</v>
      </c>
      <c r="I58" s="75">
        <v>0</v>
      </c>
      <c r="J58" s="46">
        <f t="shared" si="1"/>
        <v>10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89">
        <v>26.69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89">
        <v>23.69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89">
        <v>22.49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89">
        <v>23.12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89">
        <v>23</v>
      </c>
      <c r="R62" s="43">
        <f t="shared" si="3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89"/>
      <c r="R63" s="43">
        <f t="shared" si="3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67.69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68.73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67.17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+'17'!J67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4"/>
        <v>50</v>
      </c>
      <c r="Q67" s="89">
        <v>17.09</v>
      </c>
      <c r="R67" s="43">
        <f t="shared" si="3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25.15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30.84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11.85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>
        <v>14.35</v>
      </c>
      <c r="R72" s="43">
        <f t="shared" si="3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18.95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18.14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18.48</v>
      </c>
      <c r="R77" s="43">
        <f t="shared" si="3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>
        <v>18.36</v>
      </c>
      <c r="R78" s="43">
        <f t="shared" si="3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/>
      <c r="R79" s="43">
        <f t="shared" si="3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20.350000000000001</v>
      </c>
      <c r="R80" s="43">
        <f t="shared" si="3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+'17'!J87</f>
        <v>36</v>
      </c>
      <c r="F87" s="70"/>
      <c r="G87" s="46">
        <f t="shared" si="5"/>
        <v>36</v>
      </c>
      <c r="H87" s="77">
        <v>0</v>
      </c>
      <c r="I87" s="75">
        <v>0</v>
      </c>
      <c r="J87" s="46">
        <f t="shared" si="6"/>
        <v>34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4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+'17'!J88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+'17'!J89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21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+'17'!J90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29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4">
        <f t="shared" si="11"/>
        <v>300</v>
      </c>
      <c r="Q90" s="89">
        <v>11.91</v>
      </c>
      <c r="R90" s="43">
        <f t="shared" si="12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+'17'!J91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27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+'17'!J119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+'17'!J132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+'17'!J135</f>
        <v>0</v>
      </c>
      <c r="F135" s="70">
        <v>20</v>
      </c>
      <c r="G135" s="46">
        <f t="shared" si="5"/>
        <v>20</v>
      </c>
      <c r="H135" s="77">
        <v>0</v>
      </c>
      <c r="I135" s="75">
        <v>0</v>
      </c>
      <c r="J135" s="46">
        <f t="shared" si="6"/>
        <v>19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+'17'!J144</f>
        <v>13</v>
      </c>
      <c r="F144" s="70"/>
      <c r="G144" s="46">
        <f t="shared" si="13"/>
        <v>13</v>
      </c>
      <c r="H144" s="77">
        <v>0</v>
      </c>
      <c r="I144" s="75">
        <v>0</v>
      </c>
      <c r="J144" s="46">
        <f t="shared" si="14"/>
        <v>11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+'17'!J145</f>
        <v>16</v>
      </c>
      <c r="F145" s="70"/>
      <c r="G145" s="46">
        <f t="shared" si="13"/>
        <v>16</v>
      </c>
      <c r="H145" s="77">
        <v>1</v>
      </c>
      <c r="I145" s="75">
        <v>0</v>
      </c>
      <c r="J145" s="46">
        <f t="shared" si="14"/>
        <v>12</v>
      </c>
      <c r="K145" s="71">
        <v>3</v>
      </c>
      <c r="L145" s="20">
        <v>120</v>
      </c>
      <c r="M145" s="64">
        <f t="shared" si="7"/>
        <v>360</v>
      </c>
      <c r="N145" s="17" t="s">
        <v>1434</v>
      </c>
      <c r="O145" s="18"/>
      <c r="P145" s="124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+'17'!J205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1767.6799999999998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5050</v>
      </c>
    </row>
    <row r="209" spans="1:26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6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1795</v>
      </c>
      <c r="O210" s="2">
        <v>100</v>
      </c>
      <c r="P210" s="2">
        <v>50</v>
      </c>
      <c r="Q210" s="2">
        <v>200</v>
      </c>
      <c r="R210" s="2">
        <v>200</v>
      </c>
      <c r="S210" s="2">
        <v>150</v>
      </c>
      <c r="T210" s="2">
        <v>320</v>
      </c>
      <c r="U210" s="2">
        <v>200</v>
      </c>
      <c r="V210" s="2">
        <v>220</v>
      </c>
      <c r="W210" s="2">
        <v>35</v>
      </c>
      <c r="X210" s="2">
        <v>100</v>
      </c>
      <c r="Y210" s="2">
        <v>60</v>
      </c>
      <c r="Z210" s="2">
        <v>160</v>
      </c>
    </row>
    <row r="211" spans="1:26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750</v>
      </c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2505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2505</v>
      </c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6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6" x14ac:dyDescent="0.5">
      <c r="C218" s="114"/>
      <c r="D218" s="115"/>
      <c r="E218" s="114"/>
      <c r="F218" s="114"/>
      <c r="G218" s="114"/>
      <c r="J218" s="2"/>
      <c r="L218" s="2"/>
    </row>
    <row r="219" spans="1:26" ht="25.5" x14ac:dyDescent="0.55000000000000004">
      <c r="J219" s="2"/>
      <c r="L219" s="72" t="s">
        <v>271</v>
      </c>
      <c r="M219" s="2" t="s">
        <v>306</v>
      </c>
    </row>
    <row r="220" spans="1:26" x14ac:dyDescent="0.5">
      <c r="J220" s="2"/>
      <c r="L220" s="2"/>
    </row>
    <row r="221" spans="1:26" x14ac:dyDescent="0.5">
      <c r="J221" s="2"/>
      <c r="L221" s="2"/>
    </row>
    <row r="222" spans="1:26" x14ac:dyDescent="0.5">
      <c r="J222" s="2"/>
      <c r="L222" s="2"/>
    </row>
    <row r="223" spans="1:26" x14ac:dyDescent="0.5">
      <c r="J223" s="2"/>
      <c r="L223" s="2"/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2"/>
  <sheetViews>
    <sheetView zoomScale="80" zoomScaleNormal="80" workbookViewId="0">
      <pane xSplit="10" ySplit="4" topLeftCell="K202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34</v>
      </c>
      <c r="F5" s="70"/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33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4">
        <f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3</v>
      </c>
      <c r="F6" s="70"/>
      <c r="G6" s="46">
        <f t="shared" si="0"/>
        <v>3</v>
      </c>
      <c r="H6" s="77">
        <v>0</v>
      </c>
      <c r="I6" s="75">
        <v>0</v>
      </c>
      <c r="J6" s="46">
        <f t="shared" si="1"/>
        <v>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19</v>
      </c>
      <c r="F28" s="70"/>
      <c r="G28" s="46">
        <f t="shared" si="0"/>
        <v>19</v>
      </c>
      <c r="H28" s="77">
        <v>0</v>
      </c>
      <c r="I28" s="75">
        <v>0</v>
      </c>
      <c r="J28" s="46">
        <f t="shared" si="1"/>
        <v>17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4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1</v>
      </c>
      <c r="K31" s="71">
        <v>7</v>
      </c>
      <c r="L31" s="20">
        <v>100</v>
      </c>
      <c r="M31" s="64">
        <f t="shared" si="2"/>
        <v>700</v>
      </c>
      <c r="N31" s="17" t="s">
        <v>16</v>
      </c>
      <c r="O31" s="18"/>
      <c r="P31" s="124">
        <f t="shared" si="3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+'18'!J43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8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4">
        <f>SUM(M43-O43)</f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+'18'!J44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+'18'!J45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+'18'!J47</f>
        <v>8</v>
      </c>
      <c r="F47" s="70"/>
      <c r="G47" s="46">
        <f t="shared" si="0"/>
        <v>8</v>
      </c>
      <c r="H47" s="77">
        <v>0</v>
      </c>
      <c r="I47" s="75">
        <v>0</v>
      </c>
      <c r="J47" s="46">
        <f t="shared" si="1"/>
        <v>8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+'18'!J53</f>
        <v>9</v>
      </c>
      <c r="F53" s="70"/>
      <c r="G53" s="46">
        <f t="shared" si="0"/>
        <v>9</v>
      </c>
      <c r="H53" s="77">
        <v>0</v>
      </c>
      <c r="I53" s="75">
        <v>0</v>
      </c>
      <c r="J53" s="46">
        <f t="shared" si="1"/>
        <v>8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24">
        <f>SUM(M53-O53)</f>
        <v>120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+'18'!J58</f>
        <v>10</v>
      </c>
      <c r="F58" s="70"/>
      <c r="G58" s="46">
        <f t="shared" si="0"/>
        <v>10</v>
      </c>
      <c r="H58" s="77">
        <v>0</v>
      </c>
      <c r="I58" s="75">
        <v>0</v>
      </c>
      <c r="J58" s="46">
        <f t="shared" si="1"/>
        <v>9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60</v>
      </c>
      <c r="P58" s="124">
        <f t="shared" si="3"/>
        <v>60</v>
      </c>
      <c r="Q58" s="89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+'18'!J87</f>
        <v>34</v>
      </c>
      <c r="F87" s="70"/>
      <c r="G87" s="46">
        <f t="shared" si="5"/>
        <v>34</v>
      </c>
      <c r="H87" s="77">
        <v>0</v>
      </c>
      <c r="I87" s="75">
        <v>0</v>
      </c>
      <c r="J87" s="46">
        <f t="shared" si="6"/>
        <v>31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+'18'!J88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+'18'!J89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21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+'18'!J90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+'18'!J91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27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+'18'!J100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+'18'!J119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+'18'!J132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+'18'!J135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+'18'!J144</f>
        <v>11</v>
      </c>
      <c r="F144" s="70"/>
      <c r="G144" s="46">
        <f t="shared" si="13"/>
        <v>11</v>
      </c>
      <c r="H144" s="77">
        <v>0</v>
      </c>
      <c r="I144" s="75">
        <v>0</v>
      </c>
      <c r="J144" s="46">
        <f t="shared" si="14"/>
        <v>6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4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+'18'!J145</f>
        <v>12</v>
      </c>
      <c r="F145" s="70"/>
      <c r="G145" s="46">
        <f t="shared" si="13"/>
        <v>12</v>
      </c>
      <c r="H145" s="77">
        <v>0</v>
      </c>
      <c r="I145" s="75">
        <v>0</v>
      </c>
      <c r="J145" s="46">
        <f t="shared" si="14"/>
        <v>7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4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+'18'!J202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+'18'!J203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+'18'!J204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+'18'!J205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1087.3900000000001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2590</v>
      </c>
    </row>
    <row r="209" spans="1:17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7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460</v>
      </c>
      <c r="O210" s="2">
        <v>220</v>
      </c>
      <c r="P210" s="2">
        <v>120</v>
      </c>
      <c r="Q210" s="2">
        <v>120</v>
      </c>
    </row>
    <row r="211" spans="1:17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7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7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60</v>
      </c>
    </row>
    <row r="214" spans="1:17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2070</v>
      </c>
    </row>
    <row r="215" spans="1:17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2070</v>
      </c>
    </row>
    <row r="216" spans="1:17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7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7" x14ac:dyDescent="0.5">
      <c r="C218" s="114"/>
      <c r="D218" s="115"/>
      <c r="E218" s="114"/>
      <c r="F218" s="114"/>
      <c r="G218" s="114"/>
      <c r="J218" s="2"/>
      <c r="L218" s="2"/>
    </row>
    <row r="219" spans="1:17" ht="25.5" x14ac:dyDescent="0.55000000000000004">
      <c r="J219" s="2"/>
      <c r="L219" s="72" t="s">
        <v>271</v>
      </c>
      <c r="M219" s="2" t="s">
        <v>306</v>
      </c>
    </row>
    <row r="220" spans="1:17" x14ac:dyDescent="0.5">
      <c r="J220" s="2"/>
      <c r="L220" s="2"/>
    </row>
    <row r="221" spans="1:17" x14ac:dyDescent="0.5">
      <c r="J221" s="2"/>
      <c r="L221" s="2"/>
    </row>
    <row r="222" spans="1:17" x14ac:dyDescent="0.5">
      <c r="J222" s="2"/>
      <c r="L222" s="2"/>
    </row>
    <row r="223" spans="1:17" x14ac:dyDescent="0.5">
      <c r="J223" s="2"/>
      <c r="L223" s="2"/>
    </row>
    <row r="224" spans="1:17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292"/>
  <sheetViews>
    <sheetView zoomScale="80" zoomScaleNormal="80" workbookViewId="0">
      <pane xSplit="10" ySplit="4" topLeftCell="K203" activePane="bottomRight" state="frozen"/>
      <selection activeCell="A2" sqref="A2:O2"/>
      <selection pane="topRight" activeCell="A2" sqref="A2:O2"/>
      <selection pane="bottomLeft" activeCell="A2" sqref="A2:O2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33</v>
      </c>
      <c r="F5" s="70"/>
      <c r="G5" s="46">
        <f t="shared" ref="G5:G68" si="0">E5+F5</f>
        <v>33</v>
      </c>
      <c r="H5" s="77">
        <v>3</v>
      </c>
      <c r="I5" s="75">
        <v>0</v>
      </c>
      <c r="J5" s="46">
        <f t="shared" ref="J5:J68" si="1">+G5-H5-K5-I5</f>
        <v>26</v>
      </c>
      <c r="K5" s="71">
        <v>4</v>
      </c>
      <c r="L5" s="20">
        <v>50</v>
      </c>
      <c r="M5" s="64">
        <f>+L5*K5</f>
        <v>200</v>
      </c>
      <c r="N5" s="17" t="s">
        <v>1435</v>
      </c>
      <c r="O5" s="18"/>
      <c r="P5" s="124">
        <f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3</v>
      </c>
      <c r="F6" s="70">
        <v>17</v>
      </c>
      <c r="G6" s="46">
        <f t="shared" si="0"/>
        <v>20</v>
      </c>
      <c r="H6" s="77">
        <v>0</v>
      </c>
      <c r="I6" s="75">
        <v>0</v>
      </c>
      <c r="J6" s="46">
        <f t="shared" si="1"/>
        <v>11</v>
      </c>
      <c r="K6" s="71">
        <v>9</v>
      </c>
      <c r="L6" s="20">
        <v>100</v>
      </c>
      <c r="M6" s="64">
        <f t="shared" ref="M6:M80" si="2">+L6*K6</f>
        <v>900</v>
      </c>
      <c r="N6" s="17" t="s">
        <v>16</v>
      </c>
      <c r="O6" s="18"/>
      <c r="P6" s="124">
        <f t="shared" ref="P6:P80" si="3">SUM(M6-O6)</f>
        <v>900</v>
      </c>
      <c r="Q6" s="8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16</v>
      </c>
      <c r="F11" s="70"/>
      <c r="G11" s="46">
        <f t="shared" si="0"/>
        <v>16</v>
      </c>
      <c r="H11" s="77">
        <v>5</v>
      </c>
      <c r="I11" s="75">
        <v>0</v>
      </c>
      <c r="J11" s="46">
        <f t="shared" si="1"/>
        <v>11</v>
      </c>
      <c r="K11" s="71"/>
      <c r="L11" s="20">
        <v>50</v>
      </c>
      <c r="M11" s="64">
        <f t="shared" si="2"/>
        <v>0</v>
      </c>
      <c r="N11" s="17" t="s">
        <v>1427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5</v>
      </c>
      <c r="F18" s="70">
        <v>10</v>
      </c>
      <c r="G18" s="46">
        <f t="shared" si="0"/>
        <v>15</v>
      </c>
      <c r="H18" s="77">
        <v>5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2"/>
        <v>0</v>
      </c>
      <c r="N18" s="17"/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2"/>
        <v>130</v>
      </c>
      <c r="N20" s="17" t="s">
        <v>16</v>
      </c>
      <c r="O20" s="18"/>
      <c r="P20" s="124">
        <f t="shared" si="3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13</v>
      </c>
      <c r="F22" s="70">
        <v>20</v>
      </c>
      <c r="G22" s="46">
        <f t="shared" si="0"/>
        <v>33</v>
      </c>
      <c r="H22" s="77">
        <v>0</v>
      </c>
      <c r="I22" s="75">
        <v>0</v>
      </c>
      <c r="J22" s="46">
        <f t="shared" si="1"/>
        <v>31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4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17</v>
      </c>
      <c r="F28" s="70"/>
      <c r="G28" s="46">
        <f t="shared" si="0"/>
        <v>17</v>
      </c>
      <c r="H28" s="77">
        <v>0</v>
      </c>
      <c r="I28" s="75">
        <v>0</v>
      </c>
      <c r="J28" s="46">
        <f t="shared" si="1"/>
        <v>12</v>
      </c>
      <c r="K28" s="71">
        <v>5</v>
      </c>
      <c r="L28" s="20">
        <v>100</v>
      </c>
      <c r="M28" s="64">
        <f t="shared" si="2"/>
        <v>500</v>
      </c>
      <c r="N28" s="17" t="s">
        <v>16</v>
      </c>
      <c r="O28" s="18"/>
      <c r="P28" s="124">
        <f t="shared" si="3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</v>
      </c>
      <c r="F31" s="70">
        <v>20</v>
      </c>
      <c r="G31" s="46">
        <f t="shared" si="0"/>
        <v>21</v>
      </c>
      <c r="H31" s="77">
        <v>0</v>
      </c>
      <c r="I31" s="75">
        <v>0</v>
      </c>
      <c r="J31" s="46">
        <f t="shared" si="1"/>
        <v>18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4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1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24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>
        <v>5</v>
      </c>
      <c r="G35" s="46">
        <f t="shared" si="0"/>
        <v>5</v>
      </c>
      <c r="H35" s="77">
        <v>0</v>
      </c>
      <c r="I35" s="75">
        <v>0</v>
      </c>
      <c r="J35" s="46">
        <f t="shared" si="1"/>
        <v>3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/>
      <c r="P35" s="124">
        <f t="shared" si="3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+'19'!J40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+'19'!J41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+'19'!J43</f>
        <v>8</v>
      </c>
      <c r="F43" s="70"/>
      <c r="G43" s="46">
        <f t="shared" si="0"/>
        <v>8</v>
      </c>
      <c r="H43" s="77">
        <v>2</v>
      </c>
      <c r="I43" s="75">
        <v>0</v>
      </c>
      <c r="J43" s="46">
        <f t="shared" si="1"/>
        <v>3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4">
        <f>SUM(M43-O43)</f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+'19'!J44</f>
        <v>5</v>
      </c>
      <c r="F44" s="70">
        <v>5</v>
      </c>
      <c r="G44" s="46">
        <f t="shared" si="0"/>
        <v>10</v>
      </c>
      <c r="H44" s="77">
        <v>0</v>
      </c>
      <c r="I44" s="75">
        <v>0</v>
      </c>
      <c r="J44" s="46">
        <f t="shared" si="1"/>
        <v>9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+'19'!J45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2"/>
        <v>50</v>
      </c>
      <c r="N45" s="17" t="s">
        <v>1436</v>
      </c>
      <c r="O45" s="18">
        <v>50</v>
      </c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1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4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+'19'!J47</f>
        <v>8</v>
      </c>
      <c r="F47" s="70"/>
      <c r="G47" s="46">
        <f t="shared" si="0"/>
        <v>8</v>
      </c>
      <c r="H47" s="77">
        <v>0</v>
      </c>
      <c r="I47" s="75">
        <v>0</v>
      </c>
      <c r="J47" s="46">
        <f t="shared" si="1"/>
        <v>7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4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+'19'!J50</f>
        <v>2</v>
      </c>
      <c r="F50" s="70">
        <v>10</v>
      </c>
      <c r="G50" s="46">
        <f t="shared" si="0"/>
        <v>12</v>
      </c>
      <c r="H50" s="77">
        <v>0</v>
      </c>
      <c r="I50" s="75">
        <v>0</v>
      </c>
      <c r="J50" s="46">
        <f t="shared" si="1"/>
        <v>11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4">
        <f t="shared" si="3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+'19'!J53</f>
        <v>8</v>
      </c>
      <c r="F53" s="70"/>
      <c r="G53" s="46">
        <f t="shared" si="0"/>
        <v>8</v>
      </c>
      <c r="H53" s="77">
        <v>0</v>
      </c>
      <c r="I53" s="75">
        <v>0</v>
      </c>
      <c r="J53" s="46">
        <f t="shared" si="1"/>
        <v>7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20</v>
      </c>
      <c r="P53" s="124">
        <f>SUM(M53-O53)</f>
        <v>100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+'19'!J58</f>
        <v>9</v>
      </c>
      <c r="F58" s="70"/>
      <c r="G58" s="46">
        <f t="shared" si="0"/>
        <v>9</v>
      </c>
      <c r="H58" s="77">
        <v>0</v>
      </c>
      <c r="I58" s="75">
        <v>0</v>
      </c>
      <c r="J58" s="46">
        <f t="shared" si="1"/>
        <v>8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20</v>
      </c>
      <c r="P58" s="124">
        <f t="shared" si="3"/>
        <v>100</v>
      </c>
      <c r="Q58" s="89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+'19'!J67</f>
        <v>0</v>
      </c>
      <c r="F67" s="70">
        <v>5</v>
      </c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+'19'!J87</f>
        <v>31</v>
      </c>
      <c r="F87" s="70">
        <v>30</v>
      </c>
      <c r="G87" s="46">
        <f t="shared" si="5"/>
        <v>61</v>
      </c>
      <c r="H87" s="77">
        <v>0</v>
      </c>
      <c r="I87" s="75">
        <v>0</v>
      </c>
      <c r="J87" s="46">
        <f t="shared" si="6"/>
        <v>61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+'19'!J88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+'19'!J89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21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+'19'!J90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+'19'!J91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27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+'19'!J100</f>
        <v>1</v>
      </c>
      <c r="F100" s="70">
        <v>4</v>
      </c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+'19'!J119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+'19'!J132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20</v>
      </c>
      <c r="K132" s="71">
        <v>1</v>
      </c>
      <c r="L132" s="20">
        <v>50</v>
      </c>
      <c r="M132" s="64">
        <f t="shared" si="7"/>
        <v>50</v>
      </c>
      <c r="N132" s="17" t="s">
        <v>1436</v>
      </c>
      <c r="O132" s="18">
        <v>50</v>
      </c>
      <c r="P132" s="23">
        <f t="shared" si="8"/>
        <v>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+'19'!J135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+'19'!J144</f>
        <v>6</v>
      </c>
      <c r="F144" s="70">
        <v>40</v>
      </c>
      <c r="G144" s="46">
        <f t="shared" si="13"/>
        <v>46</v>
      </c>
      <c r="H144" s="77">
        <v>0</v>
      </c>
      <c r="I144" s="75">
        <v>0</v>
      </c>
      <c r="J144" s="46">
        <f t="shared" si="14"/>
        <v>46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+'19'!J145</f>
        <v>7</v>
      </c>
      <c r="F145" s="70">
        <v>40</v>
      </c>
      <c r="G145" s="46">
        <f t="shared" si="13"/>
        <v>47</v>
      </c>
      <c r="H145" s="77">
        <v>0</v>
      </c>
      <c r="I145" s="75">
        <v>0</v>
      </c>
      <c r="J145" s="46">
        <f t="shared" si="14"/>
        <v>46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+'19'!J202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+'19'!J203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+'19'!J204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+'19'!J205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1283.6499999999999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3610</v>
      </c>
    </row>
    <row r="209" spans="1:16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6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215</v>
      </c>
      <c r="O210" s="2">
        <v>50</v>
      </c>
      <c r="P210" s="2">
        <v>165</v>
      </c>
    </row>
    <row r="211" spans="1:16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6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6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140</v>
      </c>
    </row>
    <row r="214" spans="1:16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3255</v>
      </c>
    </row>
    <row r="215" spans="1:16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3255</v>
      </c>
    </row>
    <row r="216" spans="1:16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6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6" x14ac:dyDescent="0.5">
      <c r="C218" s="114"/>
      <c r="D218" s="115"/>
      <c r="E218" s="114"/>
      <c r="F218" s="114"/>
      <c r="G218" s="114"/>
      <c r="J218" s="2"/>
      <c r="L218" s="2"/>
    </row>
    <row r="219" spans="1:16" ht="25.5" x14ac:dyDescent="0.55000000000000004">
      <c r="J219" s="2"/>
      <c r="L219" s="72" t="s">
        <v>271</v>
      </c>
      <c r="M219" s="2" t="s">
        <v>306</v>
      </c>
    </row>
    <row r="220" spans="1:16" x14ac:dyDescent="0.5">
      <c r="J220" s="2"/>
      <c r="L220" s="2"/>
    </row>
    <row r="221" spans="1:16" x14ac:dyDescent="0.5">
      <c r="J221" s="2"/>
      <c r="L221" s="2"/>
    </row>
    <row r="222" spans="1:16" x14ac:dyDescent="0.5">
      <c r="J222" s="2"/>
      <c r="L222" s="2"/>
    </row>
    <row r="223" spans="1:16" x14ac:dyDescent="0.5">
      <c r="J223" s="2"/>
      <c r="L223" s="2"/>
    </row>
    <row r="224" spans="1:1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K207:L207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292"/>
  <sheetViews>
    <sheetView zoomScale="80" zoomScaleNormal="80" workbookViewId="0">
      <pane xSplit="10" ySplit="4" topLeftCell="L203" activePane="bottomRight" state="frozen"/>
      <selection activeCell="A2" sqref="A2:O2"/>
      <selection pane="topRight" activeCell="A2" sqref="A2:O2"/>
      <selection pane="bottomLeft" activeCell="A2" sqref="A2:O2"/>
      <selection pane="bottomRight" activeCell="P224" sqref="P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8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8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/>
      <c r="P11" s="124">
        <f t="shared" si="3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/>
      <c r="P18" s="124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25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24">
        <f t="shared" si="3"/>
        <v>600</v>
      </c>
      <c r="Q22" s="89">
        <v>27.89</v>
      </c>
      <c r="R22" s="43">
        <f t="shared" si="4"/>
        <v>167.34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12</v>
      </c>
      <c r="F28" s="70"/>
      <c r="G28" s="46">
        <f t="shared" si="0"/>
        <v>12</v>
      </c>
      <c r="H28" s="77">
        <v>0</v>
      </c>
      <c r="I28" s="75">
        <v>0</v>
      </c>
      <c r="J28" s="46">
        <f t="shared" si="1"/>
        <v>11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15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4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3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24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+'20'!J41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+'20'!J43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+'20'!J44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8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+'20'!J45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>
        <f t="shared" si="4"/>
        <v>18.32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+'20'!J46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+'20'!J47</f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7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+'20'!J50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10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4">
        <f t="shared" si="3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+'20'!J53</f>
        <v>7</v>
      </c>
      <c r="F53" s="70"/>
      <c r="G53" s="46">
        <f t="shared" si="0"/>
        <v>7</v>
      </c>
      <c r="H53" s="77">
        <v>0</v>
      </c>
      <c r="I53" s="75">
        <v>0</v>
      </c>
      <c r="J53" s="46">
        <f t="shared" si="1"/>
        <v>7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+'20'!J58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+'20'!J67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+'20'!J87</f>
        <v>61</v>
      </c>
      <c r="F87" s="70"/>
      <c r="G87" s="46">
        <f t="shared" si="5"/>
        <v>61</v>
      </c>
      <c r="H87" s="77">
        <v>0</v>
      </c>
      <c r="I87" s="75">
        <v>0</v>
      </c>
      <c r="J87" s="46">
        <f t="shared" si="6"/>
        <v>55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/>
      <c r="P87" s="124">
        <f t="shared" si="11"/>
        <v>600</v>
      </c>
      <c r="Q87" s="89">
        <v>32.520000000000003</v>
      </c>
      <c r="R87" s="43">
        <f t="shared" si="12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+'20'!J88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10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+'20'!J89</f>
        <v>21</v>
      </c>
      <c r="F89" s="70"/>
      <c r="G89" s="46">
        <f t="shared" si="5"/>
        <v>21</v>
      </c>
      <c r="H89" s="77">
        <v>0</v>
      </c>
      <c r="I89" s="75">
        <v>0</v>
      </c>
      <c r="J89" s="46">
        <f t="shared" si="6"/>
        <v>19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+'20'!J90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+'20'!J91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27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+'20'!J100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4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4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+'20'!J119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+'20'!J132</f>
        <v>20</v>
      </c>
      <c r="F132" s="70"/>
      <c r="G132" s="46">
        <f t="shared" si="5"/>
        <v>20</v>
      </c>
      <c r="H132" s="77">
        <v>0</v>
      </c>
      <c r="I132" s="75">
        <v>0</v>
      </c>
      <c r="J132" s="46">
        <f t="shared" si="6"/>
        <v>20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+'20'!J135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18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+'20'!J144</f>
        <v>46</v>
      </c>
      <c r="F144" s="70"/>
      <c r="G144" s="46">
        <f t="shared" si="13"/>
        <v>46</v>
      </c>
      <c r="H144" s="77">
        <v>0</v>
      </c>
      <c r="I144" s="75">
        <v>0</v>
      </c>
      <c r="J144" s="46">
        <f t="shared" si="14"/>
        <v>44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+'20'!J145</f>
        <v>46</v>
      </c>
      <c r="F145" s="70"/>
      <c r="G145" s="46">
        <f t="shared" si="13"/>
        <v>46</v>
      </c>
      <c r="H145" s="77">
        <v>0</v>
      </c>
      <c r="I145" s="75">
        <v>0</v>
      </c>
      <c r="J145" s="46">
        <f t="shared" si="14"/>
        <v>41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4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+'20'!J202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+'20'!J203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+'20'!J204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+'20'!J205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1350.7600000000002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3445</v>
      </c>
    </row>
    <row r="209" spans="1:19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9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745</v>
      </c>
      <c r="O210" s="2">
        <v>100</v>
      </c>
      <c r="P210" s="2">
        <v>150</v>
      </c>
      <c r="Q210" s="2">
        <v>300</v>
      </c>
      <c r="R210" s="2">
        <v>160</v>
      </c>
      <c r="S210" s="2">
        <v>35</v>
      </c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2700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2835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135</v>
      </c>
    </row>
    <row r="217" spans="1:19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135</v>
      </c>
    </row>
    <row r="218" spans="1:19" x14ac:dyDescent="0.5">
      <c r="C218" s="114"/>
      <c r="D218" s="115"/>
      <c r="E218" s="114"/>
      <c r="F218" s="114"/>
      <c r="G218" s="114"/>
      <c r="J218" s="2"/>
      <c r="L218" s="2"/>
    </row>
    <row r="219" spans="1:19" ht="25.5" x14ac:dyDescent="0.55000000000000004">
      <c r="J219" s="2"/>
      <c r="L219" s="72" t="s">
        <v>271</v>
      </c>
      <c r="M219" s="2" t="s">
        <v>306</v>
      </c>
    </row>
    <row r="220" spans="1:19" x14ac:dyDescent="0.5">
      <c r="J220" s="2"/>
      <c r="L220" s="2"/>
    </row>
    <row r="221" spans="1:19" x14ac:dyDescent="0.5">
      <c r="J221" s="2"/>
      <c r="L221" s="2"/>
    </row>
    <row r="222" spans="1:19" x14ac:dyDescent="0.5">
      <c r="J222" s="2"/>
      <c r="L222" s="2"/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D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11</v>
      </c>
      <c r="K5" s="71">
        <v>15</v>
      </c>
      <c r="L5" s="20">
        <v>50</v>
      </c>
      <c r="M5" s="64">
        <f>+L5*K5</f>
        <v>750</v>
      </c>
      <c r="N5" s="17" t="s">
        <v>16</v>
      </c>
      <c r="O5" s="18"/>
      <c r="P5" s="124">
        <f>SUM(M5-O5)</f>
        <v>750</v>
      </c>
      <c r="Q5" s="89">
        <v>18.010000000000002</v>
      </c>
      <c r="R5" s="43">
        <f>+K5*Q5</f>
        <v>270.15000000000003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3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24">
        <f t="shared" ref="P6:P80" si="3">SUM(M6-O6)</f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5</v>
      </c>
      <c r="K11" s="71">
        <v>3</v>
      </c>
      <c r="L11" s="20">
        <v>50</v>
      </c>
      <c r="M11" s="64">
        <f t="shared" si="2"/>
        <v>150</v>
      </c>
      <c r="N11" s="17" t="s">
        <v>1437</v>
      </c>
      <c r="O11" s="18">
        <v>50</v>
      </c>
      <c r="P11" s="124">
        <f t="shared" si="3"/>
        <v>100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8</v>
      </c>
      <c r="F18" s="70">
        <v>5</v>
      </c>
      <c r="G18" s="46">
        <f t="shared" si="0"/>
        <v>13</v>
      </c>
      <c r="H18" s="77">
        <v>0</v>
      </c>
      <c r="I18" s="75">
        <v>0</v>
      </c>
      <c r="J18" s="46">
        <f t="shared" si="1"/>
        <v>3</v>
      </c>
      <c r="K18" s="71">
        <v>10</v>
      </c>
      <c r="L18" s="20">
        <v>50</v>
      </c>
      <c r="M18" s="64">
        <f t="shared" si="2"/>
        <v>500</v>
      </c>
      <c r="N18" s="17" t="s">
        <v>1437</v>
      </c>
      <c r="O18" s="18">
        <v>50</v>
      </c>
      <c r="P18" s="124">
        <f t="shared" si="3"/>
        <v>450</v>
      </c>
      <c r="Q18" s="89">
        <v>19.12</v>
      </c>
      <c r="R18" s="43">
        <f t="shared" si="4"/>
        <v>191.20000000000002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4">
        <f t="shared" si="3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11</v>
      </c>
      <c r="F28" s="70"/>
      <c r="G28" s="46">
        <f t="shared" si="0"/>
        <v>11</v>
      </c>
      <c r="H28" s="77">
        <v>0</v>
      </c>
      <c r="I28" s="75">
        <v>0</v>
      </c>
      <c r="J28" s="46">
        <f t="shared" si="1"/>
        <v>5</v>
      </c>
      <c r="K28" s="71">
        <v>6</v>
      </c>
      <c r="L28" s="20">
        <v>100</v>
      </c>
      <c r="M28" s="64">
        <f t="shared" si="2"/>
        <v>600</v>
      </c>
      <c r="N28" s="17" t="s">
        <v>16</v>
      </c>
      <c r="O28" s="18"/>
      <c r="P28" s="124">
        <f t="shared" si="3"/>
        <v>600</v>
      </c>
      <c r="Q28" s="89">
        <v>30.84</v>
      </c>
      <c r="R28" s="43">
        <f t="shared" si="4"/>
        <v>185.04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7</v>
      </c>
      <c r="K31" s="71">
        <v>8</v>
      </c>
      <c r="L31" s="20">
        <v>100</v>
      </c>
      <c r="M31" s="64">
        <f t="shared" si="2"/>
        <v>800</v>
      </c>
      <c r="N31" s="17" t="s">
        <v>16</v>
      </c>
      <c r="O31" s="18"/>
      <c r="P31" s="124">
        <f t="shared" si="3"/>
        <v>800</v>
      </c>
      <c r="Q31" s="8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1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>
        <v>120</v>
      </c>
      <c r="P35" s="124">
        <f t="shared" si="3"/>
        <v>140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+'21'!J41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24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+'21'!J43</f>
        <v>2</v>
      </c>
      <c r="F43" s="70">
        <v>1</v>
      </c>
      <c r="G43" s="46">
        <f t="shared" si="0"/>
        <v>3</v>
      </c>
      <c r="H43" s="77">
        <v>0</v>
      </c>
      <c r="I43" s="75">
        <v>0</v>
      </c>
      <c r="J43" s="46">
        <f t="shared" si="1"/>
        <v>0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4">
        <f>SUM(M43-O43)</f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+'21'!J44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3</v>
      </c>
      <c r="K44" s="71">
        <v>5</v>
      </c>
      <c r="L44" s="20">
        <v>50</v>
      </c>
      <c r="M44" s="64">
        <f t="shared" si="2"/>
        <v>250</v>
      </c>
      <c r="N44" s="17" t="s">
        <v>16</v>
      </c>
      <c r="O44" s="18"/>
      <c r="P44" s="124">
        <f t="shared" si="3"/>
        <v>250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+'21'!J46</f>
        <v>1</v>
      </c>
      <c r="F46" s="70">
        <v>7</v>
      </c>
      <c r="G46" s="46">
        <f t="shared" si="0"/>
        <v>8</v>
      </c>
      <c r="H46" s="77">
        <v>0</v>
      </c>
      <c r="I46" s="75">
        <v>0</v>
      </c>
      <c r="J46" s="46">
        <f t="shared" si="1"/>
        <v>5</v>
      </c>
      <c r="K46" s="71">
        <v>3</v>
      </c>
      <c r="L46" s="20">
        <v>50</v>
      </c>
      <c r="M46" s="64">
        <f t="shared" si="2"/>
        <v>150</v>
      </c>
      <c r="N46" s="17" t="s">
        <v>16</v>
      </c>
      <c r="O46" s="18"/>
      <c r="P46" s="124">
        <f t="shared" si="3"/>
        <v>150</v>
      </c>
      <c r="Q46" s="89">
        <v>20.059999999999999</v>
      </c>
      <c r="R46" s="43">
        <f t="shared" si="4"/>
        <v>60.179999999999993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+'21'!J47</f>
        <v>7</v>
      </c>
      <c r="F47" s="70"/>
      <c r="G47" s="46">
        <f t="shared" si="0"/>
        <v>7</v>
      </c>
      <c r="H47" s="77">
        <v>0</v>
      </c>
      <c r="I47" s="75">
        <v>0</v>
      </c>
      <c r="J47" s="46">
        <f t="shared" si="1"/>
        <v>2</v>
      </c>
      <c r="K47" s="71">
        <v>5</v>
      </c>
      <c r="L47" s="20">
        <v>50</v>
      </c>
      <c r="M47" s="64">
        <f t="shared" si="2"/>
        <v>250</v>
      </c>
      <c r="N47" s="17" t="s">
        <v>16</v>
      </c>
      <c r="O47" s="18"/>
      <c r="P47" s="124">
        <f t="shared" si="3"/>
        <v>250</v>
      </c>
      <c r="Q47" s="89">
        <v>20.32</v>
      </c>
      <c r="R47" s="43">
        <f t="shared" si="4"/>
        <v>101.6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+'21'!J50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4</v>
      </c>
      <c r="K50" s="71">
        <v>6</v>
      </c>
      <c r="L50" s="20">
        <v>50</v>
      </c>
      <c r="M50" s="64">
        <f t="shared" si="2"/>
        <v>300</v>
      </c>
      <c r="N50" s="17" t="s">
        <v>16</v>
      </c>
      <c r="O50" s="18"/>
      <c r="P50" s="124">
        <f t="shared" si="3"/>
        <v>300</v>
      </c>
      <c r="Q50" s="89">
        <v>25.99</v>
      </c>
      <c r="R50" s="43">
        <f t="shared" si="4"/>
        <v>155.94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+'21'!J53</f>
        <v>7</v>
      </c>
      <c r="F53" s="70"/>
      <c r="G53" s="46">
        <f t="shared" si="0"/>
        <v>7</v>
      </c>
      <c r="H53" s="77">
        <v>0</v>
      </c>
      <c r="I53" s="75">
        <v>0</v>
      </c>
      <c r="J53" s="46">
        <f t="shared" si="1"/>
        <v>4</v>
      </c>
      <c r="K53" s="71">
        <v>3</v>
      </c>
      <c r="L53" s="20">
        <v>120</v>
      </c>
      <c r="M53" s="64">
        <f>+L53*K53</f>
        <v>360</v>
      </c>
      <c r="N53" s="17" t="s">
        <v>16</v>
      </c>
      <c r="O53" s="18"/>
      <c r="P53" s="124">
        <f>SUM(M53-O53)</f>
        <v>360</v>
      </c>
      <c r="Q53" s="89">
        <v>31.29</v>
      </c>
      <c r="R53" s="43">
        <f>+K53*Q53</f>
        <v>93.87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+'21'!J58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+'21'!J67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3</v>
      </c>
      <c r="K67" s="71">
        <v>2</v>
      </c>
      <c r="L67" s="20">
        <v>50</v>
      </c>
      <c r="M67" s="64">
        <f t="shared" si="2"/>
        <v>100</v>
      </c>
      <c r="N67" s="17" t="s">
        <v>16</v>
      </c>
      <c r="O67" s="18"/>
      <c r="P67" s="124">
        <f t="shared" si="3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+'21'!J69</f>
        <v>0</v>
      </c>
      <c r="F69" s="70">
        <v>5</v>
      </c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3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/>
      <c r="P69" s="124">
        <f t="shared" si="3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+'21'!J87</f>
        <v>55</v>
      </c>
      <c r="F87" s="70"/>
      <c r="G87" s="46">
        <f t="shared" si="5"/>
        <v>55</v>
      </c>
      <c r="H87" s="77">
        <v>0</v>
      </c>
      <c r="I87" s="75">
        <v>0</v>
      </c>
      <c r="J87" s="46">
        <f t="shared" si="6"/>
        <v>43</v>
      </c>
      <c r="K87" s="71">
        <v>12</v>
      </c>
      <c r="L87" s="20">
        <v>100</v>
      </c>
      <c r="M87" s="64">
        <f t="shared" si="10"/>
        <v>1200</v>
      </c>
      <c r="N87" s="17" t="s">
        <v>16</v>
      </c>
      <c r="O87" s="18"/>
      <c r="P87" s="124">
        <f t="shared" si="11"/>
        <v>1200</v>
      </c>
      <c r="Q87" s="89">
        <v>32.520000000000003</v>
      </c>
      <c r="R87" s="43">
        <f t="shared" si="12"/>
        <v>390.24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+'21'!J88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7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4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+'21'!J89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17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+'21'!J90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26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4">
        <f t="shared" si="11"/>
        <v>300</v>
      </c>
      <c r="Q90" s="89">
        <v>11.91</v>
      </c>
      <c r="R90" s="43">
        <f t="shared" si="12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+'21'!J91</f>
        <v>27</v>
      </c>
      <c r="F91" s="70"/>
      <c r="G91" s="46">
        <f t="shared" si="5"/>
        <v>27</v>
      </c>
      <c r="H91" s="77">
        <v>0</v>
      </c>
      <c r="I91" s="75">
        <v>0</v>
      </c>
      <c r="J91" s="46">
        <f t="shared" si="6"/>
        <v>26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4">
        <f t="shared" si="11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+'21'!J100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3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4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+'21'!J119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+'21'!J132</f>
        <v>20</v>
      </c>
      <c r="F132" s="70"/>
      <c r="G132" s="46">
        <f t="shared" si="5"/>
        <v>20</v>
      </c>
      <c r="H132" s="77">
        <v>0</v>
      </c>
      <c r="I132" s="75">
        <v>0</v>
      </c>
      <c r="J132" s="46">
        <f t="shared" si="6"/>
        <v>20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+'21'!J135</f>
        <v>18</v>
      </c>
      <c r="F135" s="70"/>
      <c r="G135" s="46">
        <f t="shared" si="5"/>
        <v>18</v>
      </c>
      <c r="H135" s="77">
        <v>0</v>
      </c>
      <c r="I135" s="75">
        <v>0</v>
      </c>
      <c r="J135" s="46">
        <f t="shared" si="6"/>
        <v>15</v>
      </c>
      <c r="K135" s="71">
        <v>3</v>
      </c>
      <c r="L135" s="20">
        <v>35</v>
      </c>
      <c r="M135" s="64">
        <f t="shared" si="7"/>
        <v>105</v>
      </c>
      <c r="N135" s="17" t="s">
        <v>16</v>
      </c>
      <c r="O135" s="18"/>
      <c r="P135" s="124">
        <f t="shared" si="8"/>
        <v>105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+'21'!J144</f>
        <v>44</v>
      </c>
      <c r="F144" s="70"/>
      <c r="G144" s="46">
        <f t="shared" si="13"/>
        <v>44</v>
      </c>
      <c r="H144" s="77">
        <v>0</v>
      </c>
      <c r="I144" s="75">
        <v>0</v>
      </c>
      <c r="J144" s="46">
        <f t="shared" si="14"/>
        <v>38</v>
      </c>
      <c r="K144" s="71">
        <v>6</v>
      </c>
      <c r="L144" s="20">
        <v>60</v>
      </c>
      <c r="M144" s="64">
        <f t="shared" si="7"/>
        <v>360</v>
      </c>
      <c r="N144" s="17" t="s">
        <v>16</v>
      </c>
      <c r="O144" s="18"/>
      <c r="P144" s="124">
        <f t="shared" si="8"/>
        <v>360</v>
      </c>
      <c r="Q144" s="89">
        <v>38</v>
      </c>
      <c r="R144" s="43">
        <f t="shared" si="9"/>
        <v>228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+'21'!J145</f>
        <v>41</v>
      </c>
      <c r="F145" s="70"/>
      <c r="G145" s="46">
        <f t="shared" si="13"/>
        <v>41</v>
      </c>
      <c r="H145" s="77">
        <v>0</v>
      </c>
      <c r="I145" s="75">
        <v>0</v>
      </c>
      <c r="J145" s="46">
        <f t="shared" si="14"/>
        <v>37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4">
        <f t="shared" si="8"/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+'21'!J202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+'21'!J203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+'21'!J204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+'21'!J205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3184.8900000000003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8570</v>
      </c>
    </row>
    <row r="209" spans="1:30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30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4965</v>
      </c>
      <c r="O210" s="2">
        <v>225</v>
      </c>
      <c r="P210" s="2">
        <v>100</v>
      </c>
      <c r="Q210" s="2">
        <v>50</v>
      </c>
      <c r="R210" s="2">
        <v>400</v>
      </c>
      <c r="S210" s="2">
        <v>250</v>
      </c>
      <c r="T210" s="2">
        <v>300</v>
      </c>
      <c r="U210" s="2">
        <v>250</v>
      </c>
      <c r="V210" s="2">
        <v>400</v>
      </c>
      <c r="W210" s="2">
        <v>500</v>
      </c>
      <c r="X210" s="2">
        <v>350</v>
      </c>
      <c r="Y210" s="2">
        <v>540</v>
      </c>
      <c r="Z210" s="2">
        <v>210</v>
      </c>
      <c r="AA210" s="2">
        <v>200</v>
      </c>
      <c r="AB210" s="2">
        <v>230</v>
      </c>
      <c r="AC210" s="2">
        <v>350</v>
      </c>
      <c r="AD210" s="2">
        <v>610</v>
      </c>
    </row>
    <row r="211" spans="1:30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3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3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220</v>
      </c>
    </row>
    <row r="214" spans="1:3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3385</v>
      </c>
    </row>
    <row r="215" spans="1:3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3745</v>
      </c>
    </row>
    <row r="216" spans="1:3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360</v>
      </c>
    </row>
    <row r="217" spans="1:30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360</v>
      </c>
    </row>
    <row r="218" spans="1:30" x14ac:dyDescent="0.5">
      <c r="C218" s="114"/>
      <c r="D218" s="115"/>
      <c r="E218" s="114"/>
      <c r="F218" s="114"/>
      <c r="G218" s="114"/>
      <c r="J218" s="2"/>
      <c r="L218" s="2"/>
    </row>
    <row r="219" spans="1:30" ht="25.5" x14ac:dyDescent="0.55000000000000004">
      <c r="J219" s="2"/>
      <c r="L219" s="72" t="s">
        <v>271</v>
      </c>
      <c r="M219" s="2" t="s">
        <v>306</v>
      </c>
    </row>
    <row r="220" spans="1:30" x14ac:dyDescent="0.5">
      <c r="J220" s="2"/>
      <c r="L220" s="2"/>
    </row>
    <row r="221" spans="1:30" x14ac:dyDescent="0.5">
      <c r="J221" s="2"/>
      <c r="L221" s="2"/>
    </row>
    <row r="222" spans="1:30" x14ac:dyDescent="0.5">
      <c r="J222" s="2"/>
      <c r="L222" s="2"/>
    </row>
    <row r="223" spans="1:30" x14ac:dyDescent="0.5">
      <c r="J223" s="2"/>
      <c r="L223" s="2"/>
    </row>
    <row r="224" spans="1:3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29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3</v>
      </c>
      <c r="F6" s="70"/>
      <c r="G6" s="46">
        <f t="shared" si="0"/>
        <v>3</v>
      </c>
      <c r="H6" s="77">
        <v>0</v>
      </c>
      <c r="I6" s="75">
        <v>0</v>
      </c>
      <c r="J6" s="46">
        <f t="shared" si="1"/>
        <v>1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4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4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2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/>
      <c r="P31" s="124">
        <f t="shared" si="3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1</v>
      </c>
      <c r="F33" s="70"/>
      <c r="G33" s="46">
        <f t="shared" si="0"/>
        <v>1</v>
      </c>
      <c r="H33" s="77">
        <v>1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1433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4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+'22'!J40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+'22'!J41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+'22'!J44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1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4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+'22'!J46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+'22'!J47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+'22'!J50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+'22'!J53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3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20</v>
      </c>
      <c r="P53" s="124">
        <f>SUM(M53-O53)</f>
        <v>100</v>
      </c>
      <c r="Q53" s="89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+'22'!J58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8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+'22'!J67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2"/>
        <v>50</v>
      </c>
      <c r="N67" s="17" t="s">
        <v>1436</v>
      </c>
      <c r="O67" s="18">
        <v>50</v>
      </c>
      <c r="P67" s="23">
        <f t="shared" si="3"/>
        <v>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+'22'!J69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1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/>
      <c r="P69" s="124">
        <f t="shared" si="3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+'22'!J87</f>
        <v>43</v>
      </c>
      <c r="F87" s="70"/>
      <c r="G87" s="46">
        <f t="shared" si="5"/>
        <v>43</v>
      </c>
      <c r="H87" s="77">
        <v>0</v>
      </c>
      <c r="I87" s="75">
        <v>0</v>
      </c>
      <c r="J87" s="46">
        <f t="shared" si="6"/>
        <v>40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+'22'!J88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7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+'22'!J89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+'22'!J90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25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+'22'!J91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+'22'!J119</f>
        <v>6</v>
      </c>
      <c r="F119" s="70"/>
      <c r="G119" s="46">
        <f t="shared" si="5"/>
        <v>6</v>
      </c>
      <c r="H119" s="77">
        <v>0</v>
      </c>
      <c r="I119" s="75">
        <v>0</v>
      </c>
      <c r="J119" s="46">
        <f t="shared" si="6"/>
        <v>6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+'22'!J132</f>
        <v>20</v>
      </c>
      <c r="F132" s="70"/>
      <c r="G132" s="46">
        <f t="shared" si="5"/>
        <v>20</v>
      </c>
      <c r="H132" s="77">
        <v>0</v>
      </c>
      <c r="I132" s="75">
        <v>0</v>
      </c>
      <c r="J132" s="46">
        <f t="shared" si="6"/>
        <v>17</v>
      </c>
      <c r="K132" s="71">
        <v>3</v>
      </c>
      <c r="L132" s="20">
        <v>50</v>
      </c>
      <c r="M132" s="64">
        <f t="shared" si="7"/>
        <v>150</v>
      </c>
      <c r="N132" s="17" t="s">
        <v>16</v>
      </c>
      <c r="O132" s="18"/>
      <c r="P132" s="124">
        <f t="shared" si="8"/>
        <v>150</v>
      </c>
      <c r="Q132" s="89">
        <v>23.06</v>
      </c>
      <c r="R132" s="43">
        <f t="shared" si="9"/>
        <v>69.179999999999993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+'22'!J135</f>
        <v>15</v>
      </c>
      <c r="F135" s="70"/>
      <c r="G135" s="46">
        <f t="shared" si="5"/>
        <v>15</v>
      </c>
      <c r="H135" s="77">
        <v>0</v>
      </c>
      <c r="I135" s="75">
        <v>0</v>
      </c>
      <c r="J135" s="46">
        <f t="shared" si="6"/>
        <v>13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4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+'22'!J136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+'22'!J144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38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+'22'!J145</f>
        <v>37</v>
      </c>
      <c r="F145" s="70"/>
      <c r="G145" s="46">
        <f t="shared" si="13"/>
        <v>37</v>
      </c>
      <c r="H145" s="77">
        <v>0</v>
      </c>
      <c r="I145" s="75">
        <v>0</v>
      </c>
      <c r="J145" s="46">
        <f t="shared" si="14"/>
        <v>32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4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5" si="17">+L177*K177</f>
        <v>0</v>
      </c>
      <c r="N177" s="17" t="s">
        <v>16</v>
      </c>
      <c r="O177" s="18"/>
      <c r="P177" s="23">
        <f t="shared" ref="P177:P205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+'22'!J202</f>
        <v>0</v>
      </c>
      <c r="F202" s="70"/>
      <c r="G202" s="46">
        <f t="shared" ref="G202:G205" si="23">E202+F202</f>
        <v>0</v>
      </c>
      <c r="H202" s="77">
        <v>0</v>
      </c>
      <c r="I202" s="75">
        <v>0</v>
      </c>
      <c r="J202" s="46">
        <f t="shared" ref="J202:J205" si="24">+G202-H202-K202-I202</f>
        <v>0</v>
      </c>
      <c r="K202" s="71"/>
      <c r="L202" s="20"/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+'22'!J203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/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+'22'!J204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>
        <f>+'22'!J205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1092.3399999999999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2735</v>
      </c>
    </row>
    <row r="209" spans="1:20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0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1085</v>
      </c>
      <c r="O210" s="2">
        <v>50</v>
      </c>
      <c r="P210" s="2">
        <v>250</v>
      </c>
      <c r="Q210" s="2">
        <v>200</v>
      </c>
      <c r="R210" s="2">
        <v>200</v>
      </c>
      <c r="S210" s="2">
        <v>165</v>
      </c>
      <c r="T210" s="2">
        <v>220</v>
      </c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70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1580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1580</v>
      </c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0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0" x14ac:dyDescent="0.5">
      <c r="C218" s="114"/>
      <c r="D218" s="115"/>
      <c r="E218" s="114"/>
      <c r="F218" s="114"/>
      <c r="G218" s="114"/>
      <c r="J218" s="2"/>
      <c r="L218" s="2"/>
    </row>
    <row r="219" spans="1:20" ht="25.5" x14ac:dyDescent="0.55000000000000004">
      <c r="J219" s="2"/>
      <c r="L219" s="72" t="s">
        <v>271</v>
      </c>
      <c r="M219" s="2" t="s">
        <v>306</v>
      </c>
    </row>
    <row r="220" spans="1:20" x14ac:dyDescent="0.5">
      <c r="J220" s="2"/>
      <c r="L220" s="2"/>
    </row>
    <row r="221" spans="1:20" x14ac:dyDescent="0.5">
      <c r="J221" s="2"/>
      <c r="L221" s="2"/>
    </row>
    <row r="222" spans="1:20" x14ac:dyDescent="0.5">
      <c r="J222" s="2"/>
      <c r="L222" s="2"/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10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24">
        <f>SUM(M5-O5)</f>
        <v>25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</v>
      </c>
      <c r="F6" s="70"/>
      <c r="G6" s="46">
        <f t="shared" si="0"/>
        <v>1</v>
      </c>
      <c r="H6" s="77">
        <v>0</v>
      </c>
      <c r="I6" s="75">
        <v>0</v>
      </c>
      <c r="J6" s="46">
        <f t="shared" si="1"/>
        <v>1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15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4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2</v>
      </c>
      <c r="F31" s="70"/>
      <c r="G31" s="46">
        <f t="shared" si="0"/>
        <v>2</v>
      </c>
      <c r="H31" s="77">
        <v>0</v>
      </c>
      <c r="I31" s="75">
        <v>0</v>
      </c>
      <c r="J31" s="46">
        <f t="shared" si="1"/>
        <v>1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24">
        <f t="shared" si="3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+'23'!J44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3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>
        <v>50</v>
      </c>
      <c r="P46" s="124">
        <f t="shared" si="3"/>
        <v>50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+'23'!J47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+'23'!J50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3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4">
        <f t="shared" si="3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+'23'!J53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0</v>
      </c>
      <c r="K53" s="71">
        <v>3</v>
      </c>
      <c r="L53" s="20">
        <v>120</v>
      </c>
      <c r="M53" s="64">
        <f>+L53*K53</f>
        <v>360</v>
      </c>
      <c r="N53" s="17" t="s">
        <v>16</v>
      </c>
      <c r="O53" s="18">
        <v>180</v>
      </c>
      <c r="P53" s="124">
        <f>SUM(M53-O53)</f>
        <v>180</v>
      </c>
      <c r="Q53" s="89">
        <v>31.29</v>
      </c>
      <c r="R53" s="43">
        <f>+K53*Q53</f>
        <v>93.87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+'23'!J58</f>
        <v>8</v>
      </c>
      <c r="F58" s="70"/>
      <c r="G58" s="46">
        <f t="shared" si="0"/>
        <v>8</v>
      </c>
      <c r="H58" s="77">
        <v>0</v>
      </c>
      <c r="I58" s="75">
        <v>0</v>
      </c>
      <c r="J58" s="46">
        <f t="shared" si="1"/>
        <v>6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>
        <v>120</v>
      </c>
      <c r="P58" s="124">
        <f t="shared" si="3"/>
        <v>120</v>
      </c>
      <c r="Q58" s="89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+'23'!J67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+'23'!J69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0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4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+'23'!J87</f>
        <v>40</v>
      </c>
      <c r="F87" s="70"/>
      <c r="G87" s="46">
        <f t="shared" si="5"/>
        <v>40</v>
      </c>
      <c r="H87" s="77">
        <v>0</v>
      </c>
      <c r="I87" s="75">
        <v>0</v>
      </c>
      <c r="J87" s="46">
        <f t="shared" si="6"/>
        <v>39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4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+'23'!J88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7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+'23'!J89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15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4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+'23'!J90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+'23'!J91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1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/>
      <c r="P100" s="124">
        <f t="shared" si="8"/>
        <v>100</v>
      </c>
      <c r="Q100" s="89">
        <v>9.1199999999999992</v>
      </c>
      <c r="R100" s="43">
        <f t="shared" si="9"/>
        <v>18.239999999999998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+'23'!J119</f>
        <v>6</v>
      </c>
      <c r="F119" s="70"/>
      <c r="G119" s="46">
        <f t="shared" si="5"/>
        <v>6</v>
      </c>
      <c r="H119" s="77">
        <v>6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1433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+'23'!J132</f>
        <v>17</v>
      </c>
      <c r="F132" s="70"/>
      <c r="G132" s="46">
        <f t="shared" si="5"/>
        <v>17</v>
      </c>
      <c r="H132" s="77">
        <v>0</v>
      </c>
      <c r="I132" s="75">
        <v>0</v>
      </c>
      <c r="J132" s="46">
        <f t="shared" si="6"/>
        <v>16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4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+'23'!J135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12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4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+'23'!J144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36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+'23'!J145</f>
        <v>32</v>
      </c>
      <c r="F145" s="70"/>
      <c r="G145" s="46">
        <f t="shared" si="13"/>
        <v>32</v>
      </c>
      <c r="H145" s="77">
        <v>0</v>
      </c>
      <c r="I145" s="75">
        <v>0</v>
      </c>
      <c r="J145" s="46">
        <f t="shared" si="14"/>
        <v>32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646.76999999999987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2025</v>
      </c>
    </row>
    <row r="209" spans="1:19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9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620</v>
      </c>
      <c r="O210" s="2">
        <v>195</v>
      </c>
      <c r="P210" s="2">
        <v>100</v>
      </c>
      <c r="Q210" s="2">
        <v>100</v>
      </c>
      <c r="R210" s="2">
        <v>175</v>
      </c>
      <c r="S210" s="2">
        <v>50</v>
      </c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375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1030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1030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9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9" x14ac:dyDescent="0.5">
      <c r="C218" s="114"/>
      <c r="D218" s="115"/>
      <c r="E218" s="114"/>
      <c r="F218" s="114"/>
      <c r="G218" s="114"/>
      <c r="J218" s="2"/>
      <c r="L218" s="2"/>
    </row>
    <row r="219" spans="1:19" ht="25.5" x14ac:dyDescent="0.55000000000000004">
      <c r="J219" s="2"/>
      <c r="L219" s="72" t="s">
        <v>271</v>
      </c>
      <c r="M219" s="2" t="s">
        <v>306</v>
      </c>
    </row>
    <row r="220" spans="1:19" x14ac:dyDescent="0.5">
      <c r="J220" s="2"/>
      <c r="L220" s="2"/>
    </row>
    <row r="221" spans="1:19" x14ac:dyDescent="0.5">
      <c r="J221" s="2"/>
      <c r="L221" s="2"/>
    </row>
    <row r="222" spans="1:19" x14ac:dyDescent="0.5">
      <c r="J222" s="2"/>
      <c r="L222" s="2"/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292"/>
  <sheetViews>
    <sheetView zoomScale="80" zoomScaleNormal="80" workbookViewId="0">
      <pane xSplit="10" ySplit="4" topLeftCell="K209" activePane="bottomRight" state="frozen"/>
      <selection activeCell="A2" sqref="A2:O2"/>
      <selection pane="topRight" activeCell="A2" sqref="A2:O2"/>
      <selection pane="bottomLeft" activeCell="A2" sqref="A2:O2"/>
      <selection pane="bottomRight" activeCell="K39" sqref="K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10</v>
      </c>
      <c r="F5" s="70">
        <v>30</v>
      </c>
      <c r="G5" s="46">
        <f t="shared" ref="G5:G68" si="0">E5+F5</f>
        <v>40</v>
      </c>
      <c r="H5" s="77">
        <v>0</v>
      </c>
      <c r="I5" s="75">
        <v>0</v>
      </c>
      <c r="J5" s="46">
        <f t="shared" ref="J5:J68" si="1">+G5-H5-K5-I5</f>
        <v>30</v>
      </c>
      <c r="K5" s="71">
        <v>10</v>
      </c>
      <c r="L5" s="20">
        <v>50</v>
      </c>
      <c r="M5" s="64">
        <f>+L5*K5</f>
        <v>500</v>
      </c>
      <c r="N5" s="17" t="s">
        <v>16</v>
      </c>
      <c r="O5" s="18"/>
      <c r="P5" s="124">
        <f>SUM(M5-O5)</f>
        <v>500</v>
      </c>
      <c r="Q5" s="89">
        <v>18.010000000000002</v>
      </c>
      <c r="R5" s="43">
        <f>+K5*Q5</f>
        <v>180.10000000000002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</v>
      </c>
      <c r="F6" s="70">
        <v>40</v>
      </c>
      <c r="G6" s="46">
        <f t="shared" si="0"/>
        <v>41</v>
      </c>
      <c r="H6" s="77">
        <v>0</v>
      </c>
      <c r="I6" s="75">
        <v>0</v>
      </c>
      <c r="J6" s="46">
        <f t="shared" si="1"/>
        <v>28</v>
      </c>
      <c r="K6" s="71">
        <v>13</v>
      </c>
      <c r="L6" s="20">
        <v>100</v>
      </c>
      <c r="M6" s="64">
        <f t="shared" ref="M6:M80" si="2">+L6*K6</f>
        <v>1300</v>
      </c>
      <c r="N6" s="17" t="s">
        <v>16</v>
      </c>
      <c r="O6" s="18">
        <v>155</v>
      </c>
      <c r="P6" s="124">
        <f t="shared" ref="P6:P80" si="3">SUM(M6-O6)</f>
        <v>1145</v>
      </c>
      <c r="Q6" s="89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5</v>
      </c>
      <c r="F11" s="70">
        <v>10</v>
      </c>
      <c r="G11" s="46">
        <f t="shared" si="0"/>
        <v>15</v>
      </c>
      <c r="H11" s="77">
        <v>0</v>
      </c>
      <c r="I11" s="75">
        <v>0</v>
      </c>
      <c r="J11" s="46">
        <f t="shared" si="1"/>
        <v>12</v>
      </c>
      <c r="K11" s="71">
        <v>3</v>
      </c>
      <c r="L11" s="20">
        <v>50</v>
      </c>
      <c r="M11" s="64">
        <f t="shared" si="2"/>
        <v>150</v>
      </c>
      <c r="N11" s="17" t="s">
        <v>16</v>
      </c>
      <c r="O11" s="18"/>
      <c r="P11" s="124">
        <f t="shared" si="3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</v>
      </c>
      <c r="F18" s="70">
        <v>15</v>
      </c>
      <c r="G18" s="46">
        <f t="shared" si="0"/>
        <v>16</v>
      </c>
      <c r="H18" s="77">
        <v>0</v>
      </c>
      <c r="I18" s="75">
        <v>0</v>
      </c>
      <c r="J18" s="46">
        <f t="shared" si="1"/>
        <v>14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/>
      <c r="P18" s="124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15</v>
      </c>
      <c r="F22" s="70">
        <v>30</v>
      </c>
      <c r="G22" s="46">
        <f t="shared" si="0"/>
        <v>45</v>
      </c>
      <c r="H22" s="77">
        <v>0</v>
      </c>
      <c r="I22" s="75">
        <v>0</v>
      </c>
      <c r="J22" s="46">
        <f t="shared" si="1"/>
        <v>42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4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4</v>
      </c>
      <c r="F28" s="70">
        <v>26</v>
      </c>
      <c r="G28" s="46">
        <f t="shared" si="0"/>
        <v>30</v>
      </c>
      <c r="H28" s="77">
        <v>0</v>
      </c>
      <c r="I28" s="75">
        <v>0</v>
      </c>
      <c r="J28" s="46">
        <f t="shared" si="1"/>
        <v>27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/>
      <c r="P28" s="124">
        <f t="shared" si="3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1</v>
      </c>
      <c r="F31" s="70">
        <v>30</v>
      </c>
      <c r="G31" s="46">
        <f t="shared" si="0"/>
        <v>31</v>
      </c>
      <c r="H31" s="77">
        <v>0</v>
      </c>
      <c r="I31" s="75">
        <v>0</v>
      </c>
      <c r="J31" s="46">
        <f t="shared" si="1"/>
        <v>29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4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>
        <v>5</v>
      </c>
      <c r="G35" s="46">
        <f t="shared" si="0"/>
        <v>5</v>
      </c>
      <c r="H35" s="77">
        <v>0</v>
      </c>
      <c r="I35" s="75">
        <v>0</v>
      </c>
      <c r="J35" s="46">
        <f t="shared" si="1"/>
        <v>5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24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+'24'!J41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24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+'24'!J43</f>
        <v>0</v>
      </c>
      <c r="F43" s="70">
        <v>10</v>
      </c>
      <c r="G43" s="46">
        <f t="shared" si="0"/>
        <v>10</v>
      </c>
      <c r="H43" s="77">
        <v>0</v>
      </c>
      <c r="I43" s="75">
        <v>0</v>
      </c>
      <c r="J43" s="46">
        <f t="shared" si="1"/>
        <v>9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+'24'!J44</f>
        <v>1</v>
      </c>
      <c r="F44" s="70">
        <v>9</v>
      </c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+'24'!J45</f>
        <v>0</v>
      </c>
      <c r="F45" s="70">
        <v>10</v>
      </c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4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+'24'!J46</f>
        <v>3</v>
      </c>
      <c r="F46" s="70">
        <v>10</v>
      </c>
      <c r="G46" s="46">
        <f t="shared" si="0"/>
        <v>13</v>
      </c>
      <c r="H46" s="77">
        <v>0</v>
      </c>
      <c r="I46" s="75">
        <v>0</v>
      </c>
      <c r="J46" s="46">
        <f t="shared" si="1"/>
        <v>11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4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+'24'!J47</f>
        <v>2</v>
      </c>
      <c r="F47" s="70">
        <v>10</v>
      </c>
      <c r="G47" s="46">
        <f t="shared" si="0"/>
        <v>12</v>
      </c>
      <c r="H47" s="77">
        <v>0</v>
      </c>
      <c r="I47" s="75">
        <v>0</v>
      </c>
      <c r="J47" s="46">
        <f t="shared" si="1"/>
        <v>12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+'24'!J50</f>
        <v>3</v>
      </c>
      <c r="F50" s="70">
        <v>10</v>
      </c>
      <c r="G50" s="46">
        <f t="shared" si="0"/>
        <v>13</v>
      </c>
      <c r="H50" s="77">
        <v>0</v>
      </c>
      <c r="I50" s="75">
        <v>0</v>
      </c>
      <c r="J50" s="46">
        <f t="shared" si="1"/>
        <v>11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4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+'24'!J58</f>
        <v>6</v>
      </c>
      <c r="F58" s="70"/>
      <c r="G58" s="46">
        <f t="shared" si="0"/>
        <v>6</v>
      </c>
      <c r="H58" s="77">
        <v>0</v>
      </c>
      <c r="I58" s="75">
        <v>0</v>
      </c>
      <c r="J58" s="46">
        <f t="shared" si="1"/>
        <v>6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+'24'!J67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2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+'24'!J87</f>
        <v>39</v>
      </c>
      <c r="F87" s="70"/>
      <c r="G87" s="46">
        <f t="shared" si="5"/>
        <v>39</v>
      </c>
      <c r="H87" s="77">
        <v>0</v>
      </c>
      <c r="I87" s="75">
        <v>0</v>
      </c>
      <c r="J87" s="46">
        <f t="shared" si="6"/>
        <v>35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4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+'24'!J88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6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+'24'!J89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+'24'!J90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+'24'!J91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+'24'!J132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+'24'!J135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9</v>
      </c>
      <c r="K135" s="71">
        <v>3</v>
      </c>
      <c r="L135" s="20">
        <v>35</v>
      </c>
      <c r="M135" s="64">
        <f t="shared" si="7"/>
        <v>105</v>
      </c>
      <c r="N135" s="17" t="s">
        <v>16</v>
      </c>
      <c r="O135" s="18"/>
      <c r="P135" s="124">
        <f t="shared" si="8"/>
        <v>105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+'24'!J144</f>
        <v>36</v>
      </c>
      <c r="F144" s="70"/>
      <c r="G144" s="46">
        <f t="shared" si="13"/>
        <v>36</v>
      </c>
      <c r="H144" s="77">
        <v>0</v>
      </c>
      <c r="I144" s="75">
        <v>0</v>
      </c>
      <c r="J144" s="46">
        <f t="shared" si="14"/>
        <v>34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+'24'!J145</f>
        <v>32</v>
      </c>
      <c r="F145" s="70"/>
      <c r="G145" s="46">
        <f t="shared" si="13"/>
        <v>32</v>
      </c>
      <c r="H145" s="77">
        <v>0</v>
      </c>
      <c r="I145" s="75">
        <v>0</v>
      </c>
      <c r="J145" s="46">
        <f t="shared" si="14"/>
        <v>28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4">
        <f t="shared" si="8"/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+'24'!J202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+'24'!J203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+'24'!J204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1680.9499999999998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4410</v>
      </c>
    </row>
    <row r="209" spans="1:15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5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1015</v>
      </c>
      <c r="O210" s="2">
        <v>1015</v>
      </c>
    </row>
    <row r="211" spans="1:15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5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5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155</v>
      </c>
    </row>
    <row r="214" spans="1:15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3240</v>
      </c>
    </row>
    <row r="215" spans="1:15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3240</v>
      </c>
    </row>
    <row r="216" spans="1:15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5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5" x14ac:dyDescent="0.5">
      <c r="C218" s="114"/>
      <c r="D218" s="115"/>
      <c r="E218" s="114"/>
      <c r="F218" s="114"/>
      <c r="G218" s="114"/>
      <c r="J218" s="2"/>
      <c r="L218" s="2"/>
    </row>
    <row r="219" spans="1:15" ht="25.5" x14ac:dyDescent="0.55000000000000004">
      <c r="J219" s="2"/>
      <c r="L219" s="72" t="s">
        <v>271</v>
      </c>
      <c r="M219" s="2" t="s">
        <v>306</v>
      </c>
    </row>
    <row r="220" spans="1:15" x14ac:dyDescent="0.5">
      <c r="J220" s="2"/>
      <c r="L220" s="2"/>
    </row>
    <row r="221" spans="1:15" x14ac:dyDescent="0.5">
      <c r="J221" s="2"/>
      <c r="L221" s="2"/>
    </row>
    <row r="222" spans="1:15" x14ac:dyDescent="0.5">
      <c r="J222" s="2"/>
      <c r="L222" s="2"/>
    </row>
    <row r="223" spans="1:15" x14ac:dyDescent="0.5">
      <c r="J223" s="2"/>
      <c r="L223" s="2"/>
    </row>
    <row r="224" spans="1:15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V29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30</v>
      </c>
      <c r="F5" s="70"/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28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4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25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13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20">
        <v>65</v>
      </c>
      <c r="M20" s="64">
        <f t="shared" si="2"/>
        <v>195</v>
      </c>
      <c r="N20" s="17" t="s">
        <v>16</v>
      </c>
      <c r="O20" s="18"/>
      <c r="P20" s="124">
        <f t="shared" si="3"/>
        <v>195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40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4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27</v>
      </c>
      <c r="F28" s="70"/>
      <c r="G28" s="46">
        <f t="shared" si="0"/>
        <v>27</v>
      </c>
      <c r="H28" s="77">
        <v>0</v>
      </c>
      <c r="I28" s="75">
        <v>0</v>
      </c>
      <c r="J28" s="46">
        <f t="shared" si="1"/>
        <v>26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4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20</v>
      </c>
      <c r="K31" s="71">
        <v>9</v>
      </c>
      <c r="L31" s="20">
        <v>100</v>
      </c>
      <c r="M31" s="64">
        <f t="shared" si="2"/>
        <v>900</v>
      </c>
      <c r="N31" s="17" t="s">
        <v>16</v>
      </c>
      <c r="O31" s="18"/>
      <c r="P31" s="124">
        <f t="shared" si="3"/>
        <v>900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4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4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+'25'!J40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+'25'!J41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+'25'!J43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8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4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+'25'!J44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9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4">
        <f t="shared" si="3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+'25'!J45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7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4">
        <f t="shared" si="3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+'25'!J46</f>
        <v>11</v>
      </c>
      <c r="F46" s="70"/>
      <c r="G46" s="46">
        <f t="shared" si="0"/>
        <v>11</v>
      </c>
      <c r="H46" s="77">
        <v>3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2"/>
        <v>0</v>
      </c>
      <c r="N46" s="17" t="s">
        <v>1433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+'25'!J47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11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4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+'25'!J50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9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4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+'25'!J58</f>
        <v>6</v>
      </c>
      <c r="F58" s="70"/>
      <c r="G58" s="46">
        <f t="shared" si="0"/>
        <v>6</v>
      </c>
      <c r="H58" s="77">
        <v>6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+'25'!J67</f>
        <v>2</v>
      </c>
      <c r="F67" s="70"/>
      <c r="G67" s="46">
        <f t="shared" si="0"/>
        <v>2</v>
      </c>
      <c r="H67" s="77">
        <v>0</v>
      </c>
      <c r="I67" s="75">
        <v>0</v>
      </c>
      <c r="J67" s="46">
        <f t="shared" si="1"/>
        <v>1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4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+'25'!J87</f>
        <v>35</v>
      </c>
      <c r="F87" s="70"/>
      <c r="G87" s="46">
        <f t="shared" si="5"/>
        <v>35</v>
      </c>
      <c r="H87" s="77">
        <v>0</v>
      </c>
      <c r="I87" s="75">
        <v>0</v>
      </c>
      <c r="J87" s="46">
        <f t="shared" si="6"/>
        <v>33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4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+'25'!J88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+'25'!J89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+'25'!J90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24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4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+'25'!J91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+'25'!J100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+'25'!J132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+'25'!J135</f>
        <v>9</v>
      </c>
      <c r="F135" s="70"/>
      <c r="G135" s="46">
        <f t="shared" si="5"/>
        <v>9</v>
      </c>
      <c r="H135" s="77">
        <v>0</v>
      </c>
      <c r="I135" s="75">
        <v>0</v>
      </c>
      <c r="J135" s="46">
        <f t="shared" si="6"/>
        <v>7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4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+'25'!J136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+'25'!J144</f>
        <v>34</v>
      </c>
      <c r="F144" s="70"/>
      <c r="G144" s="46">
        <f t="shared" si="13"/>
        <v>34</v>
      </c>
      <c r="H144" s="77">
        <v>0</v>
      </c>
      <c r="I144" s="75">
        <v>0</v>
      </c>
      <c r="J144" s="46">
        <f t="shared" si="14"/>
        <v>33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4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+'25'!J145</f>
        <v>28</v>
      </c>
      <c r="F145" s="70"/>
      <c r="G145" s="46">
        <f t="shared" si="13"/>
        <v>28</v>
      </c>
      <c r="H145" s="77">
        <v>0</v>
      </c>
      <c r="I145" s="75">
        <v>0</v>
      </c>
      <c r="J145" s="46">
        <f t="shared" si="14"/>
        <v>27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+'25'!J150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+'25'!J151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+'25'!J152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+'25'!J202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+'25'!J203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+'25'!J204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1025.6399999999999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2975</v>
      </c>
    </row>
    <row r="209" spans="1:22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2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1915</v>
      </c>
      <c r="O210" s="2">
        <v>100</v>
      </c>
      <c r="P210" s="2">
        <v>220</v>
      </c>
      <c r="Q210" s="2">
        <v>200</v>
      </c>
      <c r="R210" s="2">
        <v>130</v>
      </c>
      <c r="S210" s="2">
        <v>65</v>
      </c>
      <c r="T210" s="2">
        <v>100</v>
      </c>
      <c r="U210" s="2">
        <v>100</v>
      </c>
      <c r="V210" s="2">
        <v>1000</v>
      </c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960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960</v>
      </c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2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2" x14ac:dyDescent="0.5">
      <c r="C218" s="114"/>
      <c r="D218" s="115"/>
      <c r="E218" s="114"/>
      <c r="F218" s="114"/>
      <c r="G218" s="114"/>
      <c r="J218" s="2"/>
      <c r="L218" s="2"/>
    </row>
    <row r="219" spans="1:22" ht="25.5" x14ac:dyDescent="0.55000000000000004">
      <c r="J219" s="2"/>
      <c r="L219" s="72" t="s">
        <v>271</v>
      </c>
      <c r="M219" s="2" t="s">
        <v>306</v>
      </c>
    </row>
    <row r="220" spans="1:22" x14ac:dyDescent="0.5">
      <c r="J220" s="2"/>
      <c r="L220" s="2"/>
    </row>
    <row r="221" spans="1:22" x14ac:dyDescent="0.5">
      <c r="J221" s="2"/>
      <c r="L221" s="2"/>
    </row>
    <row r="222" spans="1:22" x14ac:dyDescent="0.5">
      <c r="J222" s="2"/>
      <c r="L222" s="2"/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292"/>
  <sheetViews>
    <sheetView zoomScale="80" zoomScaleNormal="80" workbookViewId="0">
      <pane xSplit="10" ySplit="4" topLeftCell="K176" activePane="bottomRight" state="frozen"/>
      <selection activeCell="A2" sqref="A2:O2"/>
      <selection pane="topRight" activeCell="A2" sqref="A2:O2"/>
      <selection pane="bottomLeft" activeCell="A2" sqref="A2:O2"/>
      <selection pane="bottomRight" activeCell="U192" sqref="U19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28</v>
      </c>
      <c r="F5" s="70">
        <v>35</v>
      </c>
      <c r="G5" s="46">
        <f t="shared" ref="G5:G68" si="0">E5+F5</f>
        <v>63</v>
      </c>
      <c r="H5" s="77">
        <v>0</v>
      </c>
      <c r="I5" s="75">
        <v>0</v>
      </c>
      <c r="J5" s="46">
        <f t="shared" ref="J5:J68" si="1">+G5-H5-K5-I5</f>
        <v>56</v>
      </c>
      <c r="K5" s="71">
        <v>7</v>
      </c>
      <c r="L5" s="20">
        <v>50</v>
      </c>
      <c r="M5" s="64">
        <f>+L5*K5</f>
        <v>350</v>
      </c>
      <c r="N5" s="17" t="s">
        <v>16</v>
      </c>
      <c r="O5" s="18"/>
      <c r="P5" s="124">
        <f>SUM(M5-O5)</f>
        <v>350</v>
      </c>
      <c r="Q5" s="89">
        <v>18.010000000000002</v>
      </c>
      <c r="R5" s="43">
        <f>+K5*Q5</f>
        <v>126.07000000000001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25</v>
      </c>
      <c r="F6" s="70">
        <v>35</v>
      </c>
      <c r="G6" s="46">
        <f t="shared" si="0"/>
        <v>60</v>
      </c>
      <c r="H6" s="77">
        <v>0</v>
      </c>
      <c r="I6" s="75">
        <v>0</v>
      </c>
      <c r="J6" s="46">
        <f t="shared" si="1"/>
        <v>59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11</v>
      </c>
      <c r="F11" s="70">
        <v>15</v>
      </c>
      <c r="G11" s="46">
        <f t="shared" si="0"/>
        <v>26</v>
      </c>
      <c r="H11" s="77">
        <v>0</v>
      </c>
      <c r="I11" s="75">
        <v>0</v>
      </c>
      <c r="J11" s="46">
        <f t="shared" si="1"/>
        <v>24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4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13</v>
      </c>
      <c r="F18" s="70">
        <v>15</v>
      </c>
      <c r="G18" s="46">
        <f t="shared" si="0"/>
        <v>28</v>
      </c>
      <c r="H18" s="77">
        <v>0</v>
      </c>
      <c r="I18" s="75">
        <v>0</v>
      </c>
      <c r="J18" s="46">
        <f t="shared" si="1"/>
        <v>27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4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2</v>
      </c>
      <c r="F20" s="70">
        <v>10</v>
      </c>
      <c r="G20" s="46">
        <f t="shared" si="0"/>
        <v>12</v>
      </c>
      <c r="H20" s="77">
        <v>0</v>
      </c>
      <c r="I20" s="75">
        <v>0</v>
      </c>
      <c r="J20" s="46">
        <f t="shared" si="1"/>
        <v>11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4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40</v>
      </c>
      <c r="F22" s="70">
        <v>35</v>
      </c>
      <c r="G22" s="46">
        <f t="shared" si="0"/>
        <v>75</v>
      </c>
      <c r="H22" s="77">
        <v>0</v>
      </c>
      <c r="I22" s="75">
        <v>0</v>
      </c>
      <c r="J22" s="46">
        <f t="shared" si="1"/>
        <v>69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24">
        <f t="shared" si="3"/>
        <v>600</v>
      </c>
      <c r="Q22" s="89">
        <v>27.89</v>
      </c>
      <c r="R22" s="43">
        <f t="shared" si="4"/>
        <v>167.34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26</v>
      </c>
      <c r="F28" s="70">
        <v>35</v>
      </c>
      <c r="G28" s="46">
        <f t="shared" si="0"/>
        <v>61</v>
      </c>
      <c r="H28" s="77">
        <v>0</v>
      </c>
      <c r="I28" s="75">
        <v>0</v>
      </c>
      <c r="J28" s="46">
        <f t="shared" si="1"/>
        <v>53</v>
      </c>
      <c r="K28" s="71">
        <v>8</v>
      </c>
      <c r="L28" s="20">
        <v>100</v>
      </c>
      <c r="M28" s="64">
        <f t="shared" si="2"/>
        <v>800</v>
      </c>
      <c r="N28" s="17" t="s">
        <v>16</v>
      </c>
      <c r="O28" s="18"/>
      <c r="P28" s="124">
        <f t="shared" si="3"/>
        <v>800</v>
      </c>
      <c r="Q28" s="89">
        <v>30.84</v>
      </c>
      <c r="R28" s="43">
        <f t="shared" si="4"/>
        <v>246.72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20</v>
      </c>
      <c r="F31" s="70">
        <v>35</v>
      </c>
      <c r="G31" s="46">
        <f t="shared" si="0"/>
        <v>55</v>
      </c>
      <c r="H31" s="77">
        <v>0</v>
      </c>
      <c r="I31" s="75">
        <v>0</v>
      </c>
      <c r="J31" s="46">
        <f t="shared" si="1"/>
        <v>53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4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4</v>
      </c>
      <c r="F35" s="70">
        <v>10</v>
      </c>
      <c r="G35" s="46">
        <f t="shared" si="0"/>
        <v>14</v>
      </c>
      <c r="H35" s="77">
        <v>0</v>
      </c>
      <c r="I35" s="75">
        <v>0</v>
      </c>
      <c r="J35" s="46">
        <f t="shared" si="1"/>
        <v>14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+'26'!J40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+'26'!J41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>
        <v>25</v>
      </c>
      <c r="P41" s="124">
        <f t="shared" si="3"/>
        <v>25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+'26'!J43</f>
        <v>8</v>
      </c>
      <c r="F43" s="70">
        <v>20</v>
      </c>
      <c r="G43" s="46">
        <f t="shared" si="0"/>
        <v>28</v>
      </c>
      <c r="H43" s="77">
        <v>0</v>
      </c>
      <c r="I43" s="75">
        <v>0</v>
      </c>
      <c r="J43" s="46">
        <f t="shared" si="1"/>
        <v>28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+'26'!J44</f>
        <v>9</v>
      </c>
      <c r="F44" s="70">
        <v>20</v>
      </c>
      <c r="G44" s="46">
        <f t="shared" si="0"/>
        <v>29</v>
      </c>
      <c r="H44" s="77">
        <v>0</v>
      </c>
      <c r="I44" s="75">
        <v>0</v>
      </c>
      <c r="J44" s="46">
        <f t="shared" si="1"/>
        <v>29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+'26'!J45</f>
        <v>7</v>
      </c>
      <c r="F45" s="70">
        <v>20</v>
      </c>
      <c r="G45" s="46">
        <f t="shared" si="0"/>
        <v>27</v>
      </c>
      <c r="H45" s="77">
        <v>0</v>
      </c>
      <c r="I45" s="75">
        <v>0</v>
      </c>
      <c r="J45" s="46">
        <f t="shared" si="1"/>
        <v>27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+'26'!J46</f>
        <v>8</v>
      </c>
      <c r="F46" s="70">
        <v>20</v>
      </c>
      <c r="G46" s="46">
        <f t="shared" si="0"/>
        <v>28</v>
      </c>
      <c r="H46" s="77">
        <v>0</v>
      </c>
      <c r="I46" s="75">
        <v>0</v>
      </c>
      <c r="J46" s="46">
        <f t="shared" si="1"/>
        <v>28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+'26'!J47</f>
        <v>11</v>
      </c>
      <c r="F47" s="70">
        <v>20</v>
      </c>
      <c r="G47" s="46">
        <f t="shared" si="0"/>
        <v>31</v>
      </c>
      <c r="H47" s="77">
        <v>0</v>
      </c>
      <c r="I47" s="75">
        <v>0</v>
      </c>
      <c r="J47" s="46">
        <f t="shared" si="1"/>
        <v>29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/>
      <c r="P47" s="124">
        <f t="shared" si="3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+'26'!J50</f>
        <v>9</v>
      </c>
      <c r="F50" s="70">
        <v>20</v>
      </c>
      <c r="G50" s="46">
        <f t="shared" si="0"/>
        <v>29</v>
      </c>
      <c r="H50" s="77">
        <v>0</v>
      </c>
      <c r="I50" s="75">
        <v>0</v>
      </c>
      <c r="J50" s="46">
        <f t="shared" si="1"/>
        <v>29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+'26'!J67</f>
        <v>1</v>
      </c>
      <c r="F67" s="70">
        <v>5</v>
      </c>
      <c r="G67" s="46">
        <f t="shared" si="0"/>
        <v>6</v>
      </c>
      <c r="H67" s="77">
        <v>0</v>
      </c>
      <c r="I67" s="75">
        <v>0</v>
      </c>
      <c r="J67" s="46">
        <f t="shared" si="1"/>
        <v>6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+'26'!J69</f>
        <v>0</v>
      </c>
      <c r="F69" s="70">
        <v>5</v>
      </c>
      <c r="G69" s="46">
        <f t="shared" ref="G69:G135" si="5">E69+F69</f>
        <v>5</v>
      </c>
      <c r="H69" s="77">
        <v>0</v>
      </c>
      <c r="I69" s="75">
        <v>0</v>
      </c>
      <c r="J69" s="46">
        <f t="shared" ref="J69:J135" si="6">+G69-H69-K69-I69</f>
        <v>2</v>
      </c>
      <c r="K69" s="71">
        <v>3</v>
      </c>
      <c r="L69" s="20">
        <v>50</v>
      </c>
      <c r="M69" s="64">
        <f t="shared" si="2"/>
        <v>150</v>
      </c>
      <c r="N69" s="17" t="s">
        <v>16</v>
      </c>
      <c r="O69" s="18">
        <v>100</v>
      </c>
      <c r="P69" s="124">
        <f t="shared" si="3"/>
        <v>50</v>
      </c>
      <c r="Q69" s="89">
        <v>25.15</v>
      </c>
      <c r="R69" s="43">
        <f t="shared" si="4"/>
        <v>75.449999999999989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+'26'!J87</f>
        <v>33</v>
      </c>
      <c r="F87" s="70">
        <v>40</v>
      </c>
      <c r="G87" s="46">
        <f t="shared" si="5"/>
        <v>73</v>
      </c>
      <c r="H87" s="77">
        <v>0</v>
      </c>
      <c r="I87" s="75">
        <v>0</v>
      </c>
      <c r="J87" s="46">
        <f t="shared" si="6"/>
        <v>70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+'26'!J88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5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+'26'!J89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+'26'!J90</f>
        <v>24</v>
      </c>
      <c r="F90" s="70"/>
      <c r="G90" s="46">
        <f t="shared" si="5"/>
        <v>24</v>
      </c>
      <c r="H90" s="77">
        <v>0</v>
      </c>
      <c r="I90" s="75">
        <v>0</v>
      </c>
      <c r="J90" s="46">
        <f t="shared" si="6"/>
        <v>24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+'26'!J91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+'26'!J100</f>
        <v>1</v>
      </c>
      <c r="F100" s="70">
        <v>5</v>
      </c>
      <c r="G100" s="46">
        <f t="shared" si="5"/>
        <v>6</v>
      </c>
      <c r="H100" s="77">
        <v>0</v>
      </c>
      <c r="I100" s="75">
        <v>0</v>
      </c>
      <c r="J100" s="46">
        <f t="shared" si="6"/>
        <v>5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24">
        <f t="shared" si="8"/>
        <v>25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+'26'!J101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0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4">
        <f t="shared" si="8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+'26'!J132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+'26'!J135</f>
        <v>7</v>
      </c>
      <c r="F135" s="70">
        <v>20</v>
      </c>
      <c r="G135" s="46">
        <f t="shared" si="5"/>
        <v>27</v>
      </c>
      <c r="H135" s="77">
        <v>0</v>
      </c>
      <c r="I135" s="75">
        <v>0</v>
      </c>
      <c r="J135" s="46">
        <f t="shared" si="6"/>
        <v>27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+'26'!J144</f>
        <v>33</v>
      </c>
      <c r="F144" s="70">
        <v>40</v>
      </c>
      <c r="G144" s="46">
        <f t="shared" si="13"/>
        <v>73</v>
      </c>
      <c r="H144" s="77">
        <v>0</v>
      </c>
      <c r="I144" s="75">
        <v>0</v>
      </c>
      <c r="J144" s="46">
        <f t="shared" si="14"/>
        <v>73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+'26'!J145</f>
        <v>27</v>
      </c>
      <c r="F145" s="70">
        <v>40</v>
      </c>
      <c r="G145" s="46">
        <f t="shared" si="13"/>
        <v>67</v>
      </c>
      <c r="H145" s="77">
        <v>0</v>
      </c>
      <c r="I145" s="75">
        <v>0</v>
      </c>
      <c r="J145" s="46">
        <f t="shared" si="14"/>
        <v>64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4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+'26'!J202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+'26'!J203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+'26'!J204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1327.8799999999997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3680</v>
      </c>
    </row>
    <row r="209" spans="1:22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22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1165</v>
      </c>
      <c r="O210" s="2">
        <v>100</v>
      </c>
      <c r="P210" s="2">
        <v>115</v>
      </c>
      <c r="Q210" s="2">
        <v>50</v>
      </c>
      <c r="R210" s="2">
        <v>200</v>
      </c>
      <c r="S210" s="2">
        <v>100</v>
      </c>
      <c r="T210" s="2">
        <v>200</v>
      </c>
      <c r="U210" s="2">
        <v>100</v>
      </c>
      <c r="V210" s="2">
        <v>300</v>
      </c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>
        <v>2334</v>
      </c>
      <c r="O212" s="2" t="s">
        <v>1438</v>
      </c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175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6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6</v>
      </c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22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22" x14ac:dyDescent="0.5">
      <c r="C218" s="114"/>
      <c r="D218" s="115"/>
      <c r="E218" s="114"/>
      <c r="F218" s="114"/>
      <c r="G218" s="114"/>
      <c r="J218" s="2"/>
      <c r="L218" s="2"/>
    </row>
    <row r="219" spans="1:22" ht="25.5" x14ac:dyDescent="0.55000000000000004">
      <c r="J219" s="2"/>
      <c r="L219" s="72" t="s">
        <v>271</v>
      </c>
      <c r="M219" s="2" t="s">
        <v>306</v>
      </c>
    </row>
    <row r="220" spans="1:22" x14ac:dyDescent="0.5">
      <c r="J220" s="2"/>
      <c r="L220" s="2"/>
    </row>
    <row r="221" spans="1:22" x14ac:dyDescent="0.5">
      <c r="J221" s="2"/>
      <c r="L221" s="2"/>
    </row>
    <row r="222" spans="1:22" x14ac:dyDescent="0.5">
      <c r="J222" s="2"/>
      <c r="L222" s="2"/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2"/>
  <sheetViews>
    <sheetView zoomScale="78" zoomScaleNormal="78" workbookViewId="0">
      <pane xSplit="10" ySplit="4" topLeftCell="K203" activePane="bottomRight" state="frozen"/>
      <selection activeCell="A2" sqref="A2:O2"/>
      <selection pane="topRight" activeCell="A2" sqref="A2:O2"/>
      <selection pane="bottomLeft" activeCell="A2" sqref="A2:O2"/>
      <selection pane="bottomRight" activeCell="U46" sqref="U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56</v>
      </c>
      <c r="F5" s="70"/>
      <c r="G5" s="46">
        <f t="shared" ref="G5:G68" si="0">E5+F5</f>
        <v>56</v>
      </c>
      <c r="H5" s="77">
        <v>0</v>
      </c>
      <c r="I5" s="75">
        <v>0</v>
      </c>
      <c r="J5" s="46">
        <f t="shared" ref="J5:J68" si="1">+G5-H5-K5-I5</f>
        <v>56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56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27</v>
      </c>
      <c r="F18" s="70"/>
      <c r="G18" s="46">
        <f t="shared" si="0"/>
        <v>27</v>
      </c>
      <c r="H18" s="77">
        <v>0</v>
      </c>
      <c r="I18" s="75">
        <v>0</v>
      </c>
      <c r="J18" s="46">
        <f t="shared" si="1"/>
        <v>20</v>
      </c>
      <c r="K18" s="71">
        <v>7</v>
      </c>
      <c r="L18" s="20">
        <v>50</v>
      </c>
      <c r="M18" s="64">
        <f t="shared" si="2"/>
        <v>350</v>
      </c>
      <c r="N18" s="17" t="s">
        <v>16</v>
      </c>
      <c r="O18" s="18"/>
      <c r="P18" s="124">
        <f t="shared" si="3"/>
        <v>350</v>
      </c>
      <c r="Q18" s="89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11</v>
      </c>
      <c r="F20" s="70"/>
      <c r="G20" s="46">
        <f t="shared" si="0"/>
        <v>11</v>
      </c>
      <c r="H20" s="77">
        <v>0</v>
      </c>
      <c r="I20" s="75">
        <v>0</v>
      </c>
      <c r="J20" s="46">
        <f t="shared" si="1"/>
        <v>11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69</v>
      </c>
      <c r="F22" s="70"/>
      <c r="G22" s="46">
        <f t="shared" si="0"/>
        <v>69</v>
      </c>
      <c r="H22" s="77">
        <v>0</v>
      </c>
      <c r="I22" s="75">
        <v>0</v>
      </c>
      <c r="J22" s="46">
        <f t="shared" si="1"/>
        <v>66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4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53</v>
      </c>
      <c r="F28" s="70"/>
      <c r="G28" s="46">
        <f t="shared" si="0"/>
        <v>53</v>
      </c>
      <c r="H28" s="77">
        <v>0</v>
      </c>
      <c r="I28" s="75">
        <v>0</v>
      </c>
      <c r="J28" s="46">
        <f t="shared" si="1"/>
        <v>51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4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53</v>
      </c>
      <c r="F31" s="70"/>
      <c r="G31" s="46">
        <f t="shared" si="0"/>
        <v>53</v>
      </c>
      <c r="H31" s="77">
        <v>0</v>
      </c>
      <c r="I31" s="75">
        <v>0</v>
      </c>
      <c r="J31" s="46">
        <f t="shared" si="1"/>
        <v>50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4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14</v>
      </c>
      <c r="F35" s="70"/>
      <c r="G35" s="46">
        <f t="shared" si="0"/>
        <v>14</v>
      </c>
      <c r="H35" s="77">
        <v>0</v>
      </c>
      <c r="I35" s="75">
        <v>0</v>
      </c>
      <c r="J35" s="46">
        <f t="shared" si="1"/>
        <v>12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/>
      <c r="P35" s="124">
        <f>SUM(M35-O35)</f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+'27'!J43</f>
        <v>28</v>
      </c>
      <c r="F43" s="70"/>
      <c r="G43" s="46">
        <f t="shared" si="0"/>
        <v>28</v>
      </c>
      <c r="H43" s="77">
        <v>0</v>
      </c>
      <c r="I43" s="75">
        <v>0</v>
      </c>
      <c r="J43" s="46">
        <f t="shared" si="1"/>
        <v>26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4">
        <f>SUM(M43-O43)</f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+'27'!J44</f>
        <v>29</v>
      </c>
      <c r="F44" s="70"/>
      <c r="G44" s="46">
        <f t="shared" si="0"/>
        <v>29</v>
      </c>
      <c r="H44" s="77">
        <v>0</v>
      </c>
      <c r="I44" s="75">
        <v>0</v>
      </c>
      <c r="J44" s="46">
        <f t="shared" si="1"/>
        <v>27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4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+'27'!J45</f>
        <v>27</v>
      </c>
      <c r="F45" s="70"/>
      <c r="G45" s="46">
        <f t="shared" si="0"/>
        <v>27</v>
      </c>
      <c r="H45" s="77">
        <v>0</v>
      </c>
      <c r="I45" s="75">
        <v>0</v>
      </c>
      <c r="J45" s="46">
        <f t="shared" si="1"/>
        <v>22</v>
      </c>
      <c r="K45" s="71">
        <v>5</v>
      </c>
      <c r="L45" s="20">
        <v>50</v>
      </c>
      <c r="M45" s="64">
        <f t="shared" si="2"/>
        <v>250</v>
      </c>
      <c r="N45" s="17" t="s">
        <v>16</v>
      </c>
      <c r="O45" s="18"/>
      <c r="P45" s="124">
        <f t="shared" si="3"/>
        <v>250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+'27'!J46</f>
        <v>28</v>
      </c>
      <c r="F46" s="70"/>
      <c r="G46" s="46">
        <f t="shared" si="0"/>
        <v>28</v>
      </c>
      <c r="H46" s="77">
        <v>0</v>
      </c>
      <c r="I46" s="75">
        <v>0</v>
      </c>
      <c r="J46" s="46">
        <f t="shared" si="1"/>
        <v>24</v>
      </c>
      <c r="K46" s="71">
        <v>4</v>
      </c>
      <c r="L46" s="20">
        <v>50</v>
      </c>
      <c r="M46" s="64">
        <f t="shared" si="2"/>
        <v>200</v>
      </c>
      <c r="N46" s="17" t="s">
        <v>16</v>
      </c>
      <c r="O46" s="18"/>
      <c r="P46" s="124">
        <f t="shared" si="3"/>
        <v>200</v>
      </c>
      <c r="Q46" s="89">
        <v>20.059999999999999</v>
      </c>
      <c r="R46" s="43">
        <f t="shared" si="4"/>
        <v>80.239999999999995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+'27'!J47</f>
        <v>29</v>
      </c>
      <c r="F47" s="70"/>
      <c r="G47" s="46">
        <f t="shared" si="0"/>
        <v>29</v>
      </c>
      <c r="H47" s="77">
        <v>0</v>
      </c>
      <c r="I47" s="75">
        <v>0</v>
      </c>
      <c r="J47" s="46">
        <f t="shared" si="1"/>
        <v>28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4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+'27'!J50</f>
        <v>29</v>
      </c>
      <c r="F50" s="70"/>
      <c r="G50" s="46">
        <f t="shared" si="0"/>
        <v>29</v>
      </c>
      <c r="H50" s="77">
        <v>0</v>
      </c>
      <c r="I50" s="75">
        <v>0</v>
      </c>
      <c r="J50" s="46">
        <f t="shared" si="1"/>
        <v>24</v>
      </c>
      <c r="K50" s="71">
        <v>5</v>
      </c>
      <c r="L50" s="20">
        <v>50</v>
      </c>
      <c r="M50" s="64">
        <f t="shared" si="2"/>
        <v>250</v>
      </c>
      <c r="N50" s="17" t="s">
        <v>16</v>
      </c>
      <c r="O50" s="18"/>
      <c r="P50" s="124">
        <f t="shared" si="3"/>
        <v>250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+'27'!J67</f>
        <v>6</v>
      </c>
      <c r="F67" s="70"/>
      <c r="G67" s="46">
        <f t="shared" si="0"/>
        <v>6</v>
      </c>
      <c r="H67" s="77">
        <v>0</v>
      </c>
      <c r="I67" s="75">
        <v>0</v>
      </c>
      <c r="J67" s="46">
        <f t="shared" si="1"/>
        <v>3</v>
      </c>
      <c r="K67" s="71">
        <v>3</v>
      </c>
      <c r="L67" s="20">
        <v>50</v>
      </c>
      <c r="M67" s="64">
        <f t="shared" si="2"/>
        <v>150</v>
      </c>
      <c r="N67" s="17" t="s">
        <v>16</v>
      </c>
      <c r="O67" s="18">
        <v>50</v>
      </c>
      <c r="P67" s="124">
        <f t="shared" si="3"/>
        <v>100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+'27'!J69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2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+'27'!J87</f>
        <v>70</v>
      </c>
      <c r="F87" s="70"/>
      <c r="G87" s="46">
        <f t="shared" si="5"/>
        <v>70</v>
      </c>
      <c r="H87" s="77">
        <v>0</v>
      </c>
      <c r="I87" s="75">
        <v>0</v>
      </c>
      <c r="J87" s="46">
        <f t="shared" si="6"/>
        <v>67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4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+'27'!J88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4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4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+'27'!J89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+'27'!J90</f>
        <v>24</v>
      </c>
      <c r="F90" s="70"/>
      <c r="G90" s="46">
        <f t="shared" si="5"/>
        <v>24</v>
      </c>
      <c r="H90" s="77">
        <v>0</v>
      </c>
      <c r="I90" s="75">
        <v>0</v>
      </c>
      <c r="J90" s="46">
        <f t="shared" si="6"/>
        <v>24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+'27'!J91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+'27'!J132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+'27'!J135</f>
        <v>27</v>
      </c>
      <c r="F135" s="70"/>
      <c r="G135" s="46">
        <f t="shared" si="5"/>
        <v>27</v>
      </c>
      <c r="H135" s="77">
        <v>0</v>
      </c>
      <c r="I135" s="75">
        <v>0</v>
      </c>
      <c r="J135" s="46">
        <f t="shared" si="6"/>
        <v>27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+'27'!J144</f>
        <v>73</v>
      </c>
      <c r="F144" s="70"/>
      <c r="G144" s="46">
        <f t="shared" si="13"/>
        <v>73</v>
      </c>
      <c r="H144" s="77">
        <v>0</v>
      </c>
      <c r="I144" s="75">
        <v>0</v>
      </c>
      <c r="J144" s="46">
        <f t="shared" si="14"/>
        <v>71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4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+'27'!J145</f>
        <v>64</v>
      </c>
      <c r="F145" s="70"/>
      <c r="G145" s="46">
        <f t="shared" si="13"/>
        <v>64</v>
      </c>
      <c r="H145" s="77">
        <v>0</v>
      </c>
      <c r="I145" s="75">
        <v>0</v>
      </c>
      <c r="J145" s="46">
        <f t="shared" si="14"/>
        <v>63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4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>
        <f>+'27'!J202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>
        <f>+'27'!J203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>
        <f>+'27'!J204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1254.83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3405</v>
      </c>
    </row>
    <row r="209" spans="1:18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8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650</v>
      </c>
      <c r="O210" s="2">
        <v>300</v>
      </c>
      <c r="P210" s="2">
        <v>200</v>
      </c>
      <c r="Q210" s="2">
        <v>50</v>
      </c>
      <c r="R210" s="2">
        <v>100</v>
      </c>
    </row>
    <row r="211" spans="1:18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8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8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50</v>
      </c>
    </row>
    <row r="214" spans="1:18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2705</v>
      </c>
    </row>
    <row r="215" spans="1:18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>
        <v>2705</v>
      </c>
    </row>
    <row r="216" spans="1:18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8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8" x14ac:dyDescent="0.5">
      <c r="C218" s="114"/>
      <c r="D218" s="115"/>
      <c r="E218" s="114"/>
      <c r="F218" s="114"/>
      <c r="G218" s="114"/>
      <c r="J218" s="2"/>
      <c r="L218" s="2"/>
    </row>
    <row r="219" spans="1:18" ht="25.5" x14ac:dyDescent="0.55000000000000004">
      <c r="J219" s="2"/>
      <c r="L219" s="72" t="s">
        <v>271</v>
      </c>
      <c r="M219" s="2" t="s">
        <v>306</v>
      </c>
    </row>
    <row r="220" spans="1:18" x14ac:dyDescent="0.5">
      <c r="J220" s="2"/>
      <c r="L220" s="2"/>
    </row>
    <row r="221" spans="1:18" x14ac:dyDescent="0.5">
      <c r="J221" s="2"/>
      <c r="L221" s="2"/>
    </row>
    <row r="222" spans="1:18" x14ac:dyDescent="0.5">
      <c r="J222" s="2"/>
      <c r="L222" s="2"/>
    </row>
    <row r="223" spans="1:18" x14ac:dyDescent="0.5">
      <c r="J223" s="2"/>
      <c r="L223" s="2"/>
    </row>
    <row r="224" spans="1:18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2"/>
  <sheetViews>
    <sheetView zoomScale="80" zoomScaleNormal="80" workbookViewId="0">
      <pane xSplit="10" ySplit="4" topLeftCell="K205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0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0</v>
      </c>
    </row>
    <row r="209" spans="1:14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4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0</v>
      </c>
    </row>
    <row r="211" spans="1:14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0</v>
      </c>
    </row>
    <row r="214" spans="1:1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0</v>
      </c>
    </row>
    <row r="215" spans="1:1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/>
    </row>
    <row r="216" spans="1:1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4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4" x14ac:dyDescent="0.5">
      <c r="C218" s="114"/>
      <c r="D218" s="115"/>
      <c r="E218" s="114"/>
      <c r="F218" s="114"/>
      <c r="G218" s="114"/>
      <c r="J218" s="2"/>
      <c r="L218" s="2"/>
    </row>
    <row r="219" spans="1:14" ht="25.5" x14ac:dyDescent="0.55000000000000004">
      <c r="J219" s="2"/>
      <c r="L219" s="72" t="s">
        <v>271</v>
      </c>
      <c r="M219" s="2" t="s">
        <v>306</v>
      </c>
    </row>
    <row r="220" spans="1:14" x14ac:dyDescent="0.5">
      <c r="J220" s="2"/>
      <c r="L220" s="2"/>
    </row>
    <row r="221" spans="1:14" x14ac:dyDescent="0.5">
      <c r="J221" s="2"/>
      <c r="L221" s="2"/>
    </row>
    <row r="222" spans="1:14" x14ac:dyDescent="0.5">
      <c r="J222" s="2"/>
      <c r="L222" s="2"/>
    </row>
    <row r="223" spans="1:14" x14ac:dyDescent="0.5">
      <c r="J223" s="2"/>
      <c r="L223" s="2"/>
    </row>
    <row r="224" spans="1:1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292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A206" sqref="A206:XFD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0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0</v>
      </c>
    </row>
    <row r="209" spans="1:14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4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0</v>
      </c>
    </row>
    <row r="211" spans="1:14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0</v>
      </c>
    </row>
    <row r="214" spans="1:1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0</v>
      </c>
    </row>
    <row r="215" spans="1:1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/>
    </row>
    <row r="216" spans="1:1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4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4" x14ac:dyDescent="0.5">
      <c r="C218" s="114"/>
      <c r="D218" s="115"/>
      <c r="E218" s="114"/>
      <c r="F218" s="114"/>
      <c r="G218" s="114"/>
      <c r="J218" s="2"/>
      <c r="L218" s="2"/>
    </row>
    <row r="219" spans="1:14" ht="25.5" x14ac:dyDescent="0.55000000000000004">
      <c r="J219" s="2"/>
      <c r="L219" s="72" t="s">
        <v>271</v>
      </c>
      <c r="M219" s="2" t="s">
        <v>306</v>
      </c>
    </row>
    <row r="220" spans="1:14" x14ac:dyDescent="0.5">
      <c r="J220" s="2"/>
      <c r="L220" s="2"/>
    </row>
    <row r="221" spans="1:14" x14ac:dyDescent="0.5">
      <c r="J221" s="2"/>
      <c r="L221" s="2"/>
    </row>
    <row r="222" spans="1:14" x14ac:dyDescent="0.5">
      <c r="J222" s="2"/>
      <c r="L222" s="2"/>
    </row>
    <row r="223" spans="1:14" x14ac:dyDescent="0.5">
      <c r="J223" s="2"/>
      <c r="L223" s="2"/>
    </row>
    <row r="224" spans="1:1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213" sqref="T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119" t="s">
        <v>12</v>
      </c>
      <c r="L4" s="69" t="s">
        <v>13</v>
      </c>
      <c r="M4" s="119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1420</v>
      </c>
      <c r="D36" s="10" t="s">
        <v>433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1421</v>
      </c>
      <c r="D37" s="10" t="s">
        <v>433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1422</v>
      </c>
      <c r="D38" s="10" t="s">
        <v>433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ref="P177:P201" si="18">SUM(M177-O177)</f>
        <v>0</v>
      </c>
      <c r="Q177" s="89"/>
      <c r="R177" s="43">
        <f t="shared" ref="R177:R205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9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9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9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9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9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9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9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9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9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9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19"/>
        <v>0</v>
      </c>
    </row>
    <row r="203" spans="1:19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19"/>
        <v>0</v>
      </c>
    </row>
    <row r="204" spans="1:19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19"/>
        <v>0</v>
      </c>
    </row>
    <row r="205" spans="1:19" ht="25.5" x14ac:dyDescent="0.55000000000000004">
      <c r="A205" s="10">
        <v>201</v>
      </c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>
        <f t="shared" si="19"/>
        <v>0</v>
      </c>
    </row>
    <row r="206" spans="1:19" ht="25.5" x14ac:dyDescent="0.55000000000000004">
      <c r="A206" s="1"/>
      <c r="C206" s="114"/>
      <c r="D206" s="115"/>
      <c r="E206" s="24"/>
      <c r="F206" s="115"/>
      <c r="G206" s="24"/>
      <c r="H206" s="25"/>
      <c r="I206" s="25"/>
      <c r="J206" s="24"/>
      <c r="K206" s="24"/>
      <c r="L206" s="26"/>
      <c r="M206" s="28"/>
      <c r="N206" s="27"/>
      <c r="O206" s="18">
        <v>0</v>
      </c>
      <c r="P206" s="73" t="s">
        <v>213</v>
      </c>
      <c r="R206" s="74">
        <f>SUM(R5:R205)</f>
        <v>0</v>
      </c>
      <c r="S206" s="74"/>
    </row>
    <row r="207" spans="1:19" ht="25.5" customHeight="1" x14ac:dyDescent="0.5">
      <c r="A207" s="1"/>
      <c r="C207" s="114"/>
      <c r="D207" s="115"/>
      <c r="E207" s="24"/>
      <c r="F207" s="115"/>
      <c r="G207" s="24"/>
      <c r="H207" s="25"/>
      <c r="I207" s="25"/>
      <c r="J207" s="24"/>
      <c r="K207" s="178" t="s">
        <v>212</v>
      </c>
      <c r="L207" s="179"/>
      <c r="M207" s="30">
        <f>+O206</f>
        <v>0</v>
      </c>
      <c r="N207" s="27"/>
      <c r="O207" s="29"/>
    </row>
    <row r="208" spans="1:19" ht="25.5" x14ac:dyDescent="0.55000000000000004">
      <c r="A208" s="1"/>
      <c r="C208" s="114"/>
      <c r="D208" s="115"/>
      <c r="E208" s="24"/>
      <c r="F208" s="115"/>
      <c r="G208" s="31"/>
      <c r="J208" s="31"/>
      <c r="K208" s="32"/>
      <c r="L208" s="122" t="s">
        <v>202</v>
      </c>
      <c r="M208" s="122"/>
      <c r="N208" s="33">
        <f>SUM(M5:M207)</f>
        <v>0</v>
      </c>
    </row>
    <row r="209" spans="1:14" ht="25.5" x14ac:dyDescent="0.55000000000000004">
      <c r="A209" s="1"/>
      <c r="C209" s="114"/>
      <c r="D209" s="115"/>
      <c r="E209" s="24"/>
      <c r="F209" s="115"/>
      <c r="G209" s="31"/>
      <c r="J209" s="31"/>
      <c r="L209" s="120" t="s">
        <v>203</v>
      </c>
      <c r="M209" s="121"/>
      <c r="N209" s="36"/>
    </row>
    <row r="210" spans="1:14" ht="25.5" x14ac:dyDescent="0.55000000000000004">
      <c r="A210" s="1"/>
      <c r="C210" s="114"/>
      <c r="D210" s="115"/>
      <c r="E210" s="24"/>
      <c r="F210" s="115"/>
      <c r="G210" s="31"/>
      <c r="J210" s="31"/>
      <c r="L210" s="120" t="s">
        <v>204</v>
      </c>
      <c r="M210" s="121"/>
      <c r="N210" s="36">
        <f>SUM(O210:AF210)</f>
        <v>0</v>
      </c>
    </row>
    <row r="211" spans="1:14" ht="25.5" x14ac:dyDescent="0.55000000000000004">
      <c r="A211" s="1"/>
      <c r="C211" s="114"/>
      <c r="D211" s="115"/>
      <c r="E211" s="24"/>
      <c r="F211" s="115"/>
      <c r="G211" s="31"/>
      <c r="J211" s="31"/>
      <c r="L211" s="120" t="s">
        <v>205</v>
      </c>
      <c r="M211" s="121"/>
      <c r="N211" s="36">
        <v>0</v>
      </c>
    </row>
    <row r="212" spans="1:14" ht="25.5" x14ac:dyDescent="0.55000000000000004">
      <c r="A212" s="1"/>
      <c r="C212" s="114"/>
      <c r="D212" s="115"/>
      <c r="E212" s="24"/>
      <c r="F212" s="115"/>
      <c r="G212" s="31"/>
      <c r="J212" s="31"/>
      <c r="L212" s="120" t="s">
        <v>206</v>
      </c>
      <c r="M212" s="121"/>
      <c r="N212" s="36"/>
    </row>
    <row r="213" spans="1:14" ht="25.5" x14ac:dyDescent="0.55000000000000004">
      <c r="A213" s="1"/>
      <c r="C213" s="114"/>
      <c r="D213" s="115"/>
      <c r="E213" s="24"/>
      <c r="F213" s="115"/>
      <c r="G213" s="31"/>
      <c r="J213" s="31"/>
      <c r="L213" s="120" t="s">
        <v>207</v>
      </c>
      <c r="M213" s="121"/>
      <c r="N213" s="37">
        <f>SUM(O5:O206)</f>
        <v>0</v>
      </c>
    </row>
    <row r="214" spans="1:14" ht="25.5" x14ac:dyDescent="0.55000000000000004">
      <c r="A214" s="1"/>
      <c r="C214" s="114"/>
      <c r="D214" s="115"/>
      <c r="E214" s="24"/>
      <c r="F214" s="115"/>
      <c r="G214" s="31"/>
      <c r="J214" s="31"/>
      <c r="L214" s="120" t="s">
        <v>208</v>
      </c>
      <c r="M214" s="121"/>
      <c r="N214" s="33">
        <f>N208-N209-N210-N212-N213</f>
        <v>0</v>
      </c>
    </row>
    <row r="215" spans="1:14" ht="25.5" x14ac:dyDescent="0.55000000000000004">
      <c r="A215" s="1"/>
      <c r="C215" s="114"/>
      <c r="D215" s="115"/>
      <c r="E215" s="24"/>
      <c r="F215" s="115"/>
      <c r="G215" s="31"/>
      <c r="J215" s="31"/>
      <c r="L215" s="120" t="s">
        <v>209</v>
      </c>
      <c r="M215" s="121"/>
      <c r="N215" s="37"/>
    </row>
    <row r="216" spans="1:14" ht="25.5" x14ac:dyDescent="0.55000000000000004">
      <c r="A216" s="1"/>
      <c r="C216" s="114"/>
      <c r="D216" s="115"/>
      <c r="E216" s="24"/>
      <c r="F216" s="115"/>
      <c r="G216" s="31"/>
      <c r="J216" s="31"/>
      <c r="L216" s="120" t="s">
        <v>210</v>
      </c>
      <c r="M216" s="121"/>
      <c r="N216" s="33">
        <f>+N215-N214</f>
        <v>0</v>
      </c>
    </row>
    <row r="217" spans="1:14" ht="25.5" x14ac:dyDescent="0.55000000000000004">
      <c r="C217" s="114"/>
      <c r="D217" s="115"/>
      <c r="E217" s="24"/>
      <c r="F217" s="115"/>
      <c r="G217" s="114"/>
      <c r="J217" s="2"/>
      <c r="L217" s="120" t="s">
        <v>211</v>
      </c>
      <c r="M217" s="121"/>
      <c r="N217" s="33">
        <f>+N215-N214</f>
        <v>0</v>
      </c>
    </row>
    <row r="218" spans="1:14" x14ac:dyDescent="0.5">
      <c r="C218" s="114"/>
      <c r="D218" s="115"/>
      <c r="E218" s="114"/>
      <c r="F218" s="114"/>
      <c r="G218" s="114"/>
      <c r="J218" s="2"/>
      <c r="L218" s="2"/>
    </row>
    <row r="219" spans="1:14" ht="25.5" x14ac:dyDescent="0.55000000000000004">
      <c r="J219" s="2"/>
      <c r="L219" s="72" t="s">
        <v>271</v>
      </c>
      <c r="M219" s="2" t="s">
        <v>306</v>
      </c>
    </row>
    <row r="220" spans="1:14" x14ac:dyDescent="0.5">
      <c r="J220" s="2"/>
      <c r="L220" s="2"/>
    </row>
    <row r="221" spans="1:14" x14ac:dyDescent="0.5">
      <c r="J221" s="2"/>
      <c r="L221" s="2"/>
    </row>
    <row r="222" spans="1:14" x14ac:dyDescent="0.5">
      <c r="J222" s="2"/>
      <c r="L222" s="2"/>
    </row>
    <row r="223" spans="1:14" x14ac:dyDescent="0.5">
      <c r="J223" s="2"/>
      <c r="L223" s="2"/>
    </row>
    <row r="224" spans="1:1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</sheetData>
  <autoFilter ref="A1:S258" xr:uid="{A8659A1D-7742-48A0-A8EC-0F2280F9B025}"/>
  <mergeCells count="16">
    <mergeCell ref="Q3:Q4"/>
    <mergeCell ref="R3:R4"/>
    <mergeCell ref="K207:L20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5" t="s">
        <v>242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O2" s="196" t="s">
        <v>0</v>
      </c>
      <c r="P2" s="196"/>
      <c r="Q2" s="196"/>
      <c r="R2" s="196"/>
      <c r="S2" s="196"/>
      <c r="T2" s="196"/>
      <c r="U2" s="196"/>
      <c r="V2" s="196"/>
      <c r="W2" s="196"/>
      <c r="X2" s="196"/>
      <c r="Y2" s="196"/>
    </row>
    <row r="3" spans="1:26" s="5" customFormat="1" ht="26.25" x14ac:dyDescent="0.55000000000000004">
      <c r="A3" s="194" t="s">
        <v>1</v>
      </c>
      <c r="B3" s="194" t="s">
        <v>2</v>
      </c>
      <c r="C3" s="191" t="s">
        <v>3</v>
      </c>
      <c r="D3" s="191" t="s">
        <v>4</v>
      </c>
      <c r="E3" s="191" t="s">
        <v>5</v>
      </c>
      <c r="F3" s="4" t="s">
        <v>6</v>
      </c>
      <c r="G3" s="197" t="s">
        <v>7</v>
      </c>
      <c r="H3" s="199" t="s">
        <v>8</v>
      </c>
      <c r="I3" s="200"/>
      <c r="J3" s="201"/>
      <c r="K3" s="202" t="s">
        <v>9</v>
      </c>
      <c r="L3" s="184" t="s">
        <v>10</v>
      </c>
      <c r="O3" s="194" t="s">
        <v>1</v>
      </c>
      <c r="P3" s="194" t="s">
        <v>2</v>
      </c>
      <c r="Q3" s="191" t="s">
        <v>3</v>
      </c>
      <c r="R3" s="191" t="s">
        <v>4</v>
      </c>
      <c r="S3" s="191" t="s">
        <v>5</v>
      </c>
      <c r="T3" s="4" t="s">
        <v>6</v>
      </c>
      <c r="U3" s="197" t="s">
        <v>7</v>
      </c>
      <c r="V3" s="199" t="s">
        <v>8</v>
      </c>
      <c r="W3" s="200"/>
      <c r="X3" s="201"/>
      <c r="Y3" s="202" t="s">
        <v>9</v>
      </c>
      <c r="Z3" s="184" t="s">
        <v>10</v>
      </c>
    </row>
    <row r="4" spans="1:26" s="5" customFormat="1" ht="27" thickBot="1" x14ac:dyDescent="0.6">
      <c r="A4" s="194"/>
      <c r="B4" s="194"/>
      <c r="C4" s="192"/>
      <c r="D4" s="192"/>
      <c r="E4" s="192"/>
      <c r="F4" s="6" t="s">
        <v>11</v>
      </c>
      <c r="G4" s="198"/>
      <c r="H4" s="7" t="s">
        <v>12</v>
      </c>
      <c r="I4" s="8" t="s">
        <v>13</v>
      </c>
      <c r="J4" s="9" t="s">
        <v>14</v>
      </c>
      <c r="K4" s="203"/>
      <c r="L4" s="184"/>
      <c r="O4" s="194"/>
      <c r="P4" s="194"/>
      <c r="Q4" s="192"/>
      <c r="R4" s="192"/>
      <c r="S4" s="192"/>
      <c r="T4" s="6" t="s">
        <v>11</v>
      </c>
      <c r="U4" s="198"/>
      <c r="V4" s="7" t="s">
        <v>12</v>
      </c>
      <c r="W4" s="8" t="s">
        <v>13</v>
      </c>
      <c r="X4" s="9" t="s">
        <v>14</v>
      </c>
      <c r="Y4" s="203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8" t="s">
        <v>119</v>
      </c>
      <c r="Q107" s="189"/>
      <c r="R107" s="189"/>
      <c r="S107" s="189"/>
      <c r="T107" s="189"/>
      <c r="U107" s="189"/>
      <c r="V107" s="189"/>
      <c r="W107" s="19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3" t="s">
        <v>213</v>
      </c>
      <c r="N205" s="19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7" t="s">
        <v>202</v>
      </c>
      <c r="J207" s="18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5" t="s">
        <v>203</v>
      </c>
      <c r="J208" s="18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5" t="s">
        <v>205</v>
      </c>
      <c r="J210" s="186"/>
      <c r="K210" s="36">
        <v>0</v>
      </c>
    </row>
    <row r="211" spans="1:11" ht="25.5" x14ac:dyDescent="0.55000000000000004">
      <c r="A211" s="1"/>
      <c r="C211" s="31"/>
      <c r="E211" s="31"/>
      <c r="G211" s="31"/>
      <c r="I211" s="185" t="s">
        <v>206</v>
      </c>
      <c r="J211" s="186"/>
      <c r="K211" s="36">
        <v>0</v>
      </c>
    </row>
    <row r="212" spans="1:11" ht="25.5" x14ac:dyDescent="0.55000000000000004">
      <c r="A212" s="1"/>
      <c r="C212" s="31"/>
      <c r="E212" s="31"/>
      <c r="G212" s="31"/>
      <c r="I212" s="185" t="s">
        <v>207</v>
      </c>
      <c r="J212" s="18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5" t="s">
        <v>208</v>
      </c>
      <c r="J213" s="18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5" t="s">
        <v>209</v>
      </c>
      <c r="J214" s="186"/>
      <c r="K214" s="37">
        <v>0</v>
      </c>
    </row>
    <row r="215" spans="1:11" ht="25.5" x14ac:dyDescent="0.55000000000000004">
      <c r="A215" s="1"/>
      <c r="C215" s="31"/>
      <c r="E215" s="31"/>
      <c r="G215" s="31"/>
      <c r="I215" s="185" t="s">
        <v>210</v>
      </c>
      <c r="J215" s="186"/>
      <c r="K215" s="33">
        <f>+K214-K213</f>
        <v>0</v>
      </c>
    </row>
    <row r="216" spans="1:11" ht="25.5" x14ac:dyDescent="0.55000000000000004">
      <c r="G216" s="2"/>
      <c r="I216" s="185" t="s">
        <v>211</v>
      </c>
      <c r="J216" s="18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2026-03-02T02:47:17Z</cp:lastPrinted>
  <dcterms:created xsi:type="dcterms:W3CDTF">2023-12-01T06:41:03Z</dcterms:created>
  <dcterms:modified xsi:type="dcterms:W3CDTF">2026-03-02T02:49:28Z</dcterms:modified>
</cp:coreProperties>
</file>