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6 มิ.ย.69\"/>
    </mc:Choice>
  </mc:AlternateContent>
  <xr:revisionPtr revIDLastSave="0" documentId="13_ncr:1_{5C5433CB-48D8-41A4-9581-939B7DE7B63C}" xr6:coauthVersionLast="47" xr6:coauthVersionMax="47" xr10:uidLastSave="{00000000-0000-0000-0000-000000000000}"/>
  <bookViews>
    <workbookView xWindow="-120" yWindow="-120" windowWidth="29040" windowHeight="15720" tabRatio="938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 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9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 1'!$A$1:$S$247</definedName>
    <definedName name="_xlnm._FilterDatabase" localSheetId="13" hidden="1">'10'!$A$1:$S$247</definedName>
    <definedName name="_xlnm._FilterDatabase" localSheetId="14" hidden="1">'11'!$A$1:$S$247</definedName>
    <definedName name="_xlnm._FilterDatabase" localSheetId="15" hidden="1">'12'!$A$1:$S$247</definedName>
    <definedName name="_xlnm._FilterDatabase" localSheetId="16" hidden="1">'13'!$A$1:$S$247</definedName>
    <definedName name="_xlnm._FilterDatabase" localSheetId="17" hidden="1">'14'!$A$1:$S$247</definedName>
    <definedName name="_xlnm._FilterDatabase" localSheetId="18" hidden="1">'15'!$A$1:$S$247</definedName>
    <definedName name="_xlnm._FilterDatabase" localSheetId="19" hidden="1">'16'!$A$1:$S$247</definedName>
    <definedName name="_xlnm._FilterDatabase" localSheetId="20" hidden="1">'17'!$A$1:$S$247</definedName>
    <definedName name="_xlnm._FilterDatabase" localSheetId="21" hidden="1">'18'!$A$1:$S$247</definedName>
    <definedName name="_xlnm._FilterDatabase" localSheetId="22" hidden="1">'19'!$A$1:$S$247</definedName>
    <definedName name="_xlnm._FilterDatabase" localSheetId="5" hidden="1">'2'!$A$1:$S$247</definedName>
    <definedName name="_xlnm._FilterDatabase" localSheetId="23" hidden="1">'20'!$A$1:$S$247</definedName>
    <definedName name="_xlnm._FilterDatabase" localSheetId="24" hidden="1">'21'!$A$1:$S$247</definedName>
    <definedName name="_xlnm._FilterDatabase" localSheetId="25" hidden="1">'22'!$A$1:$S$247</definedName>
    <definedName name="_xlnm._FilterDatabase" localSheetId="26" hidden="1">'23'!$A$1:$S$247</definedName>
    <definedName name="_xlnm._FilterDatabase" localSheetId="27" hidden="1">'24'!$A$1:$S$247</definedName>
    <definedName name="_xlnm._FilterDatabase" localSheetId="28" hidden="1">'25'!$A$1:$S$247</definedName>
    <definedName name="_xlnm._FilterDatabase" localSheetId="29" hidden="1">'26'!$A$1:$S$247</definedName>
    <definedName name="_xlnm._FilterDatabase" localSheetId="30" hidden="1">'27'!$A$1:$S$247</definedName>
    <definedName name="_xlnm._FilterDatabase" localSheetId="31" hidden="1">'28'!$A$1:$S$247</definedName>
    <definedName name="_xlnm._FilterDatabase" localSheetId="32" hidden="1">'29'!$A$1:$S$247</definedName>
    <definedName name="_xlnm._FilterDatabase" localSheetId="6" hidden="1">'3'!$A$1:$S$248</definedName>
    <definedName name="_xlnm._FilterDatabase" localSheetId="33" hidden="1">'30'!$A$1:$S$247</definedName>
    <definedName name="_xlnm._FilterDatabase" localSheetId="35" hidden="1">'31'!$A$1:$Y$216</definedName>
    <definedName name="_xlnm._FilterDatabase" localSheetId="34" hidden="1">'31.'!$A$1:$S$247</definedName>
    <definedName name="_xlnm._FilterDatabase" localSheetId="7" hidden="1">'4'!$A$1:$S$247</definedName>
    <definedName name="_xlnm._FilterDatabase" localSheetId="8" hidden="1">'5'!$A$1:$S$247</definedName>
    <definedName name="_xlnm._FilterDatabase" localSheetId="9" hidden="1">'6'!$A$1:$S$247</definedName>
    <definedName name="_xlnm._FilterDatabase" localSheetId="10" hidden="1">'7'!$A$1:$S$247</definedName>
    <definedName name="_xlnm._FilterDatabase" localSheetId="11" hidden="1">'8'!$A$1:$S$247</definedName>
    <definedName name="_xlnm._FilterDatabase" localSheetId="12" hidden="1">'9'!$A$1:$S$247</definedName>
    <definedName name="_xlnm._FilterDatabase" localSheetId="0" hidden="1">'DATA POS'!$A$1:$J$536</definedName>
    <definedName name="_xlnm._FilterDatabase" localSheetId="3" hidden="1">ยกมา!$A$1:$S$245</definedName>
    <definedName name="_xlnm._FilterDatabase" localSheetId="2" hidden="1">สรุป!$A$4:$AC$243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8" l="1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G71" i="106" s="1"/>
  <c r="J71" i="106" s="1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G99" i="106" s="1"/>
  <c r="J99" i="106" s="1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G233" i="106" s="1"/>
  <c r="J233" i="106" s="1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K57" i="8"/>
  <c r="K58" i="8"/>
  <c r="K59" i="8"/>
  <c r="K60" i="8"/>
  <c r="K61" i="8"/>
  <c r="K62" i="8"/>
  <c r="K63" i="8"/>
  <c r="K64" i="8"/>
  <c r="K65" i="8"/>
  <c r="K66" i="8"/>
  <c r="K67" i="8"/>
  <c r="K68" i="8"/>
  <c r="P68" i="8" s="1"/>
  <c r="K69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G63" i="8"/>
  <c r="J63" i="8" s="1"/>
  <c r="G63" i="106"/>
  <c r="J63" i="106" s="1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G71" i="105" s="1"/>
  <c r="J71" i="105" s="1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G99" i="105" s="1"/>
  <c r="J99" i="105" s="1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G71" i="104" s="1"/>
  <c r="J71" i="104" s="1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G99" i="104" s="1"/>
  <c r="J99" i="104" s="1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5" i="102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G71" i="101" s="1"/>
  <c r="J71" i="101" s="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G99" i="101" s="1"/>
  <c r="J99" i="101" s="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G233" i="101" s="1"/>
  <c r="J233" i="101" s="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E17" i="109"/>
  <c r="E18" i="109"/>
  <c r="E19" i="109"/>
  <c r="E20" i="109"/>
  <c r="E21" i="109"/>
  <c r="E22" i="109"/>
  <c r="E23" i="109"/>
  <c r="E24" i="109"/>
  <c r="E25" i="109"/>
  <c r="E26" i="109"/>
  <c r="E27" i="109"/>
  <c r="E28" i="109"/>
  <c r="E29" i="109"/>
  <c r="E30" i="109"/>
  <c r="E31" i="109"/>
  <c r="E32" i="109"/>
  <c r="E33" i="109"/>
  <c r="E34" i="109"/>
  <c r="E35" i="109"/>
  <c r="E36" i="109"/>
  <c r="E37" i="109"/>
  <c r="E38" i="109"/>
  <c r="E39" i="109"/>
  <c r="E40" i="109"/>
  <c r="E41" i="109"/>
  <c r="E42" i="109"/>
  <c r="E43" i="109"/>
  <c r="E44" i="109"/>
  <c r="E45" i="109"/>
  <c r="E46" i="109"/>
  <c r="E47" i="109"/>
  <c r="E48" i="109"/>
  <c r="E49" i="109"/>
  <c r="E50" i="109"/>
  <c r="E51" i="109"/>
  <c r="E52" i="109"/>
  <c r="E53" i="109"/>
  <c r="E54" i="109"/>
  <c r="E55" i="109"/>
  <c r="E56" i="109"/>
  <c r="E57" i="109"/>
  <c r="E58" i="109"/>
  <c r="E59" i="109"/>
  <c r="E60" i="109"/>
  <c r="E61" i="109"/>
  <c r="E62" i="109"/>
  <c r="E63" i="109"/>
  <c r="E64" i="109"/>
  <c r="E65" i="109"/>
  <c r="E66" i="109"/>
  <c r="E67" i="109"/>
  <c r="E68" i="109"/>
  <c r="E69" i="109"/>
  <c r="E70" i="109"/>
  <c r="E71" i="109"/>
  <c r="E72" i="109"/>
  <c r="E73" i="109"/>
  <c r="E74" i="109"/>
  <c r="E75" i="109"/>
  <c r="E76" i="109"/>
  <c r="E77" i="109"/>
  <c r="E78" i="109"/>
  <c r="E79" i="109"/>
  <c r="E80" i="109"/>
  <c r="E81" i="109"/>
  <c r="E82" i="109"/>
  <c r="E83" i="109"/>
  <c r="E84" i="109"/>
  <c r="E85" i="109"/>
  <c r="E86" i="109"/>
  <c r="E87" i="109"/>
  <c r="E88" i="109"/>
  <c r="E89" i="109"/>
  <c r="E90" i="109"/>
  <c r="E91" i="109"/>
  <c r="E92" i="109"/>
  <c r="E93" i="109"/>
  <c r="E94" i="109"/>
  <c r="E95" i="109"/>
  <c r="E96" i="109"/>
  <c r="E97" i="109"/>
  <c r="E98" i="109"/>
  <c r="E99" i="109"/>
  <c r="E100" i="109"/>
  <c r="E101" i="109"/>
  <c r="E102" i="109"/>
  <c r="E103" i="109"/>
  <c r="E104" i="109"/>
  <c r="E105" i="109"/>
  <c r="E106" i="109"/>
  <c r="E107" i="109"/>
  <c r="E108" i="109"/>
  <c r="E109" i="109"/>
  <c r="E110" i="109"/>
  <c r="E111" i="109"/>
  <c r="E112" i="109"/>
  <c r="E113" i="109"/>
  <c r="E114" i="109"/>
  <c r="E115" i="109"/>
  <c r="E116" i="109"/>
  <c r="E117" i="109"/>
  <c r="E118" i="109"/>
  <c r="E119" i="109"/>
  <c r="E120" i="109"/>
  <c r="E121" i="109"/>
  <c r="E122" i="109"/>
  <c r="E123" i="109"/>
  <c r="E124" i="109"/>
  <c r="E125" i="109"/>
  <c r="E126" i="109"/>
  <c r="E127" i="109"/>
  <c r="E128" i="109"/>
  <c r="E129" i="109"/>
  <c r="E130" i="109"/>
  <c r="E131" i="109"/>
  <c r="E132" i="109"/>
  <c r="E133" i="109"/>
  <c r="E134" i="109"/>
  <c r="E135" i="109"/>
  <c r="E136" i="109"/>
  <c r="E137" i="109"/>
  <c r="E138" i="109"/>
  <c r="E139" i="109"/>
  <c r="E140" i="109"/>
  <c r="E141" i="109"/>
  <c r="E142" i="109"/>
  <c r="E143" i="109"/>
  <c r="E144" i="109"/>
  <c r="E145" i="109"/>
  <c r="E146" i="109"/>
  <c r="E147" i="109"/>
  <c r="E148" i="109"/>
  <c r="E149" i="109"/>
  <c r="E150" i="109"/>
  <c r="E151" i="109"/>
  <c r="E152" i="109"/>
  <c r="E153" i="109"/>
  <c r="E154" i="109"/>
  <c r="E155" i="109"/>
  <c r="E156" i="109"/>
  <c r="E157" i="109"/>
  <c r="E158" i="109"/>
  <c r="E159" i="109"/>
  <c r="E160" i="109"/>
  <c r="E161" i="109"/>
  <c r="E162" i="109"/>
  <c r="E163" i="109"/>
  <c r="E164" i="109"/>
  <c r="E165" i="109"/>
  <c r="E166" i="109"/>
  <c r="E167" i="109"/>
  <c r="E168" i="109"/>
  <c r="E169" i="109"/>
  <c r="E170" i="109"/>
  <c r="E171" i="109"/>
  <c r="E172" i="109"/>
  <c r="E173" i="109"/>
  <c r="E174" i="109"/>
  <c r="E175" i="109"/>
  <c r="E176" i="109"/>
  <c r="E177" i="109"/>
  <c r="E178" i="109"/>
  <c r="E179" i="109"/>
  <c r="E180" i="109"/>
  <c r="E181" i="109"/>
  <c r="E182" i="109"/>
  <c r="E183" i="109"/>
  <c r="E184" i="109"/>
  <c r="E185" i="109"/>
  <c r="E186" i="109"/>
  <c r="E187" i="109"/>
  <c r="E188" i="109"/>
  <c r="E189" i="109"/>
  <c r="E190" i="109"/>
  <c r="E191" i="109"/>
  <c r="E192" i="109"/>
  <c r="E193" i="109"/>
  <c r="E194" i="109"/>
  <c r="E195" i="109"/>
  <c r="E196" i="109"/>
  <c r="E197" i="109"/>
  <c r="E198" i="109"/>
  <c r="E199" i="109"/>
  <c r="E200" i="109"/>
  <c r="E201" i="109"/>
  <c r="E202" i="109"/>
  <c r="E203" i="109"/>
  <c r="E204" i="109"/>
  <c r="E205" i="109"/>
  <c r="E206" i="109"/>
  <c r="E207" i="109"/>
  <c r="E208" i="109"/>
  <c r="E209" i="109"/>
  <c r="E210" i="109"/>
  <c r="E211" i="109"/>
  <c r="E212" i="109"/>
  <c r="E213" i="109"/>
  <c r="E214" i="109"/>
  <c r="E215" i="109"/>
  <c r="E216" i="109"/>
  <c r="E217" i="109"/>
  <c r="E218" i="109"/>
  <c r="E219" i="109"/>
  <c r="E220" i="109"/>
  <c r="E221" i="109"/>
  <c r="E222" i="109"/>
  <c r="E223" i="109"/>
  <c r="E224" i="109"/>
  <c r="E225" i="109"/>
  <c r="E226" i="109"/>
  <c r="E227" i="109"/>
  <c r="E228" i="109"/>
  <c r="E229" i="109"/>
  <c r="E230" i="109"/>
  <c r="E231" i="109"/>
  <c r="E232" i="109"/>
  <c r="E233" i="109"/>
  <c r="E6" i="109"/>
  <c r="E7" i="109"/>
  <c r="E8" i="109"/>
  <c r="E9" i="109"/>
  <c r="E10" i="109"/>
  <c r="E11" i="109"/>
  <c r="E12" i="109"/>
  <c r="E13" i="109"/>
  <c r="E14" i="109"/>
  <c r="E15" i="109"/>
  <c r="E16" i="109"/>
  <c r="E5" i="10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G71" i="99" s="1"/>
  <c r="J71" i="99" s="1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G99" i="99" s="1"/>
  <c r="J99" i="99" s="1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6" i="99"/>
  <c r="E7" i="99"/>
  <c r="E8" i="99"/>
  <c r="E9" i="99"/>
  <c r="E10" i="99"/>
  <c r="E11" i="99"/>
  <c r="E12" i="99"/>
  <c r="E13" i="99"/>
  <c r="E14" i="99"/>
  <c r="E15" i="99"/>
  <c r="E5" i="99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G71" i="98" s="1"/>
  <c r="J71" i="98" s="1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G99" i="98" s="1"/>
  <c r="J99" i="98" s="1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5" i="98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G71" i="97" s="1"/>
  <c r="J71" i="97" s="1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6" i="97"/>
  <c r="E7" i="97"/>
  <c r="E8" i="97"/>
  <c r="E9" i="97"/>
  <c r="E10" i="97"/>
  <c r="E11" i="97"/>
  <c r="E12" i="97"/>
  <c r="E13" i="97"/>
  <c r="E14" i="97"/>
  <c r="E15" i="97"/>
  <c r="E16" i="97"/>
  <c r="E5" i="97"/>
  <c r="P220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6" i="95"/>
  <c r="E7" i="95"/>
  <c r="E8" i="95"/>
  <c r="E9" i="95"/>
  <c r="E10" i="95"/>
  <c r="E11" i="95"/>
  <c r="E12" i="95"/>
  <c r="E13" i="95"/>
  <c r="E14" i="95"/>
  <c r="E15" i="95"/>
  <c r="E16" i="95"/>
  <c r="E5" i="95"/>
  <c r="G62" i="96"/>
  <c r="J62" i="96" s="1"/>
  <c r="G62" i="97"/>
  <c r="J62" i="97" s="1"/>
  <c r="G62" i="98"/>
  <c r="J62" i="98" s="1"/>
  <c r="G62" i="99"/>
  <c r="J62" i="99" s="1"/>
  <c r="G62" i="109"/>
  <c r="J62" i="109" s="1"/>
  <c r="G62" i="101"/>
  <c r="J62" i="101" s="1"/>
  <c r="G62" i="102"/>
  <c r="J62" i="102" s="1"/>
  <c r="G62" i="103"/>
  <c r="J62" i="103" s="1"/>
  <c r="G62" i="104"/>
  <c r="J62" i="104" s="1"/>
  <c r="G62" i="105"/>
  <c r="J62" i="105" s="1"/>
  <c r="G62" i="106"/>
  <c r="J62" i="106" s="1"/>
  <c r="E62" i="107"/>
  <c r="G62" i="107" s="1"/>
  <c r="J62" i="107" s="1"/>
  <c r="G62" i="95"/>
  <c r="J62" i="95" s="1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G99" i="94" s="1"/>
  <c r="J99" i="94" s="1"/>
  <c r="G99" i="95" s="1"/>
  <c r="J99" i="95" s="1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G227" i="94" s="1"/>
  <c r="J227" i="94" s="1"/>
  <c r="E228" i="94"/>
  <c r="E229" i="94"/>
  <c r="E230" i="94"/>
  <c r="E231" i="94"/>
  <c r="E232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F216" i="8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R224" i="107"/>
  <c r="R225" i="107"/>
  <c r="R226" i="107"/>
  <c r="R227" i="107"/>
  <c r="R228" i="107"/>
  <c r="R229" i="107"/>
  <c r="R230" i="107"/>
  <c r="R231" i="107"/>
  <c r="R232" i="107"/>
  <c r="P223" i="107"/>
  <c r="P224" i="107"/>
  <c r="P225" i="107"/>
  <c r="P226" i="107"/>
  <c r="P227" i="107"/>
  <c r="P228" i="107"/>
  <c r="P229" i="107"/>
  <c r="P230" i="107"/>
  <c r="P231" i="107"/>
  <c r="P232" i="107"/>
  <c r="M220" i="107"/>
  <c r="M221" i="107"/>
  <c r="M222" i="107"/>
  <c r="M223" i="107"/>
  <c r="M224" i="107"/>
  <c r="M225" i="107"/>
  <c r="M226" i="107"/>
  <c r="M227" i="107"/>
  <c r="M228" i="107"/>
  <c r="M229" i="107"/>
  <c r="M230" i="107"/>
  <c r="M231" i="107"/>
  <c r="M232" i="107"/>
  <c r="R224" i="106"/>
  <c r="R225" i="106"/>
  <c r="R226" i="106"/>
  <c r="R227" i="106"/>
  <c r="R228" i="106"/>
  <c r="R229" i="106"/>
  <c r="R230" i="106"/>
  <c r="R231" i="106"/>
  <c r="R232" i="106"/>
  <c r="P232" i="106"/>
  <c r="M219" i="106"/>
  <c r="P219" i="106" s="1"/>
  <c r="M220" i="106"/>
  <c r="P220" i="106" s="1"/>
  <c r="M221" i="106"/>
  <c r="P221" i="106" s="1"/>
  <c r="M222" i="106"/>
  <c r="P222" i="106" s="1"/>
  <c r="M223" i="106"/>
  <c r="P223" i="106" s="1"/>
  <c r="M224" i="106"/>
  <c r="P224" i="106" s="1"/>
  <c r="M225" i="106"/>
  <c r="P225" i="106" s="1"/>
  <c r="M226" i="106"/>
  <c r="P226" i="106" s="1"/>
  <c r="M227" i="106"/>
  <c r="P227" i="106" s="1"/>
  <c r="M228" i="106"/>
  <c r="P228" i="106" s="1"/>
  <c r="M229" i="106"/>
  <c r="P229" i="106" s="1"/>
  <c r="M230" i="106"/>
  <c r="P230" i="106" s="1"/>
  <c r="M231" i="106"/>
  <c r="P231" i="106" s="1"/>
  <c r="R225" i="105"/>
  <c r="R226" i="105"/>
  <c r="R227" i="105"/>
  <c r="R228" i="105"/>
  <c r="R229" i="105"/>
  <c r="R230" i="105"/>
  <c r="R231" i="105"/>
  <c r="R232" i="105"/>
  <c r="M219" i="105"/>
  <c r="M220" i="105"/>
  <c r="P220" i="105" s="1"/>
  <c r="M221" i="105"/>
  <c r="P221" i="105" s="1"/>
  <c r="M222" i="105"/>
  <c r="P222" i="105" s="1"/>
  <c r="M223" i="105"/>
  <c r="P223" i="105" s="1"/>
  <c r="M224" i="105"/>
  <c r="P224" i="105" s="1"/>
  <c r="M225" i="105"/>
  <c r="P225" i="105" s="1"/>
  <c r="M226" i="105"/>
  <c r="P226" i="105" s="1"/>
  <c r="M227" i="105"/>
  <c r="P227" i="105" s="1"/>
  <c r="M228" i="105"/>
  <c r="P228" i="105" s="1"/>
  <c r="M229" i="105"/>
  <c r="P229" i="105" s="1"/>
  <c r="M230" i="105"/>
  <c r="P230" i="105" s="1"/>
  <c r="M231" i="105"/>
  <c r="P231" i="105" s="1"/>
  <c r="M232" i="105"/>
  <c r="P232" i="105" s="1"/>
  <c r="R225" i="104"/>
  <c r="R226" i="104"/>
  <c r="R227" i="104"/>
  <c r="R228" i="104"/>
  <c r="R229" i="104"/>
  <c r="R230" i="104"/>
  <c r="R231" i="104"/>
  <c r="R232" i="104"/>
  <c r="M221" i="104"/>
  <c r="P221" i="104" s="1"/>
  <c r="M222" i="104"/>
  <c r="P222" i="104" s="1"/>
  <c r="M223" i="104"/>
  <c r="P223" i="104" s="1"/>
  <c r="M224" i="104"/>
  <c r="P224" i="104" s="1"/>
  <c r="M225" i="104"/>
  <c r="P225" i="104" s="1"/>
  <c r="M226" i="104"/>
  <c r="P226" i="104" s="1"/>
  <c r="M227" i="104"/>
  <c r="P227" i="104" s="1"/>
  <c r="M228" i="104"/>
  <c r="P228" i="104" s="1"/>
  <c r="M229" i="104"/>
  <c r="P229" i="104" s="1"/>
  <c r="M230" i="104"/>
  <c r="P230" i="104" s="1"/>
  <c r="M231" i="104"/>
  <c r="P231" i="104" s="1"/>
  <c r="M232" i="104"/>
  <c r="P232" i="104" s="1"/>
  <c r="R223" i="103"/>
  <c r="R224" i="103"/>
  <c r="R225" i="103"/>
  <c r="R226" i="103"/>
  <c r="R227" i="103"/>
  <c r="R228" i="103"/>
  <c r="R229" i="103"/>
  <c r="R230" i="103"/>
  <c r="R231" i="103"/>
  <c r="R232" i="103"/>
  <c r="R233" i="103"/>
  <c r="M219" i="103"/>
  <c r="M220" i="103"/>
  <c r="P220" i="103" s="1"/>
  <c r="M221" i="103"/>
  <c r="P221" i="103" s="1"/>
  <c r="M222" i="103"/>
  <c r="P222" i="103" s="1"/>
  <c r="M223" i="103"/>
  <c r="P223" i="103" s="1"/>
  <c r="M224" i="103"/>
  <c r="P224" i="103" s="1"/>
  <c r="M225" i="103"/>
  <c r="P225" i="103" s="1"/>
  <c r="M226" i="103"/>
  <c r="P226" i="103" s="1"/>
  <c r="M227" i="103"/>
  <c r="P227" i="103" s="1"/>
  <c r="M228" i="103"/>
  <c r="P228" i="103" s="1"/>
  <c r="M229" i="103"/>
  <c r="P229" i="103" s="1"/>
  <c r="M230" i="103"/>
  <c r="P230" i="103" s="1"/>
  <c r="M231" i="103"/>
  <c r="P231" i="103" s="1"/>
  <c r="M232" i="103"/>
  <c r="P232" i="103" s="1"/>
  <c r="G232" i="103"/>
  <c r="J232" i="103" s="1"/>
  <c r="R225" i="102"/>
  <c r="R226" i="102"/>
  <c r="R227" i="102"/>
  <c r="R228" i="102"/>
  <c r="R229" i="102"/>
  <c r="R230" i="102"/>
  <c r="R231" i="102"/>
  <c r="R232" i="102"/>
  <c r="M223" i="102"/>
  <c r="P223" i="102" s="1"/>
  <c r="M224" i="102"/>
  <c r="P224" i="102" s="1"/>
  <c r="M225" i="102"/>
  <c r="P225" i="102" s="1"/>
  <c r="M226" i="102"/>
  <c r="P226" i="102" s="1"/>
  <c r="M227" i="102"/>
  <c r="P227" i="102" s="1"/>
  <c r="M228" i="102"/>
  <c r="P228" i="102" s="1"/>
  <c r="M229" i="102"/>
  <c r="P229" i="102" s="1"/>
  <c r="M230" i="102"/>
  <c r="P230" i="102" s="1"/>
  <c r="M231" i="102"/>
  <c r="P231" i="102" s="1"/>
  <c r="M232" i="102"/>
  <c r="P232" i="102" s="1"/>
  <c r="J232" i="102"/>
  <c r="R225" i="101"/>
  <c r="R226" i="101"/>
  <c r="R227" i="101"/>
  <c r="R228" i="101"/>
  <c r="R229" i="101"/>
  <c r="R230" i="101"/>
  <c r="R231" i="101"/>
  <c r="R232" i="101"/>
  <c r="M220" i="101"/>
  <c r="M221" i="101"/>
  <c r="P221" i="101" s="1"/>
  <c r="M222" i="101"/>
  <c r="P222" i="101" s="1"/>
  <c r="M223" i="101"/>
  <c r="P223" i="101" s="1"/>
  <c r="M224" i="101"/>
  <c r="P224" i="101" s="1"/>
  <c r="M225" i="101"/>
  <c r="P225" i="101" s="1"/>
  <c r="M226" i="101"/>
  <c r="P226" i="101" s="1"/>
  <c r="M227" i="101"/>
  <c r="P227" i="101" s="1"/>
  <c r="M228" i="101"/>
  <c r="P228" i="101" s="1"/>
  <c r="M229" i="101"/>
  <c r="P229" i="101" s="1"/>
  <c r="M230" i="101"/>
  <c r="P230" i="101" s="1"/>
  <c r="M231" i="101"/>
  <c r="P231" i="101" s="1"/>
  <c r="M232" i="101"/>
  <c r="P232" i="101" s="1"/>
  <c r="R225" i="109"/>
  <c r="R226" i="109"/>
  <c r="R227" i="109"/>
  <c r="R228" i="109"/>
  <c r="R229" i="109"/>
  <c r="R230" i="109"/>
  <c r="R231" i="109"/>
  <c r="R232" i="109"/>
  <c r="M221" i="109"/>
  <c r="P221" i="109" s="1"/>
  <c r="M222" i="109"/>
  <c r="P222" i="109" s="1"/>
  <c r="M223" i="109"/>
  <c r="P223" i="109" s="1"/>
  <c r="M224" i="109"/>
  <c r="P224" i="109" s="1"/>
  <c r="M225" i="109"/>
  <c r="P225" i="109" s="1"/>
  <c r="M226" i="109"/>
  <c r="P226" i="109" s="1"/>
  <c r="M227" i="109"/>
  <c r="P227" i="109" s="1"/>
  <c r="M228" i="109"/>
  <c r="P228" i="109" s="1"/>
  <c r="M229" i="109"/>
  <c r="P229" i="109" s="1"/>
  <c r="M230" i="109"/>
  <c r="P230" i="109" s="1"/>
  <c r="M231" i="109"/>
  <c r="P231" i="109" s="1"/>
  <c r="M232" i="109"/>
  <c r="P232" i="109" s="1"/>
  <c r="J232" i="109"/>
  <c r="R224" i="99"/>
  <c r="R225" i="99"/>
  <c r="R226" i="99"/>
  <c r="R227" i="99"/>
  <c r="R228" i="99"/>
  <c r="R229" i="99"/>
  <c r="R230" i="99"/>
  <c r="R231" i="99"/>
  <c r="R232" i="99"/>
  <c r="M220" i="99"/>
  <c r="P220" i="99" s="1"/>
  <c r="M221" i="99"/>
  <c r="P221" i="99" s="1"/>
  <c r="M222" i="99"/>
  <c r="P222" i="99" s="1"/>
  <c r="M223" i="99"/>
  <c r="P223" i="99" s="1"/>
  <c r="M224" i="99"/>
  <c r="P224" i="99" s="1"/>
  <c r="M225" i="99"/>
  <c r="P225" i="99" s="1"/>
  <c r="M226" i="99"/>
  <c r="P226" i="99" s="1"/>
  <c r="M227" i="99"/>
  <c r="P227" i="99" s="1"/>
  <c r="M228" i="99"/>
  <c r="P228" i="99" s="1"/>
  <c r="M229" i="99"/>
  <c r="P229" i="99" s="1"/>
  <c r="M230" i="99"/>
  <c r="P230" i="99" s="1"/>
  <c r="M231" i="99"/>
  <c r="P231" i="99" s="1"/>
  <c r="G232" i="99"/>
  <c r="J232" i="99" s="1"/>
  <c r="R224" i="98"/>
  <c r="R225" i="98"/>
  <c r="R226" i="98"/>
  <c r="R227" i="98"/>
  <c r="R228" i="98"/>
  <c r="R229" i="98"/>
  <c r="R230" i="98"/>
  <c r="R231" i="98"/>
  <c r="R232" i="98"/>
  <c r="P232" i="98"/>
  <c r="M221" i="98"/>
  <c r="M222" i="98"/>
  <c r="M223" i="98"/>
  <c r="M224" i="98"/>
  <c r="P224" i="98" s="1"/>
  <c r="M225" i="98"/>
  <c r="P225" i="98" s="1"/>
  <c r="M226" i="98"/>
  <c r="P226" i="98" s="1"/>
  <c r="M227" i="98"/>
  <c r="P227" i="98" s="1"/>
  <c r="M228" i="98"/>
  <c r="P228" i="98" s="1"/>
  <c r="M229" i="98"/>
  <c r="P229" i="98" s="1"/>
  <c r="M230" i="98"/>
  <c r="P230" i="98" s="1"/>
  <c r="M231" i="98"/>
  <c r="P231" i="98" s="1"/>
  <c r="J232" i="98"/>
  <c r="R222" i="97"/>
  <c r="R223" i="97"/>
  <c r="R224" i="97"/>
  <c r="R225" i="97"/>
  <c r="R226" i="97"/>
  <c r="R227" i="97"/>
  <c r="R228" i="97"/>
  <c r="R229" i="97"/>
  <c r="R230" i="97"/>
  <c r="R231" i="97"/>
  <c r="P232" i="97"/>
  <c r="M217" i="97"/>
  <c r="M218" i="97"/>
  <c r="M219" i="97"/>
  <c r="M220" i="97"/>
  <c r="M221" i="97"/>
  <c r="P221" i="97" s="1"/>
  <c r="M222" i="97"/>
  <c r="P222" i="97" s="1"/>
  <c r="M223" i="97"/>
  <c r="P223" i="97" s="1"/>
  <c r="M224" i="97"/>
  <c r="P224" i="97" s="1"/>
  <c r="M225" i="97"/>
  <c r="P225" i="97" s="1"/>
  <c r="M226" i="97"/>
  <c r="P226" i="97" s="1"/>
  <c r="M227" i="97"/>
  <c r="P227" i="97" s="1"/>
  <c r="M228" i="97"/>
  <c r="P228" i="97" s="1"/>
  <c r="M229" i="97"/>
  <c r="P229" i="97" s="1"/>
  <c r="M230" i="97"/>
  <c r="P230" i="97" s="1"/>
  <c r="M231" i="97"/>
  <c r="P231" i="97" s="1"/>
  <c r="R224" i="96"/>
  <c r="R225" i="96"/>
  <c r="R226" i="96"/>
  <c r="R227" i="96"/>
  <c r="R228" i="96"/>
  <c r="R229" i="96"/>
  <c r="R230" i="96"/>
  <c r="R231" i="96"/>
  <c r="M222" i="96"/>
  <c r="M223" i="96"/>
  <c r="M224" i="96"/>
  <c r="P224" i="96" s="1"/>
  <c r="M225" i="96"/>
  <c r="P225" i="96" s="1"/>
  <c r="M226" i="96"/>
  <c r="P226" i="96" s="1"/>
  <c r="M227" i="96"/>
  <c r="P227" i="96" s="1"/>
  <c r="M228" i="96"/>
  <c r="P228" i="96" s="1"/>
  <c r="M229" i="96"/>
  <c r="P229" i="96" s="1"/>
  <c r="M230" i="96"/>
  <c r="P230" i="96" s="1"/>
  <c r="M231" i="96"/>
  <c r="P231" i="96" s="1"/>
  <c r="M232" i="96"/>
  <c r="R225" i="95"/>
  <c r="R226" i="95"/>
  <c r="R227" i="95"/>
  <c r="R228" i="95"/>
  <c r="R229" i="95"/>
  <c r="R230" i="95"/>
  <c r="R231" i="95"/>
  <c r="R232" i="95"/>
  <c r="M223" i="95"/>
  <c r="M224" i="95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G232" i="95"/>
  <c r="R225" i="94"/>
  <c r="R226" i="94"/>
  <c r="R227" i="94"/>
  <c r="R228" i="94"/>
  <c r="R229" i="94"/>
  <c r="R230" i="94"/>
  <c r="R231" i="94"/>
  <c r="M223" i="94"/>
  <c r="M224" i="94"/>
  <c r="P224" i="94" s="1"/>
  <c r="M225" i="94"/>
  <c r="P225" i="94" s="1"/>
  <c r="M226" i="94"/>
  <c r="P226" i="94" s="1"/>
  <c r="M227" i="94"/>
  <c r="P227" i="94" s="1"/>
  <c r="M228" i="94"/>
  <c r="P228" i="94" s="1"/>
  <c r="M229" i="94"/>
  <c r="P229" i="94" s="1"/>
  <c r="M230" i="94"/>
  <c r="P230" i="94" s="1"/>
  <c r="M231" i="94"/>
  <c r="P231" i="94" s="1"/>
  <c r="M232" i="94"/>
  <c r="P232" i="94" s="1"/>
  <c r="J232" i="94"/>
  <c r="G226" i="94"/>
  <c r="J226" i="94" s="1"/>
  <c r="G228" i="94"/>
  <c r="J228" i="94" s="1"/>
  <c r="G229" i="94"/>
  <c r="J229" i="94" s="1"/>
  <c r="G230" i="94"/>
  <c r="J230" i="94" s="1"/>
  <c r="G231" i="94"/>
  <c r="J231" i="94" s="1"/>
  <c r="R223" i="93"/>
  <c r="R224" i="93"/>
  <c r="R225" i="93"/>
  <c r="R226" i="93"/>
  <c r="R227" i="93"/>
  <c r="R228" i="93"/>
  <c r="R229" i="93"/>
  <c r="R230" i="93"/>
  <c r="R231" i="93"/>
  <c r="R232" i="93"/>
  <c r="M222" i="93"/>
  <c r="M223" i="93"/>
  <c r="M224" i="93"/>
  <c r="M225" i="93"/>
  <c r="P225" i="93" s="1"/>
  <c r="M226" i="93"/>
  <c r="P226" i="93" s="1"/>
  <c r="M227" i="93"/>
  <c r="P227" i="93" s="1"/>
  <c r="M228" i="93"/>
  <c r="P228" i="93" s="1"/>
  <c r="M229" i="93"/>
  <c r="P229" i="93" s="1"/>
  <c r="M230" i="93"/>
  <c r="P230" i="93" s="1"/>
  <c r="M231" i="93"/>
  <c r="P231" i="93" s="1"/>
  <c r="M232" i="93"/>
  <c r="G222" i="93"/>
  <c r="G223" i="93"/>
  <c r="G224" i="93"/>
  <c r="G225" i="93"/>
  <c r="G226" i="93"/>
  <c r="G227" i="93"/>
  <c r="G228" i="93"/>
  <c r="G229" i="93"/>
  <c r="G230" i="93"/>
  <c r="G231" i="93"/>
  <c r="G232" i="93"/>
  <c r="E222" i="93"/>
  <c r="E223" i="93"/>
  <c r="E224" i="93"/>
  <c r="E225" i="93"/>
  <c r="E226" i="93"/>
  <c r="E227" i="93"/>
  <c r="E228" i="93"/>
  <c r="E229" i="93"/>
  <c r="E230" i="93"/>
  <c r="E231" i="93"/>
  <c r="E232" i="93"/>
  <c r="R223" i="92"/>
  <c r="R224" i="92"/>
  <c r="R225" i="92"/>
  <c r="R226" i="92"/>
  <c r="R227" i="92"/>
  <c r="R228" i="92"/>
  <c r="R229" i="92"/>
  <c r="R230" i="92"/>
  <c r="R231" i="92"/>
  <c r="R232" i="92"/>
  <c r="M222" i="92"/>
  <c r="M223" i="92"/>
  <c r="M224" i="92"/>
  <c r="M225" i="92"/>
  <c r="M226" i="92"/>
  <c r="M227" i="92"/>
  <c r="P227" i="92" s="1"/>
  <c r="M228" i="92"/>
  <c r="P228" i="92" s="1"/>
  <c r="M229" i="92"/>
  <c r="P229" i="92" s="1"/>
  <c r="M230" i="92"/>
  <c r="M231" i="92"/>
  <c r="P231" i="92" s="1"/>
  <c r="M232" i="92"/>
  <c r="J222" i="92"/>
  <c r="J223" i="92"/>
  <c r="J224" i="92"/>
  <c r="J225" i="92"/>
  <c r="J226" i="92"/>
  <c r="J227" i="92"/>
  <c r="J228" i="92"/>
  <c r="J229" i="92"/>
  <c r="J230" i="92"/>
  <c r="J231" i="92"/>
  <c r="J232" i="92"/>
  <c r="G222" i="92"/>
  <c r="G223" i="92"/>
  <c r="G224" i="92"/>
  <c r="G225" i="92"/>
  <c r="G226" i="92"/>
  <c r="G227" i="92"/>
  <c r="G228" i="92"/>
  <c r="G229" i="92"/>
  <c r="G230" i="92"/>
  <c r="G231" i="92"/>
  <c r="G232" i="92"/>
  <c r="P226" i="92"/>
  <c r="P230" i="92"/>
  <c r="E222" i="92"/>
  <c r="E223" i="92"/>
  <c r="E224" i="92"/>
  <c r="E225" i="92"/>
  <c r="E226" i="92"/>
  <c r="E227" i="92"/>
  <c r="E228" i="92"/>
  <c r="E229" i="92"/>
  <c r="E230" i="92"/>
  <c r="E231" i="92"/>
  <c r="E232" i="92"/>
  <c r="P232" i="92"/>
  <c r="R222" i="91"/>
  <c r="R223" i="91"/>
  <c r="R224" i="91"/>
  <c r="R225" i="91"/>
  <c r="R226" i="91"/>
  <c r="R227" i="91"/>
  <c r="R228" i="91"/>
  <c r="R229" i="91"/>
  <c r="R230" i="91"/>
  <c r="R231" i="91"/>
  <c r="R232" i="91"/>
  <c r="P224" i="91"/>
  <c r="P225" i="91"/>
  <c r="P226" i="91"/>
  <c r="P227" i="91"/>
  <c r="P228" i="91"/>
  <c r="P229" i="91"/>
  <c r="P230" i="91"/>
  <c r="P231" i="91"/>
  <c r="P232" i="91"/>
  <c r="M221" i="91"/>
  <c r="P221" i="91" s="1"/>
  <c r="M222" i="91"/>
  <c r="M223" i="91"/>
  <c r="M224" i="91"/>
  <c r="M225" i="91"/>
  <c r="M226" i="91"/>
  <c r="M227" i="91"/>
  <c r="M228" i="91"/>
  <c r="M229" i="91"/>
  <c r="M230" i="91"/>
  <c r="M231" i="91"/>
  <c r="M232" i="91"/>
  <c r="J221" i="91"/>
  <c r="J222" i="91"/>
  <c r="J223" i="91"/>
  <c r="J224" i="91"/>
  <c r="J225" i="91"/>
  <c r="J226" i="91"/>
  <c r="J227" i="91"/>
  <c r="J228" i="91"/>
  <c r="J229" i="91"/>
  <c r="J230" i="91"/>
  <c r="J231" i="91"/>
  <c r="J232" i="91"/>
  <c r="G231" i="91"/>
  <c r="G232" i="91"/>
  <c r="G222" i="91"/>
  <c r="G223" i="91"/>
  <c r="G224" i="91"/>
  <c r="G225" i="91"/>
  <c r="G226" i="91"/>
  <c r="G227" i="91"/>
  <c r="G228" i="91"/>
  <c r="G229" i="91"/>
  <c r="G230" i="91"/>
  <c r="E222" i="91"/>
  <c r="E223" i="91"/>
  <c r="E224" i="91"/>
  <c r="E225" i="91"/>
  <c r="E226" i="91"/>
  <c r="E227" i="91"/>
  <c r="E228" i="91"/>
  <c r="E229" i="91"/>
  <c r="E230" i="91"/>
  <c r="E231" i="91"/>
  <c r="E232" i="91"/>
  <c r="R222" i="90"/>
  <c r="R223" i="90"/>
  <c r="R224" i="90"/>
  <c r="R225" i="90"/>
  <c r="R226" i="90"/>
  <c r="R227" i="90"/>
  <c r="R228" i="90"/>
  <c r="R229" i="90"/>
  <c r="R230" i="90"/>
  <c r="R231" i="90"/>
  <c r="R232" i="90"/>
  <c r="P224" i="90"/>
  <c r="P225" i="90"/>
  <c r="P226" i="90"/>
  <c r="P227" i="90"/>
  <c r="P228" i="90"/>
  <c r="P229" i="90"/>
  <c r="P230" i="90"/>
  <c r="P231" i="90"/>
  <c r="P232" i="90"/>
  <c r="M220" i="90"/>
  <c r="M221" i="90"/>
  <c r="M222" i="90"/>
  <c r="M223" i="90"/>
  <c r="M224" i="90"/>
  <c r="M225" i="90"/>
  <c r="M226" i="90"/>
  <c r="M227" i="90"/>
  <c r="M228" i="90"/>
  <c r="M229" i="90"/>
  <c r="M230" i="90"/>
  <c r="M231" i="90"/>
  <c r="M232" i="90"/>
  <c r="M233" i="90"/>
  <c r="J220" i="90"/>
  <c r="J221" i="90"/>
  <c r="J222" i="90"/>
  <c r="J223" i="90"/>
  <c r="J224" i="90"/>
  <c r="J225" i="90"/>
  <c r="J226" i="90"/>
  <c r="J227" i="90"/>
  <c r="J228" i="90"/>
  <c r="J229" i="90"/>
  <c r="J230" i="90"/>
  <c r="J231" i="90"/>
  <c r="J232" i="90"/>
  <c r="G221" i="90"/>
  <c r="G222" i="90"/>
  <c r="G223" i="90"/>
  <c r="G224" i="90"/>
  <c r="G225" i="90"/>
  <c r="G226" i="90"/>
  <c r="G227" i="90"/>
  <c r="G228" i="90"/>
  <c r="G229" i="90"/>
  <c r="G230" i="90"/>
  <c r="G231" i="90"/>
  <c r="G232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R223" i="89"/>
  <c r="R224" i="89"/>
  <c r="R225" i="89"/>
  <c r="R226" i="89"/>
  <c r="R227" i="89"/>
  <c r="R228" i="89"/>
  <c r="R229" i="89"/>
  <c r="R230" i="89"/>
  <c r="R231" i="89"/>
  <c r="R232" i="89"/>
  <c r="P223" i="89"/>
  <c r="P224" i="89"/>
  <c r="P225" i="89"/>
  <c r="P226" i="89"/>
  <c r="P227" i="89"/>
  <c r="P228" i="89"/>
  <c r="P229" i="89"/>
  <c r="P230" i="89"/>
  <c r="P231" i="89"/>
  <c r="P232" i="89"/>
  <c r="M222" i="89"/>
  <c r="M223" i="89"/>
  <c r="M224" i="89"/>
  <c r="M225" i="89"/>
  <c r="M226" i="89"/>
  <c r="M227" i="89"/>
  <c r="M228" i="89"/>
  <c r="M229" i="89"/>
  <c r="M230" i="89"/>
  <c r="M231" i="89"/>
  <c r="M232" i="89"/>
  <c r="J221" i="89"/>
  <c r="J222" i="89"/>
  <c r="J223" i="89"/>
  <c r="J224" i="89"/>
  <c r="J225" i="89"/>
  <c r="J226" i="89"/>
  <c r="J227" i="89"/>
  <c r="J228" i="89"/>
  <c r="J229" i="89"/>
  <c r="J230" i="89"/>
  <c r="J231" i="89"/>
  <c r="J232" i="89"/>
  <c r="G221" i="89"/>
  <c r="G222" i="89"/>
  <c r="G223" i="89"/>
  <c r="G224" i="89"/>
  <c r="G225" i="89"/>
  <c r="G226" i="89"/>
  <c r="G227" i="89"/>
  <c r="G228" i="89"/>
  <c r="G229" i="89"/>
  <c r="G230" i="89"/>
  <c r="G231" i="89"/>
  <c r="G232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R223" i="88"/>
  <c r="R224" i="88"/>
  <c r="R225" i="88"/>
  <c r="R226" i="88"/>
  <c r="R227" i="88"/>
  <c r="R228" i="88"/>
  <c r="R229" i="88"/>
  <c r="R230" i="88"/>
  <c r="R231" i="88"/>
  <c r="R232" i="88"/>
  <c r="P225" i="88"/>
  <c r="P226" i="88"/>
  <c r="P227" i="88"/>
  <c r="P228" i="88"/>
  <c r="P229" i="88"/>
  <c r="P230" i="88"/>
  <c r="P231" i="88"/>
  <c r="M221" i="88"/>
  <c r="M222" i="88"/>
  <c r="M223" i="88"/>
  <c r="M224" i="88"/>
  <c r="M225" i="88"/>
  <c r="M226" i="88"/>
  <c r="M227" i="88"/>
  <c r="M228" i="88"/>
  <c r="M229" i="88"/>
  <c r="M230" i="88"/>
  <c r="M231" i="88"/>
  <c r="M232" i="88"/>
  <c r="J221" i="88"/>
  <c r="J222" i="88"/>
  <c r="J223" i="88"/>
  <c r="J224" i="88"/>
  <c r="J225" i="88"/>
  <c r="J226" i="88"/>
  <c r="J227" i="88"/>
  <c r="J228" i="88"/>
  <c r="J229" i="88"/>
  <c r="J230" i="88"/>
  <c r="J231" i="88"/>
  <c r="J232" i="88"/>
  <c r="G221" i="88"/>
  <c r="G222" i="88"/>
  <c r="G223" i="88"/>
  <c r="G224" i="88"/>
  <c r="G225" i="88"/>
  <c r="G226" i="88"/>
  <c r="G227" i="88"/>
  <c r="G228" i="88"/>
  <c r="G229" i="88"/>
  <c r="G230" i="88"/>
  <c r="G231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R222" i="87"/>
  <c r="R223" i="87"/>
  <c r="R224" i="87"/>
  <c r="R225" i="87"/>
  <c r="R226" i="87"/>
  <c r="R227" i="87"/>
  <c r="R228" i="87"/>
  <c r="R229" i="87"/>
  <c r="R230" i="87"/>
  <c r="R231" i="87"/>
  <c r="R232" i="87"/>
  <c r="M219" i="87"/>
  <c r="M220" i="87"/>
  <c r="M221" i="87"/>
  <c r="M222" i="87"/>
  <c r="M223" i="87"/>
  <c r="M224" i="87"/>
  <c r="M225" i="87"/>
  <c r="P225" i="87" s="1"/>
  <c r="M226" i="87"/>
  <c r="P226" i="87" s="1"/>
  <c r="M227" i="87"/>
  <c r="M228" i="87"/>
  <c r="M229" i="87"/>
  <c r="M230" i="87"/>
  <c r="P230" i="87" s="1"/>
  <c r="M231" i="87"/>
  <c r="M232" i="87"/>
  <c r="J219" i="87"/>
  <c r="J220" i="87"/>
  <c r="J221" i="87"/>
  <c r="J222" i="87"/>
  <c r="J223" i="87"/>
  <c r="J224" i="87"/>
  <c r="J225" i="87"/>
  <c r="J226" i="87"/>
  <c r="J227" i="87"/>
  <c r="J228" i="87"/>
  <c r="J229" i="87"/>
  <c r="J230" i="87"/>
  <c r="J231" i="87"/>
  <c r="J232" i="87"/>
  <c r="G221" i="87"/>
  <c r="G222" i="87"/>
  <c r="G223" i="87"/>
  <c r="G224" i="87"/>
  <c r="G225" i="87"/>
  <c r="G226" i="87"/>
  <c r="G227" i="87"/>
  <c r="G228" i="87"/>
  <c r="G229" i="87"/>
  <c r="G230" i="87"/>
  <c r="G231" i="87"/>
  <c r="G232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P227" i="87"/>
  <c r="P228" i="87"/>
  <c r="P229" i="87"/>
  <c r="E221" i="86"/>
  <c r="G221" i="86" s="1"/>
  <c r="J221" i="86" s="1"/>
  <c r="E222" i="86"/>
  <c r="E223" i="86"/>
  <c r="E224" i="86"/>
  <c r="E225" i="86"/>
  <c r="E226" i="86"/>
  <c r="G226" i="86" s="1"/>
  <c r="J226" i="86" s="1"/>
  <c r="E227" i="86"/>
  <c r="G227" i="86" s="1"/>
  <c r="J227" i="86" s="1"/>
  <c r="E228" i="86"/>
  <c r="G228" i="86" s="1"/>
  <c r="J228" i="86" s="1"/>
  <c r="E229" i="86"/>
  <c r="G229" i="86" s="1"/>
  <c r="J229" i="86" s="1"/>
  <c r="E230" i="86"/>
  <c r="E231" i="86"/>
  <c r="E232" i="86"/>
  <c r="G222" i="86"/>
  <c r="J222" i="86" s="1"/>
  <c r="G223" i="86"/>
  <c r="J223" i="86" s="1"/>
  <c r="G224" i="86"/>
  <c r="J224" i="86" s="1"/>
  <c r="G225" i="86"/>
  <c r="J225" i="86" s="1"/>
  <c r="G230" i="86"/>
  <c r="J230" i="86" s="1"/>
  <c r="G231" i="86"/>
  <c r="G232" i="86"/>
  <c r="J220" i="86"/>
  <c r="J231" i="86"/>
  <c r="J232" i="86"/>
  <c r="M221" i="86"/>
  <c r="M222" i="86"/>
  <c r="M223" i="86"/>
  <c r="M224" i="86"/>
  <c r="M225" i="86"/>
  <c r="M226" i="86"/>
  <c r="P226" i="86" s="1"/>
  <c r="M227" i="86"/>
  <c r="M228" i="86"/>
  <c r="M229" i="86"/>
  <c r="M230" i="86"/>
  <c r="M231" i="86"/>
  <c r="M232" i="86"/>
  <c r="R221" i="86"/>
  <c r="R222" i="86"/>
  <c r="R223" i="86"/>
  <c r="R224" i="86"/>
  <c r="R225" i="86"/>
  <c r="R226" i="86"/>
  <c r="R227" i="86"/>
  <c r="R228" i="86"/>
  <c r="R229" i="86"/>
  <c r="R230" i="86"/>
  <c r="R231" i="86"/>
  <c r="P223" i="86"/>
  <c r="P224" i="86"/>
  <c r="P225" i="86"/>
  <c r="R223" i="85"/>
  <c r="R224" i="85"/>
  <c r="R225" i="85"/>
  <c r="R226" i="85"/>
  <c r="R227" i="85"/>
  <c r="R228" i="85"/>
  <c r="R229" i="85"/>
  <c r="R230" i="85"/>
  <c r="R231" i="85"/>
  <c r="R232" i="85"/>
  <c r="P228" i="85"/>
  <c r="P229" i="85"/>
  <c r="P230" i="85"/>
  <c r="P231" i="85"/>
  <c r="P223" i="85"/>
  <c r="P224" i="85"/>
  <c r="P225" i="85"/>
  <c r="P226" i="85"/>
  <c r="M220" i="85"/>
  <c r="M221" i="85"/>
  <c r="M222" i="85"/>
  <c r="M223" i="85"/>
  <c r="M224" i="85"/>
  <c r="M225" i="85"/>
  <c r="M226" i="85"/>
  <c r="M227" i="85"/>
  <c r="M228" i="85"/>
  <c r="M229" i="85"/>
  <c r="M230" i="85"/>
  <c r="M231" i="85"/>
  <c r="J221" i="85"/>
  <c r="J222" i="85"/>
  <c r="J223" i="85"/>
  <c r="J224" i="85"/>
  <c r="J225" i="85"/>
  <c r="J226" i="85"/>
  <c r="J227" i="85"/>
  <c r="J228" i="85"/>
  <c r="J229" i="85"/>
  <c r="J230" i="85"/>
  <c r="J231" i="85"/>
  <c r="G220" i="85"/>
  <c r="J220" i="85" s="1"/>
  <c r="E220" i="86" s="1"/>
  <c r="G221" i="85"/>
  <c r="G222" i="85"/>
  <c r="G223" i="85"/>
  <c r="G224" i="85"/>
  <c r="G225" i="85"/>
  <c r="G226" i="85"/>
  <c r="G227" i="85"/>
  <c r="G228" i="85"/>
  <c r="G229" i="85"/>
  <c r="G230" i="85"/>
  <c r="G231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R222" i="84"/>
  <c r="R223" i="84"/>
  <c r="R224" i="84"/>
  <c r="R225" i="84"/>
  <c r="R226" i="84"/>
  <c r="R227" i="84"/>
  <c r="R228" i="84"/>
  <c r="R229" i="84"/>
  <c r="R230" i="84"/>
  <c r="R231" i="84"/>
  <c r="R232" i="84"/>
  <c r="P232" i="84"/>
  <c r="P228" i="84"/>
  <c r="P229" i="84"/>
  <c r="P230" i="84"/>
  <c r="P231" i="84"/>
  <c r="P223" i="84"/>
  <c r="P224" i="84"/>
  <c r="P225" i="84"/>
  <c r="P226" i="84"/>
  <c r="M220" i="84"/>
  <c r="M221" i="84"/>
  <c r="M222" i="84"/>
  <c r="M223" i="84"/>
  <c r="M224" i="84"/>
  <c r="M225" i="84"/>
  <c r="M226" i="84"/>
  <c r="M227" i="84"/>
  <c r="P227" i="84" s="1"/>
  <c r="M228" i="84"/>
  <c r="M229" i="84"/>
  <c r="M230" i="84"/>
  <c r="M231" i="84"/>
  <c r="J220" i="84"/>
  <c r="J221" i="84"/>
  <c r="J222" i="84"/>
  <c r="J223" i="84"/>
  <c r="J224" i="84"/>
  <c r="J225" i="84"/>
  <c r="J226" i="84"/>
  <c r="J227" i="84"/>
  <c r="J228" i="84"/>
  <c r="J229" i="84"/>
  <c r="J230" i="84"/>
  <c r="J231" i="84"/>
  <c r="G219" i="84"/>
  <c r="G220" i="84"/>
  <c r="G221" i="84"/>
  <c r="G222" i="84"/>
  <c r="G223" i="84"/>
  <c r="G224" i="84"/>
  <c r="G225" i="84"/>
  <c r="G226" i="84"/>
  <c r="G227" i="84"/>
  <c r="G228" i="84"/>
  <c r="G229" i="84"/>
  <c r="G230" i="84"/>
  <c r="G231" i="84"/>
  <c r="G232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R221" i="83"/>
  <c r="R222" i="83"/>
  <c r="R223" i="83"/>
  <c r="R224" i="83"/>
  <c r="R225" i="83"/>
  <c r="R226" i="83"/>
  <c r="R227" i="83"/>
  <c r="R228" i="83"/>
  <c r="R229" i="83"/>
  <c r="R230" i="83"/>
  <c r="R231" i="83"/>
  <c r="R232" i="83"/>
  <c r="P221" i="83"/>
  <c r="P222" i="83"/>
  <c r="P223" i="83"/>
  <c r="P224" i="83"/>
  <c r="P225" i="83"/>
  <c r="P226" i="83"/>
  <c r="P227" i="83"/>
  <c r="P228" i="83"/>
  <c r="P229" i="83"/>
  <c r="P230" i="83"/>
  <c r="P231" i="83"/>
  <c r="M219" i="83"/>
  <c r="M220" i="83"/>
  <c r="M221" i="83"/>
  <c r="M222" i="83"/>
  <c r="M223" i="83"/>
  <c r="M224" i="83"/>
  <c r="M225" i="83"/>
  <c r="M226" i="83"/>
  <c r="M227" i="83"/>
  <c r="M228" i="83"/>
  <c r="M229" i="83"/>
  <c r="M230" i="83"/>
  <c r="M231" i="83"/>
  <c r="J220" i="83"/>
  <c r="J221" i="83"/>
  <c r="J222" i="83"/>
  <c r="J223" i="83"/>
  <c r="J224" i="83"/>
  <c r="J225" i="83"/>
  <c r="J226" i="83"/>
  <c r="J227" i="83"/>
  <c r="J228" i="83"/>
  <c r="J229" i="83"/>
  <c r="J230" i="83"/>
  <c r="J231" i="83"/>
  <c r="G218" i="83"/>
  <c r="G219" i="83"/>
  <c r="G220" i="83"/>
  <c r="G221" i="83"/>
  <c r="G222" i="83"/>
  <c r="G223" i="83"/>
  <c r="G224" i="83"/>
  <c r="G225" i="83"/>
  <c r="G226" i="83"/>
  <c r="G227" i="83"/>
  <c r="G228" i="83"/>
  <c r="G229" i="83"/>
  <c r="G230" i="83"/>
  <c r="G231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R221" i="82"/>
  <c r="R222" i="82"/>
  <c r="R223" i="82"/>
  <c r="R224" i="82"/>
  <c r="R225" i="82"/>
  <c r="R226" i="82"/>
  <c r="R227" i="82"/>
  <c r="R228" i="82"/>
  <c r="R229" i="82"/>
  <c r="R230" i="82"/>
  <c r="R231" i="82"/>
  <c r="R232" i="82"/>
  <c r="P222" i="82"/>
  <c r="P223" i="82"/>
  <c r="P224" i="82"/>
  <c r="P225" i="82"/>
  <c r="P226" i="82"/>
  <c r="P227" i="82"/>
  <c r="P228" i="82"/>
  <c r="P229" i="82"/>
  <c r="P230" i="82"/>
  <c r="P231" i="82"/>
  <c r="P232" i="82"/>
  <c r="M218" i="82"/>
  <c r="M219" i="82"/>
  <c r="M220" i="82"/>
  <c r="M221" i="82"/>
  <c r="M222" i="82"/>
  <c r="M223" i="82"/>
  <c r="M224" i="82"/>
  <c r="M225" i="82"/>
  <c r="M226" i="82"/>
  <c r="M227" i="82"/>
  <c r="M228" i="82"/>
  <c r="M229" i="82"/>
  <c r="M230" i="82"/>
  <c r="M231" i="82"/>
  <c r="J218" i="82"/>
  <c r="J219" i="82"/>
  <c r="J220" i="82"/>
  <c r="J221" i="82"/>
  <c r="J222" i="82"/>
  <c r="J223" i="82"/>
  <c r="J224" i="82"/>
  <c r="J225" i="82"/>
  <c r="J226" i="82"/>
  <c r="J227" i="82"/>
  <c r="J228" i="82"/>
  <c r="J229" i="82"/>
  <c r="J230" i="82"/>
  <c r="J231" i="82"/>
  <c r="G217" i="82"/>
  <c r="G218" i="82"/>
  <c r="G219" i="82"/>
  <c r="G220" i="82"/>
  <c r="G221" i="82"/>
  <c r="G222" i="82"/>
  <c r="G223" i="82"/>
  <c r="G224" i="82"/>
  <c r="G225" i="82"/>
  <c r="G226" i="82"/>
  <c r="G227" i="82"/>
  <c r="G228" i="82"/>
  <c r="G229" i="82"/>
  <c r="G230" i="82"/>
  <c r="G231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R221" i="81"/>
  <c r="R222" i="81"/>
  <c r="R223" i="81"/>
  <c r="R224" i="81"/>
  <c r="R225" i="81"/>
  <c r="R226" i="81"/>
  <c r="R227" i="81"/>
  <c r="R228" i="81"/>
  <c r="R229" i="81"/>
  <c r="R230" i="81"/>
  <c r="R231" i="81"/>
  <c r="R232" i="81"/>
  <c r="P219" i="81"/>
  <c r="P220" i="81"/>
  <c r="P221" i="81"/>
  <c r="P222" i="81"/>
  <c r="P223" i="81"/>
  <c r="P224" i="81"/>
  <c r="P225" i="81"/>
  <c r="P226" i="81"/>
  <c r="P227" i="81"/>
  <c r="P228" i="81"/>
  <c r="P229" i="81"/>
  <c r="P230" i="81"/>
  <c r="P231" i="81"/>
  <c r="M218" i="81"/>
  <c r="M219" i="81"/>
  <c r="M220" i="81"/>
  <c r="M221" i="81"/>
  <c r="M222" i="81"/>
  <c r="M223" i="81"/>
  <c r="M224" i="81"/>
  <c r="M225" i="81"/>
  <c r="M226" i="81"/>
  <c r="M227" i="81"/>
  <c r="M228" i="81"/>
  <c r="M229" i="81"/>
  <c r="M230" i="81"/>
  <c r="M231" i="81"/>
  <c r="J218" i="81"/>
  <c r="J219" i="81"/>
  <c r="J220" i="81"/>
  <c r="J221" i="81"/>
  <c r="J222" i="81"/>
  <c r="J223" i="81"/>
  <c r="J224" i="81"/>
  <c r="J225" i="81"/>
  <c r="J226" i="81"/>
  <c r="J227" i="81"/>
  <c r="J228" i="81"/>
  <c r="J229" i="81"/>
  <c r="J230" i="81"/>
  <c r="J231" i="81"/>
  <c r="G218" i="81"/>
  <c r="G219" i="81"/>
  <c r="G220" i="81"/>
  <c r="G221" i="81"/>
  <c r="G222" i="81"/>
  <c r="G223" i="81"/>
  <c r="G224" i="81"/>
  <c r="G225" i="81"/>
  <c r="G226" i="81"/>
  <c r="G227" i="81"/>
  <c r="G228" i="81"/>
  <c r="G229" i="81"/>
  <c r="G230" i="81"/>
  <c r="G231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R221" i="80"/>
  <c r="R222" i="80"/>
  <c r="R223" i="80"/>
  <c r="R224" i="80"/>
  <c r="R225" i="80"/>
  <c r="R226" i="80"/>
  <c r="R227" i="80"/>
  <c r="R228" i="80"/>
  <c r="R229" i="80"/>
  <c r="R230" i="80"/>
  <c r="R231" i="80"/>
  <c r="P226" i="80"/>
  <c r="P227" i="80"/>
  <c r="P228" i="80"/>
  <c r="P229" i="80"/>
  <c r="P230" i="80"/>
  <c r="P231" i="80"/>
  <c r="P232" i="80"/>
  <c r="M219" i="80"/>
  <c r="M220" i="80"/>
  <c r="M221" i="80"/>
  <c r="M222" i="80"/>
  <c r="M223" i="80"/>
  <c r="M224" i="80"/>
  <c r="M225" i="80"/>
  <c r="P225" i="80" s="1"/>
  <c r="M226" i="80"/>
  <c r="M227" i="80"/>
  <c r="M228" i="80"/>
  <c r="M229" i="80"/>
  <c r="M230" i="80"/>
  <c r="M231" i="80"/>
  <c r="M232" i="80"/>
  <c r="J219" i="80"/>
  <c r="J220" i="80"/>
  <c r="J221" i="80"/>
  <c r="J222" i="80"/>
  <c r="J223" i="80"/>
  <c r="J224" i="80"/>
  <c r="J225" i="80"/>
  <c r="J226" i="80"/>
  <c r="J227" i="80"/>
  <c r="J228" i="80"/>
  <c r="J229" i="80"/>
  <c r="J230" i="80"/>
  <c r="J231" i="80"/>
  <c r="G219" i="80"/>
  <c r="G220" i="80"/>
  <c r="G221" i="80"/>
  <c r="G222" i="80"/>
  <c r="G223" i="80"/>
  <c r="G224" i="80"/>
  <c r="G225" i="80"/>
  <c r="G226" i="80"/>
  <c r="G227" i="80"/>
  <c r="G228" i="80"/>
  <c r="G229" i="80"/>
  <c r="G230" i="80"/>
  <c r="G231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P222" i="80"/>
  <c r="P223" i="80"/>
  <c r="P224" i="80"/>
  <c r="R221" i="79"/>
  <c r="R222" i="79"/>
  <c r="R223" i="79"/>
  <c r="R224" i="79"/>
  <c r="R225" i="79"/>
  <c r="R226" i="79"/>
  <c r="R227" i="79"/>
  <c r="R228" i="79"/>
  <c r="R229" i="79"/>
  <c r="R230" i="79"/>
  <c r="R231" i="79"/>
  <c r="R232" i="79"/>
  <c r="R233" i="79"/>
  <c r="M221" i="79"/>
  <c r="M222" i="79"/>
  <c r="M223" i="79"/>
  <c r="M224" i="79"/>
  <c r="M225" i="79"/>
  <c r="M226" i="79"/>
  <c r="M227" i="79"/>
  <c r="P227" i="79" s="1"/>
  <c r="M228" i="79"/>
  <c r="P228" i="79" s="1"/>
  <c r="M229" i="79"/>
  <c r="M230" i="79"/>
  <c r="M231" i="79"/>
  <c r="P231" i="79" s="1"/>
  <c r="M232" i="79"/>
  <c r="P232" i="79" s="1"/>
  <c r="M233" i="79"/>
  <c r="J219" i="79"/>
  <c r="J220" i="79"/>
  <c r="J221" i="79"/>
  <c r="J222" i="79"/>
  <c r="J223" i="79"/>
  <c r="J224" i="79"/>
  <c r="J225" i="79"/>
  <c r="J226" i="79"/>
  <c r="J227" i="79"/>
  <c r="J228" i="79"/>
  <c r="J229" i="79"/>
  <c r="J230" i="79"/>
  <c r="J231" i="79"/>
  <c r="G219" i="79"/>
  <c r="G220" i="79"/>
  <c r="G221" i="79"/>
  <c r="G222" i="79"/>
  <c r="G223" i="79"/>
  <c r="G224" i="79"/>
  <c r="G225" i="79"/>
  <c r="G226" i="79"/>
  <c r="G227" i="79"/>
  <c r="G228" i="79"/>
  <c r="G229" i="79"/>
  <c r="G230" i="79"/>
  <c r="G231" i="79"/>
  <c r="G232" i="79"/>
  <c r="G233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P229" i="79"/>
  <c r="P230" i="79"/>
  <c r="P222" i="79"/>
  <c r="P223" i="79"/>
  <c r="P224" i="79"/>
  <c r="P225" i="79"/>
  <c r="P226" i="79"/>
  <c r="R220" i="78"/>
  <c r="R221" i="78"/>
  <c r="R222" i="78"/>
  <c r="R223" i="78"/>
  <c r="R224" i="78"/>
  <c r="R225" i="78"/>
  <c r="R226" i="78"/>
  <c r="R227" i="78"/>
  <c r="R228" i="78"/>
  <c r="R229" i="78"/>
  <c r="R230" i="78"/>
  <c r="R231" i="78"/>
  <c r="R232" i="78"/>
  <c r="P219" i="78"/>
  <c r="P220" i="78"/>
  <c r="P221" i="78"/>
  <c r="P222" i="78"/>
  <c r="P223" i="78"/>
  <c r="P224" i="78"/>
  <c r="P225" i="78"/>
  <c r="P226" i="78"/>
  <c r="P227" i="78"/>
  <c r="P228" i="78"/>
  <c r="P229" i="78"/>
  <c r="P230" i="78"/>
  <c r="P231" i="78"/>
  <c r="P232" i="78"/>
  <c r="J231" i="78"/>
  <c r="J232" i="78"/>
  <c r="G231" i="78"/>
  <c r="G232" i="78"/>
  <c r="E230" i="78"/>
  <c r="E231" i="78"/>
  <c r="E232" i="78"/>
  <c r="M231" i="78"/>
  <c r="M232" i="78"/>
  <c r="M216" i="78"/>
  <c r="M217" i="78"/>
  <c r="M218" i="78"/>
  <c r="M219" i="78"/>
  <c r="M220" i="78"/>
  <c r="M221" i="78"/>
  <c r="M222" i="78"/>
  <c r="M223" i="78"/>
  <c r="M224" i="78"/>
  <c r="M225" i="78"/>
  <c r="M226" i="78"/>
  <c r="M227" i="78"/>
  <c r="M228" i="78"/>
  <c r="M229" i="78"/>
  <c r="M230" i="78"/>
  <c r="J218" i="78"/>
  <c r="J219" i="78"/>
  <c r="J220" i="78"/>
  <c r="J221" i="78"/>
  <c r="J222" i="78"/>
  <c r="J223" i="78"/>
  <c r="J224" i="78"/>
  <c r="J225" i="78"/>
  <c r="J226" i="78"/>
  <c r="J227" i="78"/>
  <c r="G219" i="78"/>
  <c r="G220" i="78"/>
  <c r="G221" i="78"/>
  <c r="G222" i="78"/>
  <c r="G223" i="78"/>
  <c r="G224" i="78"/>
  <c r="G225" i="78"/>
  <c r="G226" i="78"/>
  <c r="G227" i="78"/>
  <c r="G228" i="78"/>
  <c r="E219" i="78"/>
  <c r="E220" i="78"/>
  <c r="E221" i="78"/>
  <c r="E222" i="78"/>
  <c r="E223" i="78"/>
  <c r="E224" i="78"/>
  <c r="E225" i="78"/>
  <c r="E226" i="78"/>
  <c r="E227" i="78"/>
  <c r="E228" i="78"/>
  <c r="E229" i="78"/>
  <c r="R220" i="77"/>
  <c r="R221" i="77"/>
  <c r="R222" i="77"/>
  <c r="R223" i="77"/>
  <c r="R224" i="77"/>
  <c r="R225" i="77"/>
  <c r="R226" i="77"/>
  <c r="R227" i="77"/>
  <c r="R228" i="77"/>
  <c r="R229" i="77"/>
  <c r="R230" i="77"/>
  <c r="R231" i="77"/>
  <c r="R232" i="77"/>
  <c r="P218" i="77"/>
  <c r="P219" i="77"/>
  <c r="P220" i="77"/>
  <c r="P221" i="77"/>
  <c r="P222" i="77"/>
  <c r="P223" i="77"/>
  <c r="P224" i="77"/>
  <c r="P225" i="77"/>
  <c r="P226" i="77"/>
  <c r="P227" i="77"/>
  <c r="M219" i="77"/>
  <c r="M220" i="77"/>
  <c r="M221" i="77"/>
  <c r="M222" i="77"/>
  <c r="M223" i="77"/>
  <c r="M224" i="77"/>
  <c r="M225" i="77"/>
  <c r="M226" i="77"/>
  <c r="M227" i="77"/>
  <c r="M228" i="77"/>
  <c r="J219" i="77"/>
  <c r="J220" i="77"/>
  <c r="J221" i="77"/>
  <c r="J222" i="77"/>
  <c r="J223" i="77"/>
  <c r="J224" i="77"/>
  <c r="J225" i="77"/>
  <c r="J226" i="77"/>
  <c r="J227" i="77"/>
  <c r="J228" i="77"/>
  <c r="G218" i="77"/>
  <c r="G219" i="77"/>
  <c r="G220" i="77"/>
  <c r="G221" i="77"/>
  <c r="G222" i="77"/>
  <c r="G223" i="77"/>
  <c r="G224" i="77"/>
  <c r="G225" i="77"/>
  <c r="G226" i="77"/>
  <c r="G227" i="77"/>
  <c r="E218" i="77"/>
  <c r="E219" i="77"/>
  <c r="E220" i="77"/>
  <c r="E221" i="77"/>
  <c r="E222" i="77"/>
  <c r="E223" i="77"/>
  <c r="E224" i="77"/>
  <c r="E225" i="77"/>
  <c r="E226" i="77"/>
  <c r="E227" i="77"/>
  <c r="E228" i="77"/>
  <c r="R224" i="74"/>
  <c r="R225" i="74"/>
  <c r="R226" i="74"/>
  <c r="R227" i="74"/>
  <c r="R228" i="74"/>
  <c r="R229" i="74"/>
  <c r="R230" i="74"/>
  <c r="R231" i="74"/>
  <c r="P222" i="74"/>
  <c r="P223" i="74"/>
  <c r="P224" i="74"/>
  <c r="P225" i="74"/>
  <c r="P226" i="74"/>
  <c r="P227" i="74"/>
  <c r="P228" i="74"/>
  <c r="P229" i="74"/>
  <c r="P230" i="74"/>
  <c r="P231" i="74"/>
  <c r="M221" i="74"/>
  <c r="M222" i="74"/>
  <c r="M223" i="74"/>
  <c r="M224" i="74"/>
  <c r="M225" i="74"/>
  <c r="M226" i="74"/>
  <c r="M227" i="74"/>
  <c r="M228" i="74"/>
  <c r="M229" i="74"/>
  <c r="M230" i="74"/>
  <c r="M231" i="74"/>
  <c r="J219" i="74"/>
  <c r="J220" i="74"/>
  <c r="J221" i="74"/>
  <c r="J222" i="74"/>
  <c r="J223" i="74"/>
  <c r="J224" i="74"/>
  <c r="J225" i="74"/>
  <c r="J226" i="74"/>
  <c r="J227" i="74"/>
  <c r="J228" i="74"/>
  <c r="J229" i="74"/>
  <c r="J230" i="74"/>
  <c r="J231" i="74"/>
  <c r="J232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P225" i="92"/>
  <c r="K215" i="8"/>
  <c r="K216" i="8"/>
  <c r="R221" i="107"/>
  <c r="R222" i="107"/>
  <c r="R223" i="107"/>
  <c r="M219" i="107"/>
  <c r="P220" i="107"/>
  <c r="P221" i="107"/>
  <c r="P222" i="107"/>
  <c r="R222" i="106"/>
  <c r="R223" i="106"/>
  <c r="R222" i="105"/>
  <c r="R223" i="105"/>
  <c r="R224" i="105"/>
  <c r="M218" i="105"/>
  <c r="R220" i="104"/>
  <c r="R221" i="104"/>
  <c r="R222" i="104"/>
  <c r="R223" i="104"/>
  <c r="R224" i="104"/>
  <c r="M218" i="104"/>
  <c r="M219" i="104"/>
  <c r="P219" i="104" s="1"/>
  <c r="M220" i="104"/>
  <c r="P220" i="104" s="1"/>
  <c r="R221" i="103"/>
  <c r="R222" i="103"/>
  <c r="R222" i="102"/>
  <c r="R223" i="102"/>
  <c r="R224" i="102"/>
  <c r="M218" i="102"/>
  <c r="M219" i="102"/>
  <c r="P219" i="102" s="1"/>
  <c r="M220" i="102"/>
  <c r="M221" i="102"/>
  <c r="P221" i="102" s="1"/>
  <c r="M222" i="102"/>
  <c r="P222" i="102" s="1"/>
  <c r="R221" i="101"/>
  <c r="R222" i="101"/>
  <c r="R223" i="101"/>
  <c r="R224" i="101"/>
  <c r="M219" i="101"/>
  <c r="R220" i="109"/>
  <c r="R221" i="109"/>
  <c r="R222" i="109"/>
  <c r="R223" i="109"/>
  <c r="R224" i="109"/>
  <c r="M219" i="109"/>
  <c r="P219" i="109" s="1"/>
  <c r="M220" i="109"/>
  <c r="P220" i="109" s="1"/>
  <c r="R221" i="99"/>
  <c r="R222" i="99"/>
  <c r="R223" i="99"/>
  <c r="M219" i="99"/>
  <c r="P219" i="99" s="1"/>
  <c r="R220" i="98"/>
  <c r="R221" i="98"/>
  <c r="R222" i="98"/>
  <c r="R223" i="98"/>
  <c r="M218" i="98"/>
  <c r="M219" i="98"/>
  <c r="P219" i="98" s="1"/>
  <c r="M220" i="98"/>
  <c r="P221" i="98"/>
  <c r="P222" i="98"/>
  <c r="P223" i="98"/>
  <c r="R220" i="97"/>
  <c r="R221" i="97"/>
  <c r="M216" i="97"/>
  <c r="P216" i="97" s="1"/>
  <c r="P217" i="97"/>
  <c r="P219" i="97"/>
  <c r="P220" i="97"/>
  <c r="R220" i="96"/>
  <c r="R221" i="96"/>
  <c r="R222" i="96"/>
  <c r="R223" i="96"/>
  <c r="M217" i="96"/>
  <c r="P217" i="96" s="1"/>
  <c r="M218" i="96"/>
  <c r="P218" i="96" s="1"/>
  <c r="M219" i="96"/>
  <c r="P219" i="96" s="1"/>
  <c r="M220" i="96"/>
  <c r="M221" i="96"/>
  <c r="P221" i="96" s="1"/>
  <c r="P222" i="96"/>
  <c r="P223" i="96"/>
  <c r="R219" i="95"/>
  <c r="R220" i="95"/>
  <c r="R221" i="95"/>
  <c r="R222" i="95"/>
  <c r="R223" i="95"/>
  <c r="R224" i="95"/>
  <c r="M213" i="95"/>
  <c r="P213" i="95" s="1"/>
  <c r="M214" i="95"/>
  <c r="P214" i="95" s="1"/>
  <c r="M215" i="95"/>
  <c r="P215" i="95" s="1"/>
  <c r="M216" i="95"/>
  <c r="P216" i="95" s="1"/>
  <c r="M217" i="95"/>
  <c r="M218" i="95"/>
  <c r="M219" i="95"/>
  <c r="M220" i="95"/>
  <c r="P220" i="95" s="1"/>
  <c r="M221" i="95"/>
  <c r="P221" i="95" s="1"/>
  <c r="M222" i="95"/>
  <c r="P222" i="95" s="1"/>
  <c r="P223" i="95"/>
  <c r="P224" i="95"/>
  <c r="R220" i="94"/>
  <c r="R221" i="94"/>
  <c r="R222" i="94"/>
  <c r="R223" i="94"/>
  <c r="R224" i="94"/>
  <c r="M216" i="94"/>
  <c r="P216" i="94" s="1"/>
  <c r="M217" i="94"/>
  <c r="P217" i="94" s="1"/>
  <c r="M218" i="94"/>
  <c r="M219" i="94"/>
  <c r="M220" i="94"/>
  <c r="M221" i="94"/>
  <c r="P221" i="94" s="1"/>
  <c r="M222" i="94"/>
  <c r="P222" i="94" s="1"/>
  <c r="P223" i="94"/>
  <c r="M215" i="93"/>
  <c r="M216" i="93"/>
  <c r="M217" i="93"/>
  <c r="P217" i="93" s="1"/>
  <c r="M218" i="93"/>
  <c r="M219" i="93"/>
  <c r="P219" i="93" s="1"/>
  <c r="M220" i="93"/>
  <c r="M221" i="93"/>
  <c r="P221" i="93" s="1"/>
  <c r="P222" i="93"/>
  <c r="P223" i="93"/>
  <c r="M217" i="92"/>
  <c r="M218" i="92"/>
  <c r="P218" i="92" s="1"/>
  <c r="M219" i="92"/>
  <c r="P219" i="92" s="1"/>
  <c r="M220" i="92"/>
  <c r="P220" i="92" s="1"/>
  <c r="M221" i="92"/>
  <c r="P221" i="92" s="1"/>
  <c r="P222" i="92"/>
  <c r="P223" i="92"/>
  <c r="P224" i="92"/>
  <c r="M217" i="91"/>
  <c r="P217" i="91" s="1"/>
  <c r="M218" i="91"/>
  <c r="P218" i="91" s="1"/>
  <c r="M219" i="91"/>
  <c r="P219" i="91" s="1"/>
  <c r="M220" i="91"/>
  <c r="P220" i="91" s="1"/>
  <c r="P222" i="91"/>
  <c r="P223" i="91"/>
  <c r="M218" i="90"/>
  <c r="M219" i="90"/>
  <c r="P221" i="90"/>
  <c r="P222" i="90"/>
  <c r="P223" i="90"/>
  <c r="M215" i="89"/>
  <c r="M216" i="89"/>
  <c r="P216" i="89" s="1"/>
  <c r="M217" i="89"/>
  <c r="M218" i="89"/>
  <c r="P218" i="89" s="1"/>
  <c r="M219" i="89"/>
  <c r="P219" i="89" s="1"/>
  <c r="M220" i="89"/>
  <c r="P220" i="89" s="1"/>
  <c r="M221" i="89"/>
  <c r="P222" i="89"/>
  <c r="M215" i="88"/>
  <c r="P215" i="88" s="1"/>
  <c r="M216" i="88"/>
  <c r="P216" i="88" s="1"/>
  <c r="M217" i="88"/>
  <c r="P217" i="88" s="1"/>
  <c r="M218" i="88"/>
  <c r="P218" i="88" s="1"/>
  <c r="M219" i="88"/>
  <c r="P219" i="88" s="1"/>
  <c r="M220" i="88"/>
  <c r="P220" i="88" s="1"/>
  <c r="P221" i="88"/>
  <c r="P222" i="88"/>
  <c r="P223" i="88"/>
  <c r="P224" i="88"/>
  <c r="P232" i="88"/>
  <c r="M216" i="87"/>
  <c r="M217" i="87"/>
  <c r="P217" i="87" s="1"/>
  <c r="M218" i="87"/>
  <c r="P218" i="87" s="1"/>
  <c r="P219" i="87"/>
  <c r="P220" i="87"/>
  <c r="P221" i="87"/>
  <c r="P222" i="87"/>
  <c r="P223" i="87"/>
  <c r="P224" i="87"/>
  <c r="P231" i="87"/>
  <c r="M217" i="86"/>
  <c r="M218" i="86"/>
  <c r="P218" i="86" s="1"/>
  <c r="M219" i="86"/>
  <c r="P219" i="86" s="1"/>
  <c r="M220" i="86"/>
  <c r="P220" i="86" s="1"/>
  <c r="P221" i="86"/>
  <c r="P222" i="86"/>
  <c r="P227" i="86"/>
  <c r="P230" i="86"/>
  <c r="P231" i="86"/>
  <c r="P220" i="85"/>
  <c r="M232" i="85"/>
  <c r="P232" i="85" s="1"/>
  <c r="P222" i="84"/>
  <c r="M216" i="83"/>
  <c r="M217" i="83"/>
  <c r="P217" i="83" s="1"/>
  <c r="M218" i="83"/>
  <c r="P219" i="83"/>
  <c r="M232" i="83"/>
  <c r="P232" i="83" s="1"/>
  <c r="M232" i="82"/>
  <c r="M232" i="81"/>
  <c r="P232" i="81" s="1"/>
  <c r="M218" i="80"/>
  <c r="M233" i="80"/>
  <c r="P233" i="80" s="1"/>
  <c r="M220" i="79"/>
  <c r="P233" i="79"/>
  <c r="M218" i="77"/>
  <c r="P228" i="77"/>
  <c r="M229" i="77"/>
  <c r="P229" i="77" s="1"/>
  <c r="M230" i="77"/>
  <c r="P230" i="77" s="1"/>
  <c r="R220" i="74"/>
  <c r="R221" i="74"/>
  <c r="R222" i="74"/>
  <c r="R223" i="74"/>
  <c r="R232" i="74"/>
  <c r="M220" i="74"/>
  <c r="P220" i="74" s="1"/>
  <c r="P221" i="74"/>
  <c r="G228" i="77"/>
  <c r="J228" i="78" s="1"/>
  <c r="E229" i="77"/>
  <c r="G229" i="77" s="1"/>
  <c r="J229" i="77" s="1"/>
  <c r="G229" i="78" s="1"/>
  <c r="J229" i="78" s="1"/>
  <c r="E230" i="77"/>
  <c r="G232" i="74"/>
  <c r="H218" i="8"/>
  <c r="K212" i="8"/>
  <c r="P212" i="8" s="1"/>
  <c r="K213" i="8"/>
  <c r="P213" i="8" s="1"/>
  <c r="K214" i="8"/>
  <c r="P214" i="8" s="1"/>
  <c r="F212" i="8"/>
  <c r="F213" i="8"/>
  <c r="F214" i="8"/>
  <c r="F215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G99" i="84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G99" i="93"/>
  <c r="J99" i="93" s="1"/>
  <c r="G99" i="96"/>
  <c r="J99" i="96" s="1"/>
  <c r="G99" i="97"/>
  <c r="J99" i="97" s="1"/>
  <c r="G99" i="109"/>
  <c r="J99" i="109" s="1"/>
  <c r="G99" i="102"/>
  <c r="J99" i="102" s="1"/>
  <c r="G99" i="103"/>
  <c r="J99" i="103" s="1"/>
  <c r="G99" i="107"/>
  <c r="J99" i="107" s="1"/>
  <c r="K85" i="8"/>
  <c r="K86" i="8"/>
  <c r="K87" i="8"/>
  <c r="K88" i="8"/>
  <c r="K89" i="8"/>
  <c r="K90" i="8"/>
  <c r="K91" i="8"/>
  <c r="K92" i="8"/>
  <c r="K93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G71" i="84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G71" i="93"/>
  <c r="J71" i="93" s="1"/>
  <c r="G71" i="94"/>
  <c r="J71" i="94" s="1"/>
  <c r="G71" i="95" s="1"/>
  <c r="J71" i="95" s="1"/>
  <c r="G71" i="96"/>
  <c r="J71" i="96" s="1"/>
  <c r="G71" i="109"/>
  <c r="J71" i="109" s="1"/>
  <c r="G71" i="102"/>
  <c r="J71" i="102" s="1"/>
  <c r="G71" i="103"/>
  <c r="J71" i="103" s="1"/>
  <c r="G71" i="107"/>
  <c r="J71" i="107" s="1"/>
  <c r="G71" i="74"/>
  <c r="J71" i="74" s="1"/>
  <c r="K70" i="8"/>
  <c r="K71" i="8"/>
  <c r="K72" i="8"/>
  <c r="K73" i="8"/>
  <c r="K74" i="8"/>
  <c r="K75" i="8"/>
  <c r="K76" i="8"/>
  <c r="F71" i="8"/>
  <c r="F72" i="8"/>
  <c r="F73" i="8"/>
  <c r="F74" i="8"/>
  <c r="F75" i="8"/>
  <c r="F76" i="8"/>
  <c r="F77" i="8"/>
  <c r="K207" i="8"/>
  <c r="K208" i="8"/>
  <c r="K209" i="8"/>
  <c r="K210" i="8"/>
  <c r="K211" i="8"/>
  <c r="H209" i="8"/>
  <c r="H210" i="8"/>
  <c r="H211" i="8"/>
  <c r="H212" i="8"/>
  <c r="H213" i="8"/>
  <c r="H214" i="8"/>
  <c r="H215" i="8"/>
  <c r="H216" i="8"/>
  <c r="H217" i="8"/>
  <c r="I208" i="8"/>
  <c r="I209" i="8"/>
  <c r="I210" i="8"/>
  <c r="I211" i="8"/>
  <c r="I212" i="8"/>
  <c r="I213" i="8"/>
  <c r="I214" i="8"/>
  <c r="I215" i="8"/>
  <c r="I216" i="8"/>
  <c r="I217" i="8"/>
  <c r="H208" i="8"/>
  <c r="F210" i="8"/>
  <c r="F211" i="8"/>
  <c r="R216" i="107"/>
  <c r="R217" i="107"/>
  <c r="R218" i="107"/>
  <c r="R219" i="107"/>
  <c r="R220" i="107"/>
  <c r="M215" i="107"/>
  <c r="P215" i="107" s="1"/>
  <c r="M216" i="107"/>
  <c r="P216" i="107" s="1"/>
  <c r="M217" i="107"/>
  <c r="P217" i="107" s="1"/>
  <c r="M218" i="107"/>
  <c r="P218" i="107" s="1"/>
  <c r="P219" i="107"/>
  <c r="R214" i="106"/>
  <c r="R215" i="106"/>
  <c r="R216" i="106"/>
  <c r="R217" i="106"/>
  <c r="R218" i="106"/>
  <c r="R219" i="106"/>
  <c r="R220" i="106"/>
  <c r="R221" i="106"/>
  <c r="M212" i="106"/>
  <c r="P212" i="106" s="1"/>
  <c r="M213" i="106"/>
  <c r="P213" i="106" s="1"/>
  <c r="M214" i="106"/>
  <c r="P214" i="106" s="1"/>
  <c r="M215" i="106"/>
  <c r="P215" i="106" s="1"/>
  <c r="M216" i="106"/>
  <c r="P216" i="106" s="1"/>
  <c r="M217" i="106"/>
  <c r="P217" i="106" s="1"/>
  <c r="M218" i="106"/>
  <c r="P218" i="106" s="1"/>
  <c r="R216" i="105"/>
  <c r="R217" i="105"/>
  <c r="R218" i="105"/>
  <c r="R219" i="105"/>
  <c r="R220" i="105"/>
  <c r="R221" i="105"/>
  <c r="M215" i="105"/>
  <c r="P215" i="105" s="1"/>
  <c r="M216" i="105"/>
  <c r="P216" i="105" s="1"/>
  <c r="M217" i="105"/>
  <c r="P217" i="105" s="1"/>
  <c r="P218" i="105"/>
  <c r="P219" i="105"/>
  <c r="R216" i="104"/>
  <c r="R217" i="104"/>
  <c r="R218" i="104"/>
  <c r="R219" i="104"/>
  <c r="P218" i="104"/>
  <c r="M214" i="104"/>
  <c r="P214" i="104" s="1"/>
  <c r="M215" i="104"/>
  <c r="P215" i="104" s="1"/>
  <c r="M216" i="104"/>
  <c r="P216" i="104" s="1"/>
  <c r="M217" i="104"/>
  <c r="P217" i="104" s="1"/>
  <c r="R216" i="103"/>
  <c r="R217" i="103"/>
  <c r="R218" i="103"/>
  <c r="R219" i="103"/>
  <c r="R220" i="103"/>
  <c r="M214" i="103"/>
  <c r="P214" i="103" s="1"/>
  <c r="M215" i="103"/>
  <c r="P215" i="103" s="1"/>
  <c r="M216" i="103"/>
  <c r="P216" i="103" s="1"/>
  <c r="M217" i="103"/>
  <c r="P217" i="103" s="1"/>
  <c r="M218" i="103"/>
  <c r="P218" i="103" s="1"/>
  <c r="P219" i="103"/>
  <c r="R215" i="102"/>
  <c r="R216" i="102"/>
  <c r="R217" i="102"/>
  <c r="R218" i="102"/>
  <c r="R219" i="102"/>
  <c r="R220" i="102"/>
  <c r="R221" i="102"/>
  <c r="M214" i="102"/>
  <c r="P214" i="102" s="1"/>
  <c r="M215" i="102"/>
  <c r="P215" i="102" s="1"/>
  <c r="M216" i="102"/>
  <c r="P216" i="102" s="1"/>
  <c r="M217" i="102"/>
  <c r="P217" i="102" s="1"/>
  <c r="P218" i="102"/>
  <c r="P220" i="102"/>
  <c r="R216" i="101"/>
  <c r="R217" i="101"/>
  <c r="R218" i="101"/>
  <c r="R219" i="101"/>
  <c r="R220" i="101"/>
  <c r="M214" i="101"/>
  <c r="P214" i="101" s="1"/>
  <c r="M215" i="101"/>
  <c r="P215" i="101" s="1"/>
  <c r="M216" i="101"/>
  <c r="P216" i="101" s="1"/>
  <c r="M217" i="101"/>
  <c r="P217" i="101" s="1"/>
  <c r="M218" i="101"/>
  <c r="P218" i="101" s="1"/>
  <c r="P219" i="101"/>
  <c r="P220" i="101"/>
  <c r="R216" i="109"/>
  <c r="R217" i="109"/>
  <c r="R218" i="109"/>
  <c r="R219" i="109"/>
  <c r="M217" i="109"/>
  <c r="P217" i="109" s="1"/>
  <c r="M218" i="109"/>
  <c r="P218" i="109" s="1"/>
  <c r="R216" i="99"/>
  <c r="R217" i="99"/>
  <c r="R218" i="99"/>
  <c r="R219" i="99"/>
  <c r="R220" i="99"/>
  <c r="M215" i="99"/>
  <c r="P215" i="99" s="1"/>
  <c r="M216" i="99"/>
  <c r="P216" i="99" s="1"/>
  <c r="M217" i="99"/>
  <c r="P217" i="99" s="1"/>
  <c r="M218" i="99"/>
  <c r="P218" i="99" s="1"/>
  <c r="R216" i="98"/>
  <c r="R217" i="98"/>
  <c r="R218" i="98"/>
  <c r="R219" i="98"/>
  <c r="M216" i="98"/>
  <c r="P216" i="98" s="1"/>
  <c r="M217" i="98"/>
  <c r="P217" i="98" s="1"/>
  <c r="P218" i="98"/>
  <c r="P220" i="98"/>
  <c r="R217" i="97"/>
  <c r="R218" i="97"/>
  <c r="R219" i="97"/>
  <c r="P218" i="97"/>
  <c r="R216" i="96"/>
  <c r="R217" i="96"/>
  <c r="R218" i="96"/>
  <c r="R219" i="96"/>
  <c r="M214" i="96"/>
  <c r="P214" i="96" s="1"/>
  <c r="M215" i="96"/>
  <c r="P215" i="96" s="1"/>
  <c r="M216" i="96"/>
  <c r="P216" i="96" s="1"/>
  <c r="R215" i="95"/>
  <c r="R216" i="95"/>
  <c r="R217" i="95"/>
  <c r="R218" i="95"/>
  <c r="P217" i="95"/>
  <c r="P218" i="95"/>
  <c r="P219" i="95"/>
  <c r="R216" i="94"/>
  <c r="R217" i="94"/>
  <c r="R218" i="94"/>
  <c r="R219" i="94"/>
  <c r="P218" i="94"/>
  <c r="P219" i="94"/>
  <c r="P220" i="94"/>
  <c r="R216" i="93"/>
  <c r="R217" i="93"/>
  <c r="R218" i="93"/>
  <c r="R219" i="93"/>
  <c r="R220" i="93"/>
  <c r="R221" i="93"/>
  <c r="P216" i="93"/>
  <c r="R216" i="92"/>
  <c r="R217" i="92"/>
  <c r="R218" i="92"/>
  <c r="R219" i="92"/>
  <c r="R220" i="92"/>
  <c r="R221" i="92"/>
  <c r="R222" i="92"/>
  <c r="M215" i="92"/>
  <c r="P215" i="92" s="1"/>
  <c r="M216" i="92"/>
  <c r="P216" i="92" s="1"/>
  <c r="P217" i="92"/>
  <c r="R216" i="91"/>
  <c r="R217" i="91"/>
  <c r="R218" i="91"/>
  <c r="R219" i="91"/>
  <c r="R220" i="91"/>
  <c r="R221" i="91"/>
  <c r="M216" i="91"/>
  <c r="P216" i="91" s="1"/>
  <c r="R216" i="90"/>
  <c r="R217" i="90"/>
  <c r="R218" i="90"/>
  <c r="R219" i="90"/>
  <c r="R220" i="90"/>
  <c r="R221" i="90"/>
  <c r="M215" i="90"/>
  <c r="M216" i="90"/>
  <c r="P216" i="90" s="1"/>
  <c r="M217" i="90"/>
  <c r="P217" i="90" s="1"/>
  <c r="P218" i="90"/>
  <c r="P219" i="90"/>
  <c r="P220" i="90"/>
  <c r="R217" i="89"/>
  <c r="R218" i="89"/>
  <c r="R219" i="89"/>
  <c r="R220" i="89"/>
  <c r="R221" i="89"/>
  <c r="R222" i="89"/>
  <c r="P217" i="89"/>
  <c r="P221" i="89"/>
  <c r="R216" i="88"/>
  <c r="R217" i="88"/>
  <c r="R218" i="88"/>
  <c r="R219" i="88"/>
  <c r="R220" i="88"/>
  <c r="R221" i="88"/>
  <c r="R222" i="88"/>
  <c r="R217" i="87"/>
  <c r="R218" i="87"/>
  <c r="R219" i="87"/>
  <c r="R220" i="87"/>
  <c r="R221" i="87"/>
  <c r="M215" i="87"/>
  <c r="P216" i="87"/>
  <c r="R216" i="86"/>
  <c r="R217" i="86"/>
  <c r="R218" i="86"/>
  <c r="R219" i="86"/>
  <c r="R220" i="86"/>
  <c r="M213" i="86"/>
  <c r="M214" i="86"/>
  <c r="P214" i="86" s="1"/>
  <c r="M215" i="86"/>
  <c r="P215" i="86" s="1"/>
  <c r="M216" i="86"/>
  <c r="P216" i="86" s="1"/>
  <c r="P217" i="86"/>
  <c r="R215" i="85"/>
  <c r="R216" i="85"/>
  <c r="R217" i="85"/>
  <c r="R218" i="85"/>
  <c r="R219" i="85"/>
  <c r="R220" i="85"/>
  <c r="R221" i="85"/>
  <c r="R222" i="85"/>
  <c r="M213" i="85"/>
  <c r="P213" i="85" s="1"/>
  <c r="M214" i="85"/>
  <c r="P214" i="85" s="1"/>
  <c r="M215" i="85"/>
  <c r="P215" i="85" s="1"/>
  <c r="M216" i="85"/>
  <c r="P216" i="85" s="1"/>
  <c r="M217" i="85"/>
  <c r="P217" i="85" s="1"/>
  <c r="M218" i="85"/>
  <c r="P218" i="85" s="1"/>
  <c r="M219" i="85"/>
  <c r="P219" i="85" s="1"/>
  <c r="P221" i="85"/>
  <c r="R216" i="84"/>
  <c r="R217" i="84"/>
  <c r="R218" i="84"/>
  <c r="R219" i="84"/>
  <c r="R220" i="84"/>
  <c r="R221" i="84"/>
  <c r="M216" i="84"/>
  <c r="P216" i="84" s="1"/>
  <c r="M217" i="84"/>
  <c r="P217" i="84" s="1"/>
  <c r="M218" i="84"/>
  <c r="P218" i="84" s="1"/>
  <c r="M219" i="84"/>
  <c r="P219" i="84" s="1"/>
  <c r="P220" i="84"/>
  <c r="R215" i="83"/>
  <c r="R216" i="83"/>
  <c r="R217" i="83"/>
  <c r="R218" i="83"/>
  <c r="R219" i="83"/>
  <c r="R220" i="83"/>
  <c r="M213" i="83"/>
  <c r="P213" i="83" s="1"/>
  <c r="M214" i="83"/>
  <c r="P214" i="83" s="1"/>
  <c r="M215" i="83"/>
  <c r="P215" i="83" s="1"/>
  <c r="P216" i="83"/>
  <c r="P218" i="83"/>
  <c r="P220" i="83"/>
  <c r="R215" i="82"/>
  <c r="R216" i="82"/>
  <c r="R217" i="82"/>
  <c r="R218" i="82"/>
  <c r="R219" i="82"/>
  <c r="R220" i="82"/>
  <c r="M213" i="82"/>
  <c r="M214" i="82"/>
  <c r="P214" i="82" s="1"/>
  <c r="M215" i="82"/>
  <c r="P215" i="82" s="1"/>
  <c r="M216" i="82"/>
  <c r="P216" i="82" s="1"/>
  <c r="M217" i="82"/>
  <c r="P217" i="82" s="1"/>
  <c r="P218" i="82"/>
  <c r="P219" i="82"/>
  <c r="P220" i="82"/>
  <c r="P221" i="82"/>
  <c r="R214" i="81"/>
  <c r="R215" i="81"/>
  <c r="R216" i="81"/>
  <c r="R217" i="81"/>
  <c r="R218" i="81"/>
  <c r="R219" i="81"/>
  <c r="R220" i="81"/>
  <c r="M213" i="81"/>
  <c r="P213" i="81" s="1"/>
  <c r="M214" i="81"/>
  <c r="P214" i="81" s="1"/>
  <c r="M215" i="81"/>
  <c r="P215" i="81" s="1"/>
  <c r="M216" i="81"/>
  <c r="P216" i="81" s="1"/>
  <c r="M217" i="81"/>
  <c r="P217" i="81" s="1"/>
  <c r="P218" i="81"/>
  <c r="R213" i="80"/>
  <c r="R214" i="80"/>
  <c r="R215" i="80"/>
  <c r="R216" i="80"/>
  <c r="R217" i="80"/>
  <c r="R218" i="80"/>
  <c r="R219" i="80"/>
  <c r="R220" i="80"/>
  <c r="M212" i="80"/>
  <c r="P212" i="80" s="1"/>
  <c r="M213" i="80"/>
  <c r="P213" i="80" s="1"/>
  <c r="M214" i="80"/>
  <c r="P214" i="80" s="1"/>
  <c r="M215" i="80"/>
  <c r="P215" i="80" s="1"/>
  <c r="M216" i="80"/>
  <c r="P216" i="80" s="1"/>
  <c r="M217" i="80"/>
  <c r="P217" i="80" s="1"/>
  <c r="P218" i="80"/>
  <c r="P219" i="80"/>
  <c r="P220" i="80"/>
  <c r="R212" i="79"/>
  <c r="R213" i="79"/>
  <c r="R214" i="79"/>
  <c r="R215" i="79"/>
  <c r="R216" i="79"/>
  <c r="R217" i="79"/>
  <c r="R218" i="79"/>
  <c r="R219" i="79"/>
  <c r="R220" i="79"/>
  <c r="M211" i="79"/>
  <c r="P211" i="79" s="1"/>
  <c r="M212" i="79"/>
  <c r="M213" i="79"/>
  <c r="P213" i="79" s="1"/>
  <c r="M214" i="79"/>
  <c r="P214" i="79" s="1"/>
  <c r="M215" i="79"/>
  <c r="P215" i="79" s="1"/>
  <c r="M216" i="79"/>
  <c r="P216" i="79" s="1"/>
  <c r="M217" i="79"/>
  <c r="P217" i="79" s="1"/>
  <c r="M218" i="79"/>
  <c r="P218" i="79" s="1"/>
  <c r="M219" i="79"/>
  <c r="P219" i="79" s="1"/>
  <c r="P220" i="79"/>
  <c r="P221" i="79"/>
  <c r="R214" i="78"/>
  <c r="R215" i="78"/>
  <c r="R216" i="78"/>
  <c r="R217" i="78"/>
  <c r="R218" i="78"/>
  <c r="R219" i="78"/>
  <c r="M213" i="78"/>
  <c r="M214" i="78"/>
  <c r="P214" i="78" s="1"/>
  <c r="M215" i="78"/>
  <c r="P216" i="78"/>
  <c r="P217" i="78"/>
  <c r="P218" i="78"/>
  <c r="R215" i="77"/>
  <c r="R216" i="77"/>
  <c r="R217" i="77"/>
  <c r="R218" i="77"/>
  <c r="R219" i="77"/>
  <c r="M213" i="77"/>
  <c r="M214" i="77"/>
  <c r="P214" i="77" s="1"/>
  <c r="M215" i="77"/>
  <c r="P215" i="77" s="1"/>
  <c r="M216" i="77"/>
  <c r="P216" i="77" s="1"/>
  <c r="M217" i="77"/>
  <c r="P217" i="77" s="1"/>
  <c r="M231" i="77"/>
  <c r="P231" i="77" s="1"/>
  <c r="R213" i="74"/>
  <c r="R214" i="74"/>
  <c r="R215" i="74"/>
  <c r="R216" i="74"/>
  <c r="R217" i="74"/>
  <c r="R218" i="74"/>
  <c r="R219" i="74"/>
  <c r="M219" i="74"/>
  <c r="M232" i="74"/>
  <c r="P232" i="74" s="1"/>
  <c r="M212" i="74"/>
  <c r="P212" i="74" s="1"/>
  <c r="M213" i="74"/>
  <c r="M214" i="74"/>
  <c r="P214" i="74" s="1"/>
  <c r="M215" i="74"/>
  <c r="P215" i="74" s="1"/>
  <c r="M216" i="74"/>
  <c r="M217" i="74"/>
  <c r="P217" i="74" s="1"/>
  <c r="M218" i="74"/>
  <c r="G210" i="74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J218" i="77" s="1"/>
  <c r="E218" i="78" s="1"/>
  <c r="G218" i="78" s="1"/>
  <c r="R45" i="81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77" i="8"/>
  <c r="K78" i="8"/>
  <c r="K79" i="8"/>
  <c r="K80" i="8"/>
  <c r="K81" i="8"/>
  <c r="K82" i="8"/>
  <c r="K83" i="8"/>
  <c r="K84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6" i="8"/>
  <c r="K7" i="8"/>
  <c r="K8" i="8"/>
  <c r="K9" i="8"/>
  <c r="K10" i="8"/>
  <c r="K11" i="8"/>
  <c r="K12" i="8"/>
  <c r="K13" i="8"/>
  <c r="K14" i="8"/>
  <c r="K15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78" i="8"/>
  <c r="F79" i="8"/>
  <c r="F80" i="8"/>
  <c r="F81" i="8"/>
  <c r="F82" i="8"/>
  <c r="F83" i="8"/>
  <c r="F84" i="8"/>
  <c r="F85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6" i="8"/>
  <c r="F7" i="8"/>
  <c r="F8" i="8"/>
  <c r="F9" i="8"/>
  <c r="F10" i="8"/>
  <c r="F11" i="8"/>
  <c r="F12" i="8"/>
  <c r="F13" i="8"/>
  <c r="F14" i="8"/>
  <c r="R45" i="79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4" i="8"/>
  <c r="I65" i="8"/>
  <c r="I66" i="8"/>
  <c r="I67" i="8"/>
  <c r="I68" i="8"/>
  <c r="I69" i="8"/>
  <c r="I70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4" i="8"/>
  <c r="H65" i="8"/>
  <c r="H66" i="8"/>
  <c r="H67" i="8"/>
  <c r="H68" i="8"/>
  <c r="H69" i="8"/>
  <c r="H70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Y6" i="8"/>
  <c r="V6" i="8"/>
  <c r="U6" i="8"/>
  <c r="T6" i="8"/>
  <c r="M25" i="109"/>
  <c r="P25" i="109" s="1"/>
  <c r="M26" i="109"/>
  <c r="P26" i="109" s="1"/>
  <c r="M27" i="109"/>
  <c r="P27" i="109" s="1"/>
  <c r="M28" i="109"/>
  <c r="P28" i="109" s="1"/>
  <c r="M29" i="109"/>
  <c r="P29" i="109" s="1"/>
  <c r="M30" i="109"/>
  <c r="P30" i="109" s="1"/>
  <c r="M31" i="109"/>
  <c r="P31" i="109" s="1"/>
  <c r="M32" i="109"/>
  <c r="P32" i="109" s="1"/>
  <c r="M33" i="109"/>
  <c r="P33" i="109" s="1"/>
  <c r="M34" i="109"/>
  <c r="P34" i="109" s="1"/>
  <c r="M35" i="109"/>
  <c r="P35" i="109" s="1"/>
  <c r="M36" i="109"/>
  <c r="P36" i="109" s="1"/>
  <c r="M37" i="109"/>
  <c r="P37" i="109" s="1"/>
  <c r="M38" i="109"/>
  <c r="P38" i="109" s="1"/>
  <c r="M39" i="109"/>
  <c r="P39" i="109" s="1"/>
  <c r="M40" i="109"/>
  <c r="P40" i="109" s="1"/>
  <c r="M41" i="109"/>
  <c r="P41" i="109" s="1"/>
  <c r="M42" i="109"/>
  <c r="P42" i="109" s="1"/>
  <c r="M43" i="109"/>
  <c r="P43" i="109" s="1"/>
  <c r="M44" i="109"/>
  <c r="P44" i="109" s="1"/>
  <c r="M45" i="109"/>
  <c r="P45" i="109" s="1"/>
  <c r="M46" i="109"/>
  <c r="P46" i="109" s="1"/>
  <c r="M47" i="109"/>
  <c r="P47" i="109" s="1"/>
  <c r="M48" i="109"/>
  <c r="P48" i="109" s="1"/>
  <c r="M49" i="109"/>
  <c r="P49" i="109" s="1"/>
  <c r="M50" i="109"/>
  <c r="P50" i="109" s="1"/>
  <c r="M51" i="109"/>
  <c r="P51" i="109" s="1"/>
  <c r="M52" i="109"/>
  <c r="P52" i="109" s="1"/>
  <c r="M53" i="109"/>
  <c r="P53" i="109" s="1"/>
  <c r="M54" i="109"/>
  <c r="P54" i="109" s="1"/>
  <c r="M55" i="109"/>
  <c r="P55" i="109" s="1"/>
  <c r="M56" i="109"/>
  <c r="P56" i="109" s="1"/>
  <c r="M57" i="109"/>
  <c r="P57" i="109" s="1"/>
  <c r="M58" i="109"/>
  <c r="P58" i="109" s="1"/>
  <c r="M59" i="109"/>
  <c r="P59" i="109" s="1"/>
  <c r="M60" i="109"/>
  <c r="P60" i="109" s="1"/>
  <c r="M61" i="109"/>
  <c r="P61" i="109" s="1"/>
  <c r="M62" i="109"/>
  <c r="P62" i="109" s="1"/>
  <c r="M63" i="109"/>
  <c r="P63" i="109" s="1"/>
  <c r="M64" i="109"/>
  <c r="P64" i="109" s="1"/>
  <c r="M65" i="109"/>
  <c r="P65" i="109" s="1"/>
  <c r="M66" i="109"/>
  <c r="P66" i="109" s="1"/>
  <c r="M67" i="109"/>
  <c r="P67" i="109" s="1"/>
  <c r="M68" i="109"/>
  <c r="P68" i="109" s="1"/>
  <c r="M69" i="109"/>
  <c r="P69" i="109" s="1"/>
  <c r="M70" i="109"/>
  <c r="P70" i="109" s="1"/>
  <c r="M71" i="109"/>
  <c r="P71" i="109" s="1"/>
  <c r="M72" i="109"/>
  <c r="P72" i="109" s="1"/>
  <c r="M73" i="109"/>
  <c r="P73" i="109" s="1"/>
  <c r="M74" i="109"/>
  <c r="P74" i="109" s="1"/>
  <c r="M75" i="109"/>
  <c r="P75" i="109" s="1"/>
  <c r="M76" i="109"/>
  <c r="P76" i="109" s="1"/>
  <c r="M77" i="109"/>
  <c r="P77" i="109" s="1"/>
  <c r="M78" i="109"/>
  <c r="P78" i="109" s="1"/>
  <c r="M79" i="109"/>
  <c r="P79" i="109" s="1"/>
  <c r="M80" i="109"/>
  <c r="P80" i="109" s="1"/>
  <c r="M81" i="109"/>
  <c r="P81" i="109" s="1"/>
  <c r="M82" i="109"/>
  <c r="P82" i="109" s="1"/>
  <c r="M83" i="109"/>
  <c r="P83" i="109" s="1"/>
  <c r="M84" i="109"/>
  <c r="P84" i="109" s="1"/>
  <c r="M85" i="109"/>
  <c r="P85" i="109" s="1"/>
  <c r="M86" i="109"/>
  <c r="P86" i="109" s="1"/>
  <c r="M87" i="109"/>
  <c r="P87" i="109" s="1"/>
  <c r="M88" i="109"/>
  <c r="P88" i="109" s="1"/>
  <c r="M89" i="109"/>
  <c r="P89" i="109" s="1"/>
  <c r="M90" i="109"/>
  <c r="P90" i="109" s="1"/>
  <c r="M91" i="109"/>
  <c r="P91" i="109" s="1"/>
  <c r="M92" i="109"/>
  <c r="P92" i="109" s="1"/>
  <c r="M93" i="109"/>
  <c r="P93" i="109" s="1"/>
  <c r="M94" i="109"/>
  <c r="P94" i="109" s="1"/>
  <c r="M95" i="109"/>
  <c r="P95" i="109" s="1"/>
  <c r="M96" i="109"/>
  <c r="P96" i="109" s="1"/>
  <c r="M97" i="109"/>
  <c r="P97" i="109" s="1"/>
  <c r="M98" i="109"/>
  <c r="P98" i="109" s="1"/>
  <c r="M99" i="109"/>
  <c r="P99" i="109" s="1"/>
  <c r="M100" i="109"/>
  <c r="P100" i="109" s="1"/>
  <c r="M101" i="109"/>
  <c r="P101" i="109" s="1"/>
  <c r="M102" i="109"/>
  <c r="P102" i="109" s="1"/>
  <c r="M103" i="109"/>
  <c r="P103" i="109" s="1"/>
  <c r="M104" i="109"/>
  <c r="P104" i="109" s="1"/>
  <c r="M105" i="109"/>
  <c r="P105" i="109" s="1"/>
  <c r="M106" i="109"/>
  <c r="P106" i="109" s="1"/>
  <c r="M107" i="109"/>
  <c r="P107" i="109" s="1"/>
  <c r="M108" i="109"/>
  <c r="P108" i="109" s="1"/>
  <c r="M109" i="109"/>
  <c r="P109" i="109" s="1"/>
  <c r="M110" i="109"/>
  <c r="P110" i="109" s="1"/>
  <c r="M111" i="109"/>
  <c r="P111" i="109" s="1"/>
  <c r="M112" i="109"/>
  <c r="P112" i="109" s="1"/>
  <c r="M113" i="109"/>
  <c r="P113" i="109" s="1"/>
  <c r="M114" i="109"/>
  <c r="P114" i="109" s="1"/>
  <c r="M115" i="109"/>
  <c r="P115" i="109" s="1"/>
  <c r="M116" i="109"/>
  <c r="P116" i="109" s="1"/>
  <c r="M117" i="109"/>
  <c r="P117" i="109" s="1"/>
  <c r="M118" i="109"/>
  <c r="P118" i="109" s="1"/>
  <c r="M119" i="109"/>
  <c r="P119" i="109" s="1"/>
  <c r="M120" i="109"/>
  <c r="P120" i="109" s="1"/>
  <c r="M121" i="109"/>
  <c r="P121" i="109" s="1"/>
  <c r="M122" i="109"/>
  <c r="P122" i="109" s="1"/>
  <c r="M123" i="109"/>
  <c r="P123" i="109" s="1"/>
  <c r="M124" i="109"/>
  <c r="P124" i="109" s="1"/>
  <c r="M125" i="109"/>
  <c r="P125" i="109" s="1"/>
  <c r="M126" i="109"/>
  <c r="P126" i="109" s="1"/>
  <c r="M127" i="109"/>
  <c r="P127" i="109" s="1"/>
  <c r="M128" i="109"/>
  <c r="P128" i="109" s="1"/>
  <c r="M129" i="109"/>
  <c r="P129" i="109" s="1"/>
  <c r="M130" i="109"/>
  <c r="P130" i="109" s="1"/>
  <c r="M131" i="109"/>
  <c r="P131" i="109" s="1"/>
  <c r="M132" i="109"/>
  <c r="P132" i="109" s="1"/>
  <c r="M133" i="109"/>
  <c r="P133" i="109" s="1"/>
  <c r="M134" i="109"/>
  <c r="P134" i="109" s="1"/>
  <c r="M135" i="109"/>
  <c r="P135" i="109" s="1"/>
  <c r="M136" i="109"/>
  <c r="P136" i="109" s="1"/>
  <c r="M137" i="109"/>
  <c r="P137" i="109" s="1"/>
  <c r="M138" i="109"/>
  <c r="P138" i="109" s="1"/>
  <c r="M139" i="109"/>
  <c r="P139" i="109" s="1"/>
  <c r="M140" i="109"/>
  <c r="P140" i="109" s="1"/>
  <c r="M141" i="109"/>
  <c r="P141" i="109" s="1"/>
  <c r="M142" i="109"/>
  <c r="P142" i="109" s="1"/>
  <c r="M143" i="109"/>
  <c r="P143" i="109" s="1"/>
  <c r="M144" i="109"/>
  <c r="P144" i="109" s="1"/>
  <c r="M145" i="109"/>
  <c r="P145" i="109" s="1"/>
  <c r="M146" i="109"/>
  <c r="P146" i="109" s="1"/>
  <c r="M147" i="109"/>
  <c r="P147" i="109" s="1"/>
  <c r="M148" i="109"/>
  <c r="P148" i="109" s="1"/>
  <c r="M149" i="109"/>
  <c r="P149" i="109" s="1"/>
  <c r="M150" i="109"/>
  <c r="P150" i="109" s="1"/>
  <c r="M151" i="109"/>
  <c r="P151" i="109" s="1"/>
  <c r="M152" i="109"/>
  <c r="P152" i="109" s="1"/>
  <c r="M153" i="109"/>
  <c r="P153" i="109" s="1"/>
  <c r="M154" i="109"/>
  <c r="P154" i="109" s="1"/>
  <c r="M155" i="109"/>
  <c r="P155" i="109" s="1"/>
  <c r="M156" i="109"/>
  <c r="P156" i="109" s="1"/>
  <c r="M157" i="109"/>
  <c r="P157" i="109" s="1"/>
  <c r="M158" i="109"/>
  <c r="P158" i="109" s="1"/>
  <c r="M159" i="109"/>
  <c r="P159" i="109" s="1"/>
  <c r="M160" i="109"/>
  <c r="P160" i="109" s="1"/>
  <c r="M161" i="109"/>
  <c r="P161" i="109" s="1"/>
  <c r="M162" i="109"/>
  <c r="P162" i="109" s="1"/>
  <c r="M163" i="109"/>
  <c r="P163" i="109" s="1"/>
  <c r="M164" i="109"/>
  <c r="P164" i="109" s="1"/>
  <c r="M165" i="109"/>
  <c r="P165" i="109" s="1"/>
  <c r="M166" i="109"/>
  <c r="P166" i="109" s="1"/>
  <c r="M167" i="109"/>
  <c r="P167" i="109" s="1"/>
  <c r="M168" i="109"/>
  <c r="P168" i="109" s="1"/>
  <c r="M169" i="109"/>
  <c r="P169" i="109" s="1"/>
  <c r="M170" i="109"/>
  <c r="P170" i="109" s="1"/>
  <c r="M171" i="109"/>
  <c r="P171" i="109" s="1"/>
  <c r="M172" i="109"/>
  <c r="P172" i="109" s="1"/>
  <c r="M173" i="109"/>
  <c r="P173" i="109" s="1"/>
  <c r="M174" i="109"/>
  <c r="P174" i="109" s="1"/>
  <c r="M175" i="109"/>
  <c r="P175" i="109" s="1"/>
  <c r="M176" i="109"/>
  <c r="P176" i="109" s="1"/>
  <c r="M177" i="109"/>
  <c r="P177" i="109" s="1"/>
  <c r="M178" i="109"/>
  <c r="P178" i="109" s="1"/>
  <c r="M179" i="109"/>
  <c r="P179" i="109" s="1"/>
  <c r="M180" i="109"/>
  <c r="P180" i="109" s="1"/>
  <c r="M181" i="109"/>
  <c r="P181" i="109" s="1"/>
  <c r="M182" i="109"/>
  <c r="P182" i="109" s="1"/>
  <c r="M183" i="109"/>
  <c r="P183" i="109" s="1"/>
  <c r="M184" i="109"/>
  <c r="P184" i="109" s="1"/>
  <c r="M185" i="109"/>
  <c r="P185" i="109" s="1"/>
  <c r="M186" i="109"/>
  <c r="P186" i="109" s="1"/>
  <c r="M187" i="109"/>
  <c r="P187" i="109" s="1"/>
  <c r="M188" i="109"/>
  <c r="P188" i="109" s="1"/>
  <c r="M189" i="109"/>
  <c r="P189" i="109" s="1"/>
  <c r="M190" i="109"/>
  <c r="P190" i="109" s="1"/>
  <c r="M191" i="109"/>
  <c r="P191" i="109" s="1"/>
  <c r="M192" i="109"/>
  <c r="P192" i="109" s="1"/>
  <c r="M193" i="109"/>
  <c r="P193" i="109" s="1"/>
  <c r="M194" i="109"/>
  <c r="P194" i="109" s="1"/>
  <c r="M195" i="109"/>
  <c r="P195" i="109" s="1"/>
  <c r="M196" i="109"/>
  <c r="P196" i="109" s="1"/>
  <c r="M197" i="109"/>
  <c r="P197" i="109" s="1"/>
  <c r="M198" i="109"/>
  <c r="P198" i="109" s="1"/>
  <c r="M199" i="109"/>
  <c r="P199" i="109" s="1"/>
  <c r="M200" i="109"/>
  <c r="P200" i="109" s="1"/>
  <c r="M201" i="109"/>
  <c r="P201" i="109" s="1"/>
  <c r="M202" i="109"/>
  <c r="P202" i="109" s="1"/>
  <c r="M203" i="109"/>
  <c r="P203" i="109" s="1"/>
  <c r="M204" i="109"/>
  <c r="P204" i="109" s="1"/>
  <c r="M205" i="109"/>
  <c r="P205" i="109" s="1"/>
  <c r="M206" i="109"/>
  <c r="P206" i="109" s="1"/>
  <c r="M207" i="109"/>
  <c r="P207" i="109" s="1"/>
  <c r="M208" i="109"/>
  <c r="P208" i="109" s="1"/>
  <c r="M209" i="109"/>
  <c r="P209" i="109" s="1"/>
  <c r="M210" i="109"/>
  <c r="P210" i="109" s="1"/>
  <c r="M211" i="109"/>
  <c r="P211" i="109" s="1"/>
  <c r="M212" i="109"/>
  <c r="P212" i="109" s="1"/>
  <c r="M213" i="109"/>
  <c r="P213" i="109" s="1"/>
  <c r="M214" i="109"/>
  <c r="P214" i="109" s="1"/>
  <c r="M215" i="109"/>
  <c r="P215" i="109" s="1"/>
  <c r="M216" i="109"/>
  <c r="P216" i="109" s="1"/>
  <c r="M6" i="109"/>
  <c r="P6" i="109" s="1"/>
  <c r="M7" i="109"/>
  <c r="P7" i="109" s="1"/>
  <c r="M8" i="109"/>
  <c r="P8" i="109" s="1"/>
  <c r="M9" i="109"/>
  <c r="P9" i="109" s="1"/>
  <c r="M10" i="109"/>
  <c r="P10" i="109" s="1"/>
  <c r="M11" i="109"/>
  <c r="P11" i="109" s="1"/>
  <c r="M12" i="109"/>
  <c r="P12" i="109" s="1"/>
  <c r="M13" i="109"/>
  <c r="P13" i="109" s="1"/>
  <c r="M14" i="109"/>
  <c r="P14" i="109" s="1"/>
  <c r="M15" i="109"/>
  <c r="P15" i="109" s="1"/>
  <c r="M16" i="109"/>
  <c r="P16" i="109" s="1"/>
  <c r="M17" i="109"/>
  <c r="P17" i="109" s="1"/>
  <c r="M18" i="109"/>
  <c r="P18" i="109" s="1"/>
  <c r="M19" i="109"/>
  <c r="P19" i="109" s="1"/>
  <c r="M20" i="109"/>
  <c r="P20" i="109" s="1"/>
  <c r="M21" i="109"/>
  <c r="P21" i="109" s="1"/>
  <c r="M22" i="109"/>
  <c r="P22" i="109" s="1"/>
  <c r="M23" i="109"/>
  <c r="P23" i="109" s="1"/>
  <c r="M24" i="109"/>
  <c r="P24" i="109" s="1"/>
  <c r="M5" i="109"/>
  <c r="P5" i="109" s="1"/>
  <c r="M23" i="99"/>
  <c r="P23" i="99" s="1"/>
  <c r="M24" i="99"/>
  <c r="P24" i="99" s="1"/>
  <c r="M25" i="99"/>
  <c r="P25" i="99" s="1"/>
  <c r="M26" i="99"/>
  <c r="P26" i="99" s="1"/>
  <c r="M27" i="99"/>
  <c r="P27" i="99" s="1"/>
  <c r="M28" i="99"/>
  <c r="P28" i="99" s="1"/>
  <c r="M29" i="99"/>
  <c r="P29" i="99" s="1"/>
  <c r="M30" i="99"/>
  <c r="P30" i="99" s="1"/>
  <c r="M31" i="99"/>
  <c r="P31" i="99" s="1"/>
  <c r="M32" i="99"/>
  <c r="P32" i="99" s="1"/>
  <c r="M33" i="99"/>
  <c r="P33" i="99" s="1"/>
  <c r="M34" i="99"/>
  <c r="P34" i="99" s="1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 s="1"/>
  <c r="M43" i="99"/>
  <c r="P43" i="99" s="1"/>
  <c r="M44" i="99"/>
  <c r="P44" i="99" s="1"/>
  <c r="M45" i="99"/>
  <c r="P45" i="99" s="1"/>
  <c r="M46" i="99"/>
  <c r="P46" i="99" s="1"/>
  <c r="M47" i="99"/>
  <c r="P47" i="99" s="1"/>
  <c r="M48" i="99"/>
  <c r="P48" i="99" s="1"/>
  <c r="M49" i="99"/>
  <c r="P49" i="99" s="1"/>
  <c r="M50" i="99"/>
  <c r="P50" i="99" s="1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P57" i="99" s="1"/>
  <c r="M58" i="99"/>
  <c r="P58" i="99" s="1"/>
  <c r="M59" i="99"/>
  <c r="P59" i="99" s="1"/>
  <c r="M60" i="99"/>
  <c r="P60" i="99" s="1"/>
  <c r="M61" i="99"/>
  <c r="P61" i="99" s="1"/>
  <c r="M62" i="99"/>
  <c r="P62" i="99" s="1"/>
  <c r="M63" i="99"/>
  <c r="P63" i="99" s="1"/>
  <c r="M64" i="99"/>
  <c r="P64" i="99" s="1"/>
  <c r="M65" i="99"/>
  <c r="P65" i="99" s="1"/>
  <c r="M66" i="99"/>
  <c r="P66" i="99" s="1"/>
  <c r="M67" i="99"/>
  <c r="P67" i="99" s="1"/>
  <c r="M68" i="99"/>
  <c r="P68" i="99" s="1"/>
  <c r="M69" i="99"/>
  <c r="P69" i="99" s="1"/>
  <c r="M70" i="99"/>
  <c r="P70" i="99" s="1"/>
  <c r="M71" i="99"/>
  <c r="P71" i="99" s="1"/>
  <c r="M72" i="99"/>
  <c r="P72" i="99" s="1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P80" i="99" s="1"/>
  <c r="M81" i="99"/>
  <c r="P81" i="99" s="1"/>
  <c r="M82" i="99"/>
  <c r="P82" i="99" s="1"/>
  <c r="M83" i="99"/>
  <c r="P83" i="99" s="1"/>
  <c r="M84" i="99"/>
  <c r="P84" i="99" s="1"/>
  <c r="M85" i="99"/>
  <c r="P85" i="99" s="1"/>
  <c r="M86" i="99"/>
  <c r="P86" i="99" s="1"/>
  <c r="M87" i="99"/>
  <c r="P87" i="99" s="1"/>
  <c r="M88" i="99"/>
  <c r="P88" i="99" s="1"/>
  <c r="M89" i="99"/>
  <c r="P89" i="99" s="1"/>
  <c r="M90" i="99"/>
  <c r="P90" i="99" s="1"/>
  <c r="M91" i="99"/>
  <c r="P91" i="99" s="1"/>
  <c r="M92" i="99"/>
  <c r="P92" i="99" s="1"/>
  <c r="M93" i="99"/>
  <c r="P93" i="99" s="1"/>
  <c r="M94" i="99"/>
  <c r="P94" i="99" s="1"/>
  <c r="M95" i="99"/>
  <c r="P95" i="99" s="1"/>
  <c r="M96" i="99"/>
  <c r="P96" i="99" s="1"/>
  <c r="M97" i="99"/>
  <c r="P97" i="99" s="1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104" i="99"/>
  <c r="P104" i="99" s="1"/>
  <c r="M105" i="99"/>
  <c r="P105" i="99" s="1"/>
  <c r="M106" i="99"/>
  <c r="P106" i="99" s="1"/>
  <c r="M107" i="99"/>
  <c r="P107" i="99" s="1"/>
  <c r="M108" i="99"/>
  <c r="P108" i="99" s="1"/>
  <c r="M109" i="99"/>
  <c r="P109" i="99" s="1"/>
  <c r="M110" i="99"/>
  <c r="P110" i="99" s="1"/>
  <c r="M111" i="99"/>
  <c r="P111" i="99" s="1"/>
  <c r="M112" i="99"/>
  <c r="P112" i="99" s="1"/>
  <c r="M113" i="99"/>
  <c r="P113" i="99" s="1"/>
  <c r="M114" i="99"/>
  <c r="P114" i="99" s="1"/>
  <c r="M115" i="99"/>
  <c r="P115" i="99" s="1"/>
  <c r="M116" i="99"/>
  <c r="P116" i="99" s="1"/>
  <c r="M117" i="99"/>
  <c r="P117" i="99" s="1"/>
  <c r="M118" i="99"/>
  <c r="P118" i="99" s="1"/>
  <c r="M119" i="99"/>
  <c r="P119" i="99" s="1"/>
  <c r="M120" i="99"/>
  <c r="P120" i="99" s="1"/>
  <c r="M121" i="99"/>
  <c r="P121" i="99" s="1"/>
  <c r="M122" i="99"/>
  <c r="P122" i="99" s="1"/>
  <c r="M123" i="99"/>
  <c r="P123" i="99" s="1"/>
  <c r="M124" i="99"/>
  <c r="P124" i="99" s="1"/>
  <c r="M125" i="99"/>
  <c r="P125" i="99" s="1"/>
  <c r="M126" i="99"/>
  <c r="P126" i="99" s="1"/>
  <c r="M127" i="99"/>
  <c r="P127" i="99" s="1"/>
  <c r="M128" i="99"/>
  <c r="P128" i="99" s="1"/>
  <c r="M129" i="99"/>
  <c r="P129" i="99" s="1"/>
  <c r="M130" i="99"/>
  <c r="P130" i="99" s="1"/>
  <c r="M131" i="99"/>
  <c r="P131" i="99" s="1"/>
  <c r="M132" i="99"/>
  <c r="P132" i="99" s="1"/>
  <c r="M133" i="99"/>
  <c r="P133" i="99" s="1"/>
  <c r="M134" i="99"/>
  <c r="P134" i="99" s="1"/>
  <c r="M135" i="99"/>
  <c r="P135" i="99" s="1"/>
  <c r="M136" i="99"/>
  <c r="P136" i="99" s="1"/>
  <c r="M137" i="99"/>
  <c r="P137" i="99" s="1"/>
  <c r="M138" i="99"/>
  <c r="P138" i="99" s="1"/>
  <c r="M139" i="99"/>
  <c r="P139" i="99" s="1"/>
  <c r="M140" i="99"/>
  <c r="P140" i="99" s="1"/>
  <c r="M141" i="99"/>
  <c r="P141" i="99" s="1"/>
  <c r="M142" i="99"/>
  <c r="P142" i="99" s="1"/>
  <c r="M143" i="99"/>
  <c r="P143" i="99" s="1"/>
  <c r="M144" i="99"/>
  <c r="P144" i="99" s="1"/>
  <c r="M145" i="99"/>
  <c r="P145" i="99" s="1"/>
  <c r="M146" i="99"/>
  <c r="P146" i="99" s="1"/>
  <c r="M147" i="99"/>
  <c r="P147" i="99" s="1"/>
  <c r="M148" i="99"/>
  <c r="P148" i="99" s="1"/>
  <c r="M149" i="99"/>
  <c r="P149" i="99" s="1"/>
  <c r="M150" i="99"/>
  <c r="P150" i="99" s="1"/>
  <c r="M151" i="99"/>
  <c r="P151" i="99" s="1"/>
  <c r="M152" i="99"/>
  <c r="P152" i="99" s="1"/>
  <c r="M153" i="99"/>
  <c r="P153" i="99" s="1"/>
  <c r="M154" i="99"/>
  <c r="P154" i="99" s="1"/>
  <c r="M155" i="99"/>
  <c r="P155" i="99" s="1"/>
  <c r="M156" i="99"/>
  <c r="P156" i="99" s="1"/>
  <c r="M157" i="99"/>
  <c r="P157" i="99" s="1"/>
  <c r="M158" i="99"/>
  <c r="P158" i="99" s="1"/>
  <c r="M159" i="99"/>
  <c r="P159" i="99" s="1"/>
  <c r="M160" i="99"/>
  <c r="P160" i="99" s="1"/>
  <c r="M161" i="99"/>
  <c r="P161" i="99" s="1"/>
  <c r="M162" i="99"/>
  <c r="P162" i="99" s="1"/>
  <c r="M163" i="99"/>
  <c r="P163" i="99" s="1"/>
  <c r="M164" i="99"/>
  <c r="P164" i="99" s="1"/>
  <c r="M165" i="99"/>
  <c r="P165" i="99" s="1"/>
  <c r="M166" i="99"/>
  <c r="P166" i="99" s="1"/>
  <c r="M167" i="99"/>
  <c r="P167" i="99" s="1"/>
  <c r="M168" i="99"/>
  <c r="P168" i="99" s="1"/>
  <c r="M169" i="99"/>
  <c r="P169" i="99" s="1"/>
  <c r="M170" i="99"/>
  <c r="P170" i="99" s="1"/>
  <c r="M171" i="99"/>
  <c r="P171" i="99" s="1"/>
  <c r="M172" i="99"/>
  <c r="P172" i="99" s="1"/>
  <c r="M173" i="99"/>
  <c r="P173" i="99" s="1"/>
  <c r="M174" i="99"/>
  <c r="P174" i="99" s="1"/>
  <c r="M175" i="99"/>
  <c r="P175" i="99" s="1"/>
  <c r="M176" i="99"/>
  <c r="P176" i="99" s="1"/>
  <c r="M177" i="99"/>
  <c r="P177" i="99" s="1"/>
  <c r="M178" i="99"/>
  <c r="P178" i="99" s="1"/>
  <c r="M179" i="99"/>
  <c r="P179" i="99" s="1"/>
  <c r="M180" i="99"/>
  <c r="P180" i="99" s="1"/>
  <c r="M181" i="99"/>
  <c r="P181" i="99" s="1"/>
  <c r="M182" i="99"/>
  <c r="P182" i="99" s="1"/>
  <c r="M183" i="99"/>
  <c r="P183" i="99" s="1"/>
  <c r="M184" i="99"/>
  <c r="P184" i="99" s="1"/>
  <c r="M185" i="99"/>
  <c r="P185" i="99" s="1"/>
  <c r="M186" i="99"/>
  <c r="P186" i="99" s="1"/>
  <c r="M187" i="99"/>
  <c r="P187" i="99" s="1"/>
  <c r="M188" i="99"/>
  <c r="P188" i="99" s="1"/>
  <c r="M189" i="99"/>
  <c r="P189" i="99" s="1"/>
  <c r="M190" i="99"/>
  <c r="P190" i="99" s="1"/>
  <c r="M191" i="99"/>
  <c r="P191" i="99" s="1"/>
  <c r="M192" i="99"/>
  <c r="P192" i="99" s="1"/>
  <c r="M193" i="99"/>
  <c r="P193" i="99" s="1"/>
  <c r="M194" i="99"/>
  <c r="P194" i="99" s="1"/>
  <c r="M195" i="99"/>
  <c r="P195" i="99" s="1"/>
  <c r="M196" i="99"/>
  <c r="P196" i="99" s="1"/>
  <c r="M197" i="99"/>
  <c r="P197" i="99" s="1"/>
  <c r="M198" i="99"/>
  <c r="P198" i="99" s="1"/>
  <c r="M199" i="99"/>
  <c r="P199" i="99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P208" i="99" s="1"/>
  <c r="M209" i="99"/>
  <c r="P209" i="99" s="1"/>
  <c r="M210" i="99"/>
  <c r="P210" i="99" s="1"/>
  <c r="M211" i="99"/>
  <c r="P211" i="99" s="1"/>
  <c r="M212" i="99"/>
  <c r="P212" i="99" s="1"/>
  <c r="M213" i="99"/>
  <c r="P213" i="99" s="1"/>
  <c r="M214" i="99"/>
  <c r="P214" i="99" s="1"/>
  <c r="M233" i="99"/>
  <c r="M6" i="99"/>
  <c r="P6" i="99" s="1"/>
  <c r="M7" i="99"/>
  <c r="P7" i="99" s="1"/>
  <c r="M8" i="99"/>
  <c r="P8" i="99" s="1"/>
  <c r="M9" i="99"/>
  <c r="P9" i="99" s="1"/>
  <c r="M10" i="99"/>
  <c r="P10" i="99" s="1"/>
  <c r="M11" i="99"/>
  <c r="P11" i="99" s="1"/>
  <c r="M12" i="99"/>
  <c r="P12" i="99" s="1"/>
  <c r="M13" i="99"/>
  <c r="P13" i="99" s="1"/>
  <c r="M14" i="99"/>
  <c r="P14" i="99" s="1"/>
  <c r="M15" i="99"/>
  <c r="P15" i="99" s="1"/>
  <c r="M16" i="99"/>
  <c r="P16" i="99" s="1"/>
  <c r="M17" i="99"/>
  <c r="P17" i="99" s="1"/>
  <c r="M18" i="99"/>
  <c r="P18" i="99" s="1"/>
  <c r="M19" i="99"/>
  <c r="P19" i="99" s="1"/>
  <c r="M20" i="99"/>
  <c r="P20" i="99" s="1"/>
  <c r="M21" i="99"/>
  <c r="P21" i="99" s="1"/>
  <c r="M22" i="99"/>
  <c r="P22" i="99" s="1"/>
  <c r="M5" i="99"/>
  <c r="P5" i="99" s="1"/>
  <c r="R45" i="84"/>
  <c r="M15" i="91"/>
  <c r="P15" i="91" s="1"/>
  <c r="T21" i="8"/>
  <c r="Y28" i="8"/>
  <c r="V28" i="8"/>
  <c r="U28" i="8"/>
  <c r="T28" i="8"/>
  <c r="K5" i="8"/>
  <c r="I5" i="8"/>
  <c r="H5" i="8"/>
  <c r="F5" i="8"/>
  <c r="N241" i="109"/>
  <c r="S28" i="8" s="1"/>
  <c r="N238" i="109"/>
  <c r="W28" i="8" s="1"/>
  <c r="M235" i="109"/>
  <c r="R233" i="109"/>
  <c r="R215" i="109"/>
  <c r="R214" i="109"/>
  <c r="R213" i="109"/>
  <c r="R212" i="109"/>
  <c r="R211" i="109"/>
  <c r="R210" i="109"/>
  <c r="R209" i="109"/>
  <c r="R208" i="109"/>
  <c r="R207" i="109"/>
  <c r="R206" i="109"/>
  <c r="R205" i="109"/>
  <c r="R204" i="109"/>
  <c r="R203" i="109"/>
  <c r="R202" i="109"/>
  <c r="R201" i="109"/>
  <c r="R200" i="109"/>
  <c r="R199" i="109"/>
  <c r="R198" i="109"/>
  <c r="R197" i="109"/>
  <c r="R196" i="109"/>
  <c r="R195" i="109"/>
  <c r="R194" i="109"/>
  <c r="R193" i="109"/>
  <c r="R192" i="109"/>
  <c r="R191" i="109"/>
  <c r="R190" i="109"/>
  <c r="R189" i="109"/>
  <c r="R188" i="109"/>
  <c r="R187" i="109"/>
  <c r="R186" i="109"/>
  <c r="R185" i="109"/>
  <c r="R184" i="109"/>
  <c r="R183" i="109"/>
  <c r="R182" i="109"/>
  <c r="R181" i="109"/>
  <c r="R180" i="109"/>
  <c r="R179" i="109"/>
  <c r="R177" i="109"/>
  <c r="R176" i="109"/>
  <c r="R175" i="109"/>
  <c r="R174" i="109"/>
  <c r="R173" i="109"/>
  <c r="R172" i="109"/>
  <c r="R171" i="109"/>
  <c r="R170" i="109"/>
  <c r="R169" i="109"/>
  <c r="R168" i="109"/>
  <c r="R167" i="109"/>
  <c r="R166" i="109"/>
  <c r="R165" i="109"/>
  <c r="R164" i="109"/>
  <c r="R163" i="109"/>
  <c r="R162" i="109"/>
  <c r="R161" i="109"/>
  <c r="R160" i="109"/>
  <c r="R159" i="109"/>
  <c r="R158" i="109"/>
  <c r="R157" i="109"/>
  <c r="R156" i="109"/>
  <c r="R155" i="109"/>
  <c r="R154" i="109"/>
  <c r="R153" i="109"/>
  <c r="R152" i="109"/>
  <c r="R151" i="109"/>
  <c r="R150" i="109"/>
  <c r="R149" i="109"/>
  <c r="R148" i="109"/>
  <c r="R147" i="109"/>
  <c r="R146" i="109"/>
  <c r="R145" i="109"/>
  <c r="R144" i="109"/>
  <c r="R143" i="109"/>
  <c r="R142" i="109"/>
  <c r="R141" i="109"/>
  <c r="R140" i="109"/>
  <c r="R139" i="109"/>
  <c r="R138" i="109"/>
  <c r="R137" i="109"/>
  <c r="R136" i="109"/>
  <c r="R135" i="109"/>
  <c r="R134" i="109"/>
  <c r="R133" i="109"/>
  <c r="R132" i="109"/>
  <c r="R131" i="109"/>
  <c r="R130" i="109"/>
  <c r="R128" i="109"/>
  <c r="R127" i="109"/>
  <c r="R126" i="109"/>
  <c r="R125" i="109"/>
  <c r="R124" i="109"/>
  <c r="R123" i="109"/>
  <c r="R122" i="109"/>
  <c r="R121" i="109"/>
  <c r="R120" i="109"/>
  <c r="R119" i="109"/>
  <c r="R118" i="109"/>
  <c r="R117" i="109"/>
  <c r="R116" i="109"/>
  <c r="R115" i="109"/>
  <c r="R113" i="109"/>
  <c r="R112" i="109"/>
  <c r="R111" i="109"/>
  <c r="R110" i="109"/>
  <c r="R108" i="109"/>
  <c r="R107" i="109"/>
  <c r="R106" i="109"/>
  <c r="R105" i="109"/>
  <c r="R104" i="109"/>
  <c r="R103" i="109"/>
  <c r="R102" i="109"/>
  <c r="R101" i="109"/>
  <c r="R100" i="109"/>
  <c r="R99" i="109"/>
  <c r="R98" i="109"/>
  <c r="R97" i="109"/>
  <c r="R96" i="109"/>
  <c r="R95" i="109"/>
  <c r="R93" i="109"/>
  <c r="R92" i="109"/>
  <c r="R91" i="109"/>
  <c r="R90" i="109"/>
  <c r="R89" i="109"/>
  <c r="R88" i="109"/>
  <c r="R87" i="109"/>
  <c r="R86" i="109"/>
  <c r="R85" i="109"/>
  <c r="R84" i="109"/>
  <c r="R83" i="109"/>
  <c r="R82" i="109"/>
  <c r="R81" i="109"/>
  <c r="R80" i="109"/>
  <c r="R79" i="109"/>
  <c r="R78" i="109"/>
  <c r="R77" i="109"/>
  <c r="R76" i="109"/>
  <c r="R74" i="109"/>
  <c r="R73" i="109"/>
  <c r="R72" i="109"/>
  <c r="R71" i="109"/>
  <c r="R70" i="109"/>
  <c r="R69" i="109"/>
  <c r="R68" i="109"/>
  <c r="R67" i="109"/>
  <c r="R66" i="109"/>
  <c r="R65" i="109"/>
  <c r="R64" i="109"/>
  <c r="R63" i="109"/>
  <c r="R62" i="109"/>
  <c r="R61" i="109"/>
  <c r="R60" i="109"/>
  <c r="R59" i="109"/>
  <c r="R58" i="109"/>
  <c r="R57" i="109"/>
  <c r="R56" i="109"/>
  <c r="R55" i="109"/>
  <c r="R54" i="109"/>
  <c r="R53" i="109"/>
  <c r="R52" i="109"/>
  <c r="R51" i="109"/>
  <c r="R50" i="109"/>
  <c r="R49" i="109"/>
  <c r="R48" i="109"/>
  <c r="R47" i="109"/>
  <c r="R46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17" i="109"/>
  <c r="R16" i="109"/>
  <c r="R15" i="109"/>
  <c r="R14" i="109"/>
  <c r="R13" i="109"/>
  <c r="R12" i="109"/>
  <c r="R11" i="109"/>
  <c r="R10" i="109"/>
  <c r="R9" i="109"/>
  <c r="R8" i="109"/>
  <c r="R7" i="109"/>
  <c r="R6" i="109"/>
  <c r="R5" i="109"/>
  <c r="M233" i="107"/>
  <c r="P233" i="107" s="1"/>
  <c r="G233" i="107"/>
  <c r="J233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3" i="106"/>
  <c r="P233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3" i="105"/>
  <c r="P233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3" i="104"/>
  <c r="P233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3" i="103"/>
  <c r="P233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3" i="102"/>
  <c r="P233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3" i="101"/>
  <c r="P233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3" i="98"/>
  <c r="P233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1" i="98"/>
  <c r="P91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3" i="97"/>
  <c r="P233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1" i="97"/>
  <c r="P91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3" i="96"/>
  <c r="P233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1" i="96"/>
  <c r="P91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3" i="95"/>
  <c r="P23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1" i="95"/>
  <c r="P91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3" i="94"/>
  <c r="P233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1" i="94"/>
  <c r="P91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3" i="93"/>
  <c r="P233" i="93" s="1"/>
  <c r="P215" i="93"/>
  <c r="M214" i="93"/>
  <c r="P214" i="93" s="1"/>
  <c r="M213" i="93"/>
  <c r="P213" i="93" s="1"/>
  <c r="M212" i="93"/>
  <c r="M211" i="93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1" i="93"/>
  <c r="P91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M58" i="93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3" i="92"/>
  <c r="P233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1" i="92"/>
  <c r="P91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3" i="91"/>
  <c r="P233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1" i="91"/>
  <c r="P91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P233" i="90"/>
  <c r="P215" i="90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1" i="90"/>
  <c r="P91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3" i="89"/>
  <c r="P233" i="89" s="1"/>
  <c r="P215" i="89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M168" i="89"/>
  <c r="M167" i="89"/>
  <c r="M166" i="89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1" i="89"/>
  <c r="P91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3" i="88"/>
  <c r="P233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1" i="88"/>
  <c r="P91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3" i="87"/>
  <c r="P233" i="87" s="1"/>
  <c r="P215" i="87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1" i="87"/>
  <c r="P91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3" i="86"/>
  <c r="P233" i="86" s="1"/>
  <c r="P213" i="86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1" i="86"/>
  <c r="P91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3" i="85"/>
  <c r="P23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1" i="85"/>
  <c r="P91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3" i="84"/>
  <c r="P233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1" i="84"/>
  <c r="P91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3" i="83"/>
  <c r="P23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1" i="83"/>
  <c r="P91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3" i="82"/>
  <c r="P23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1" i="82"/>
  <c r="P91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3" i="81"/>
  <c r="P23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M121" i="81"/>
  <c r="P121" i="81" s="1"/>
  <c r="M120" i="8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1" i="81"/>
  <c r="P91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P221" i="80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1" i="80"/>
  <c r="P91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4" i="79"/>
  <c r="P234" i="79" s="1"/>
  <c r="P212" i="79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1" i="79"/>
  <c r="P91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3" i="78"/>
  <c r="P233" i="78" s="1"/>
  <c r="P213" i="78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1" i="78"/>
  <c r="P91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M59" i="78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M233" i="77"/>
  <c r="P233" i="77" s="1"/>
  <c r="P213" i="77"/>
  <c r="M212" i="77"/>
  <c r="P212" i="77" s="1"/>
  <c r="M211" i="77"/>
  <c r="P211" i="77" s="1"/>
  <c r="M210" i="77"/>
  <c r="P210" i="77" s="1"/>
  <c r="M209" i="77"/>
  <c r="P209" i="77" s="1"/>
  <c r="M208" i="77"/>
  <c r="P208" i="77" s="1"/>
  <c r="M207" i="77"/>
  <c r="P207" i="77" s="1"/>
  <c r="M206" i="77"/>
  <c r="P206" i="77" s="1"/>
  <c r="M205" i="77"/>
  <c r="P205" i="77" s="1"/>
  <c r="M204" i="77"/>
  <c r="P204" i="77" s="1"/>
  <c r="M203" i="77"/>
  <c r="P203" i="77" s="1"/>
  <c r="M202" i="77"/>
  <c r="P202" i="77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4" i="77"/>
  <c r="P94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G233" i="74"/>
  <c r="J233" i="74" s="1"/>
  <c r="G14" i="74"/>
  <c r="G15" i="74"/>
  <c r="G16" i="74"/>
  <c r="G17" i="74"/>
  <c r="M16" i="74"/>
  <c r="P16" i="74" s="1"/>
  <c r="R16" i="74"/>
  <c r="M94" i="74"/>
  <c r="P94" i="74" s="1"/>
  <c r="Y18" i="8"/>
  <c r="V18" i="8"/>
  <c r="U18" i="8"/>
  <c r="T18" i="8"/>
  <c r="V12" i="8"/>
  <c r="U12" i="8"/>
  <c r="T12" i="8"/>
  <c r="V11" i="8"/>
  <c r="U11" i="8"/>
  <c r="T11" i="8"/>
  <c r="N241" i="83"/>
  <c r="S11" i="8" s="1"/>
  <c r="N238" i="83"/>
  <c r="W11" i="8" s="1"/>
  <c r="M235" i="83"/>
  <c r="R233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9" i="83"/>
  <c r="R177" i="83"/>
  <c r="R176" i="83"/>
  <c r="R175" i="83"/>
  <c r="R174" i="83"/>
  <c r="R173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30" i="83"/>
  <c r="R128" i="83"/>
  <c r="R127" i="83"/>
  <c r="R126" i="83"/>
  <c r="R125" i="83"/>
  <c r="R124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105" i="83"/>
  <c r="R104" i="83"/>
  <c r="R103" i="83"/>
  <c r="R102" i="83"/>
  <c r="R101" i="83"/>
  <c r="R100" i="83"/>
  <c r="R99" i="83"/>
  <c r="R98" i="83"/>
  <c r="R97" i="83"/>
  <c r="R96" i="83"/>
  <c r="R95" i="83"/>
  <c r="R93" i="83"/>
  <c r="R92" i="83"/>
  <c r="R91" i="83"/>
  <c r="R90" i="83"/>
  <c r="R89" i="83"/>
  <c r="R88" i="83"/>
  <c r="R87" i="83"/>
  <c r="R86" i="83"/>
  <c r="R85" i="83"/>
  <c r="R84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7" i="8"/>
  <c r="V27" i="8"/>
  <c r="U27" i="8"/>
  <c r="T27" i="8"/>
  <c r="Y26" i="8"/>
  <c r="V26" i="8"/>
  <c r="U26" i="8"/>
  <c r="T26" i="8"/>
  <c r="Y25" i="8"/>
  <c r="V25" i="8"/>
  <c r="U25" i="8"/>
  <c r="T25" i="8"/>
  <c r="N241" i="97"/>
  <c r="S25" i="8" s="1"/>
  <c r="N238" i="97"/>
  <c r="W25" i="8" s="1"/>
  <c r="M235" i="97"/>
  <c r="R233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105" i="97"/>
  <c r="R104" i="97"/>
  <c r="R103" i="97"/>
  <c r="R102" i="97"/>
  <c r="R101" i="97"/>
  <c r="R100" i="97"/>
  <c r="R99" i="97"/>
  <c r="R98" i="97"/>
  <c r="R97" i="97"/>
  <c r="R96" i="97"/>
  <c r="R95" i="97"/>
  <c r="R93" i="97"/>
  <c r="R92" i="97"/>
  <c r="R91" i="97"/>
  <c r="R90" i="97"/>
  <c r="R89" i="97"/>
  <c r="R88" i="97"/>
  <c r="R87" i="97"/>
  <c r="R86" i="97"/>
  <c r="R85" i="97"/>
  <c r="R84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5" i="8"/>
  <c r="V5" i="8"/>
  <c r="U5" i="8"/>
  <c r="T5" i="8"/>
  <c r="N241" i="107"/>
  <c r="S35" i="8" s="1"/>
  <c r="N238" i="107"/>
  <c r="W35" i="8" s="1"/>
  <c r="M235" i="107"/>
  <c r="R233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105" i="107"/>
  <c r="R104" i="107"/>
  <c r="R103" i="107"/>
  <c r="R102" i="107"/>
  <c r="R101" i="107"/>
  <c r="R100" i="107"/>
  <c r="R99" i="107"/>
  <c r="R98" i="107"/>
  <c r="R97" i="107"/>
  <c r="R96" i="107"/>
  <c r="R95" i="107"/>
  <c r="R93" i="107"/>
  <c r="R92" i="107"/>
  <c r="R91" i="107"/>
  <c r="R90" i="107"/>
  <c r="R89" i="107"/>
  <c r="R88" i="107"/>
  <c r="R87" i="107"/>
  <c r="R86" i="107"/>
  <c r="R85" i="107"/>
  <c r="R84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41" i="106"/>
  <c r="S34" i="8" s="1"/>
  <c r="N238" i="106"/>
  <c r="W34" i="8" s="1"/>
  <c r="M235" i="106"/>
  <c r="R233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105" i="106"/>
  <c r="R104" i="106"/>
  <c r="R103" i="106"/>
  <c r="R102" i="106"/>
  <c r="R101" i="106"/>
  <c r="R100" i="106"/>
  <c r="R99" i="106"/>
  <c r="R98" i="106"/>
  <c r="R97" i="106"/>
  <c r="R96" i="106"/>
  <c r="R95" i="106"/>
  <c r="R93" i="106"/>
  <c r="R92" i="106"/>
  <c r="R91" i="106"/>
  <c r="R90" i="106"/>
  <c r="R89" i="106"/>
  <c r="R88" i="106"/>
  <c r="R87" i="106"/>
  <c r="R86" i="106"/>
  <c r="R85" i="106"/>
  <c r="R84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41" i="105"/>
  <c r="S33" i="8" s="1"/>
  <c r="N238" i="105"/>
  <c r="W33" i="8" s="1"/>
  <c r="M235" i="105"/>
  <c r="R233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105" i="105"/>
  <c r="R104" i="105"/>
  <c r="R103" i="105"/>
  <c r="R102" i="105"/>
  <c r="R101" i="105"/>
  <c r="R100" i="105"/>
  <c r="R99" i="105"/>
  <c r="R98" i="105"/>
  <c r="R97" i="105"/>
  <c r="R96" i="105"/>
  <c r="R95" i="105"/>
  <c r="R93" i="105"/>
  <c r="R92" i="105"/>
  <c r="R91" i="105"/>
  <c r="R90" i="105"/>
  <c r="R89" i="105"/>
  <c r="R88" i="105"/>
  <c r="R87" i="105"/>
  <c r="R86" i="105"/>
  <c r="R85" i="105"/>
  <c r="R84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41" i="104"/>
  <c r="S32" i="8" s="1"/>
  <c r="N238" i="104"/>
  <c r="W32" i="8" s="1"/>
  <c r="M235" i="104"/>
  <c r="R233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105" i="104"/>
  <c r="R104" i="104"/>
  <c r="R103" i="104"/>
  <c r="R102" i="104"/>
  <c r="R101" i="104"/>
  <c r="R100" i="104"/>
  <c r="R99" i="104"/>
  <c r="R98" i="104"/>
  <c r="R97" i="104"/>
  <c r="R96" i="104"/>
  <c r="R95" i="104"/>
  <c r="R93" i="104"/>
  <c r="R92" i="104"/>
  <c r="R91" i="104"/>
  <c r="R90" i="104"/>
  <c r="R89" i="104"/>
  <c r="R88" i="104"/>
  <c r="R87" i="104"/>
  <c r="R86" i="104"/>
  <c r="R85" i="104"/>
  <c r="R84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41" i="103"/>
  <c r="S31" i="8" s="1"/>
  <c r="N238" i="103"/>
  <c r="W31" i="8" s="1"/>
  <c r="M235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105" i="103"/>
  <c r="R104" i="103"/>
  <c r="R103" i="103"/>
  <c r="R102" i="103"/>
  <c r="R101" i="103"/>
  <c r="R100" i="103"/>
  <c r="R99" i="103"/>
  <c r="R98" i="103"/>
  <c r="R97" i="103"/>
  <c r="R96" i="103"/>
  <c r="R95" i="103"/>
  <c r="R93" i="103"/>
  <c r="R92" i="103"/>
  <c r="R91" i="103"/>
  <c r="R90" i="103"/>
  <c r="R89" i="103"/>
  <c r="R88" i="103"/>
  <c r="R87" i="103"/>
  <c r="R86" i="103"/>
  <c r="R85" i="103"/>
  <c r="R84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41" i="102"/>
  <c r="S30" i="8" s="1"/>
  <c r="N238" i="102"/>
  <c r="W30" i="8" s="1"/>
  <c r="M235" i="102"/>
  <c r="R233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105" i="102"/>
  <c r="R104" i="102"/>
  <c r="R103" i="102"/>
  <c r="R102" i="102"/>
  <c r="R101" i="102"/>
  <c r="R100" i="102"/>
  <c r="R99" i="102"/>
  <c r="R98" i="102"/>
  <c r="R97" i="102"/>
  <c r="R96" i="102"/>
  <c r="R95" i="102"/>
  <c r="R93" i="102"/>
  <c r="R92" i="102"/>
  <c r="R91" i="102"/>
  <c r="R90" i="102"/>
  <c r="R89" i="102"/>
  <c r="R88" i="102"/>
  <c r="R87" i="102"/>
  <c r="R86" i="102"/>
  <c r="R85" i="102"/>
  <c r="R84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41" i="101"/>
  <c r="S29" i="8" s="1"/>
  <c r="N238" i="101"/>
  <c r="W29" i="8" s="1"/>
  <c r="M235" i="101"/>
  <c r="R233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105" i="101"/>
  <c r="R104" i="101"/>
  <c r="R103" i="101"/>
  <c r="R102" i="101"/>
  <c r="R101" i="101"/>
  <c r="R100" i="101"/>
  <c r="R99" i="101"/>
  <c r="R98" i="101"/>
  <c r="R97" i="101"/>
  <c r="R96" i="101"/>
  <c r="R95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41" i="99"/>
  <c r="S27" i="8" s="1"/>
  <c r="N238" i="99"/>
  <c r="W27" i="8" s="1"/>
  <c r="M235" i="99"/>
  <c r="R233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105" i="99"/>
  <c r="R104" i="99"/>
  <c r="R103" i="99"/>
  <c r="R102" i="99"/>
  <c r="R101" i="99"/>
  <c r="R100" i="99"/>
  <c r="R99" i="99"/>
  <c r="R98" i="99"/>
  <c r="R97" i="99"/>
  <c r="R96" i="99"/>
  <c r="R95" i="99"/>
  <c r="R93" i="99"/>
  <c r="R92" i="99"/>
  <c r="R91" i="99"/>
  <c r="R90" i="99"/>
  <c r="R89" i="99"/>
  <c r="R88" i="99"/>
  <c r="R87" i="99"/>
  <c r="R86" i="99"/>
  <c r="R85" i="99"/>
  <c r="R84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41" i="98"/>
  <c r="S26" i="8" s="1"/>
  <c r="N238" i="98"/>
  <c r="W26" i="8" s="1"/>
  <c r="M235" i="98"/>
  <c r="R233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105" i="98"/>
  <c r="R104" i="98"/>
  <c r="R103" i="98"/>
  <c r="R102" i="98"/>
  <c r="R101" i="98"/>
  <c r="R100" i="98"/>
  <c r="R99" i="98"/>
  <c r="R98" i="98"/>
  <c r="R97" i="98"/>
  <c r="R96" i="98"/>
  <c r="R95" i="98"/>
  <c r="R93" i="98"/>
  <c r="R92" i="98"/>
  <c r="R91" i="98"/>
  <c r="R90" i="98"/>
  <c r="R89" i="98"/>
  <c r="R88" i="98"/>
  <c r="R87" i="98"/>
  <c r="R86" i="98"/>
  <c r="R85" i="98"/>
  <c r="R84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41" i="96"/>
  <c r="S24" i="8" s="1"/>
  <c r="N238" i="96"/>
  <c r="W24" i="8" s="1"/>
  <c r="M235" i="96"/>
  <c r="R233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105" i="96"/>
  <c r="R104" i="96"/>
  <c r="R103" i="96"/>
  <c r="R102" i="96"/>
  <c r="R101" i="96"/>
  <c r="R100" i="96"/>
  <c r="R99" i="96"/>
  <c r="R98" i="96"/>
  <c r="R97" i="96"/>
  <c r="R96" i="96"/>
  <c r="R95" i="96"/>
  <c r="R93" i="96"/>
  <c r="R92" i="96"/>
  <c r="R91" i="96"/>
  <c r="R90" i="96"/>
  <c r="R89" i="96"/>
  <c r="R88" i="96"/>
  <c r="R87" i="96"/>
  <c r="R86" i="96"/>
  <c r="R85" i="96"/>
  <c r="R84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41" i="95"/>
  <c r="S23" i="8" s="1"/>
  <c r="N238" i="95"/>
  <c r="W23" i="8" s="1"/>
  <c r="M235" i="95"/>
  <c r="R233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105" i="95"/>
  <c r="R104" i="95"/>
  <c r="R103" i="95"/>
  <c r="R102" i="95"/>
  <c r="R101" i="95"/>
  <c r="R100" i="95"/>
  <c r="R99" i="95"/>
  <c r="R98" i="95"/>
  <c r="R97" i="95"/>
  <c r="R96" i="95"/>
  <c r="R95" i="95"/>
  <c r="R93" i="95"/>
  <c r="R92" i="95"/>
  <c r="R91" i="95"/>
  <c r="R90" i="95"/>
  <c r="R89" i="95"/>
  <c r="R88" i="95"/>
  <c r="R87" i="95"/>
  <c r="R86" i="95"/>
  <c r="R85" i="95"/>
  <c r="R84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41" i="94"/>
  <c r="S22" i="8" s="1"/>
  <c r="N238" i="94"/>
  <c r="W22" i="8" s="1"/>
  <c r="M235" i="94"/>
  <c r="R233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105" i="94"/>
  <c r="R104" i="94"/>
  <c r="R103" i="94"/>
  <c r="R102" i="94"/>
  <c r="R101" i="94"/>
  <c r="R100" i="94"/>
  <c r="R99" i="94"/>
  <c r="R98" i="94"/>
  <c r="R97" i="94"/>
  <c r="R96" i="94"/>
  <c r="R95" i="94"/>
  <c r="R93" i="94"/>
  <c r="R92" i="94"/>
  <c r="R91" i="94"/>
  <c r="R90" i="94"/>
  <c r="R89" i="94"/>
  <c r="R88" i="94"/>
  <c r="R87" i="94"/>
  <c r="R86" i="94"/>
  <c r="R85" i="94"/>
  <c r="R84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41" i="93"/>
  <c r="S21" i="8" s="1"/>
  <c r="N238" i="93"/>
  <c r="W21" i="8" s="1"/>
  <c r="M235" i="93"/>
  <c r="R233" i="93"/>
  <c r="R222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105" i="93"/>
  <c r="R104" i="93"/>
  <c r="R103" i="93"/>
  <c r="R102" i="93"/>
  <c r="R101" i="93"/>
  <c r="R100" i="93"/>
  <c r="R99" i="93"/>
  <c r="R98" i="93"/>
  <c r="R97" i="93"/>
  <c r="R96" i="93"/>
  <c r="R95" i="93"/>
  <c r="R93" i="93"/>
  <c r="R92" i="93"/>
  <c r="R91" i="93"/>
  <c r="R90" i="93"/>
  <c r="R89" i="93"/>
  <c r="R88" i="93"/>
  <c r="R87" i="93"/>
  <c r="R86" i="93"/>
  <c r="R85" i="93"/>
  <c r="R84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41" i="92"/>
  <c r="S20" i="8" s="1"/>
  <c r="N238" i="92"/>
  <c r="W20" i="8" s="1"/>
  <c r="M235" i="92"/>
  <c r="R233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105" i="92"/>
  <c r="R104" i="92"/>
  <c r="R103" i="92"/>
  <c r="R102" i="92"/>
  <c r="R101" i="92"/>
  <c r="R100" i="92"/>
  <c r="R99" i="92"/>
  <c r="R98" i="92"/>
  <c r="R97" i="92"/>
  <c r="R96" i="92"/>
  <c r="R95" i="92"/>
  <c r="R93" i="92"/>
  <c r="R92" i="92"/>
  <c r="R91" i="92"/>
  <c r="R90" i="92"/>
  <c r="R89" i="92"/>
  <c r="R88" i="92"/>
  <c r="R87" i="92"/>
  <c r="R86" i="92"/>
  <c r="R85" i="92"/>
  <c r="R84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41" i="91"/>
  <c r="S19" i="8" s="1"/>
  <c r="N238" i="91"/>
  <c r="W19" i="8" s="1"/>
  <c r="M235" i="91"/>
  <c r="R233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105" i="91"/>
  <c r="R104" i="91"/>
  <c r="R103" i="91"/>
  <c r="R102" i="91"/>
  <c r="R101" i="91"/>
  <c r="R100" i="91"/>
  <c r="R99" i="91"/>
  <c r="R98" i="91"/>
  <c r="R97" i="91"/>
  <c r="R96" i="91"/>
  <c r="R95" i="91"/>
  <c r="R93" i="91"/>
  <c r="R92" i="91"/>
  <c r="R91" i="91"/>
  <c r="R90" i="91"/>
  <c r="R89" i="91"/>
  <c r="R88" i="91"/>
  <c r="R87" i="91"/>
  <c r="R86" i="91"/>
  <c r="R85" i="91"/>
  <c r="R84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41" i="90"/>
  <c r="S18" i="8" s="1"/>
  <c r="N238" i="90"/>
  <c r="W18" i="8" s="1"/>
  <c r="M235" i="90"/>
  <c r="R233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105" i="90"/>
  <c r="R104" i="90"/>
  <c r="R103" i="90"/>
  <c r="R102" i="90"/>
  <c r="R101" i="90"/>
  <c r="R100" i="90"/>
  <c r="R99" i="90"/>
  <c r="R98" i="90"/>
  <c r="R97" i="90"/>
  <c r="R96" i="90"/>
  <c r="R95" i="90"/>
  <c r="R93" i="90"/>
  <c r="R92" i="90"/>
  <c r="R91" i="90"/>
  <c r="R90" i="90"/>
  <c r="R89" i="90"/>
  <c r="R88" i="90"/>
  <c r="R87" i="90"/>
  <c r="R86" i="90"/>
  <c r="R85" i="90"/>
  <c r="R84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41" i="89"/>
  <c r="S17" i="8" s="1"/>
  <c r="N238" i="89"/>
  <c r="W17" i="8" s="1"/>
  <c r="M235" i="89"/>
  <c r="R233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105" i="89"/>
  <c r="R104" i="89"/>
  <c r="R103" i="89"/>
  <c r="R102" i="89"/>
  <c r="R101" i="89"/>
  <c r="R100" i="89"/>
  <c r="R99" i="89"/>
  <c r="R98" i="89"/>
  <c r="R97" i="89"/>
  <c r="R96" i="89"/>
  <c r="R95" i="89"/>
  <c r="R93" i="89"/>
  <c r="R92" i="89"/>
  <c r="R91" i="89"/>
  <c r="R90" i="89"/>
  <c r="R89" i="89"/>
  <c r="R88" i="89"/>
  <c r="R87" i="89"/>
  <c r="R86" i="89"/>
  <c r="R85" i="89"/>
  <c r="R84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41" i="88"/>
  <c r="S16" i="8" s="1"/>
  <c r="N238" i="88"/>
  <c r="W16" i="8" s="1"/>
  <c r="M235" i="88"/>
  <c r="R233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105" i="88"/>
  <c r="R104" i="88"/>
  <c r="R103" i="88"/>
  <c r="R102" i="88"/>
  <c r="R101" i="88"/>
  <c r="R100" i="88"/>
  <c r="R99" i="88"/>
  <c r="R98" i="88"/>
  <c r="R97" i="88"/>
  <c r="R96" i="88"/>
  <c r="R95" i="88"/>
  <c r="R93" i="88"/>
  <c r="R92" i="88"/>
  <c r="R91" i="88"/>
  <c r="R90" i="88"/>
  <c r="R89" i="88"/>
  <c r="R88" i="88"/>
  <c r="R87" i="88"/>
  <c r="R86" i="88"/>
  <c r="R85" i="88"/>
  <c r="R84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41" i="87"/>
  <c r="S15" i="8" s="1"/>
  <c r="N238" i="87"/>
  <c r="W15" i="8" s="1"/>
  <c r="M235" i="87"/>
  <c r="R233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105" i="87"/>
  <c r="R104" i="87"/>
  <c r="R103" i="87"/>
  <c r="R102" i="87"/>
  <c r="R101" i="87"/>
  <c r="R100" i="87"/>
  <c r="R99" i="87"/>
  <c r="R98" i="87"/>
  <c r="R97" i="87"/>
  <c r="R96" i="87"/>
  <c r="R95" i="87"/>
  <c r="R93" i="87"/>
  <c r="R92" i="87"/>
  <c r="R91" i="87"/>
  <c r="R90" i="87"/>
  <c r="R89" i="87"/>
  <c r="R88" i="87"/>
  <c r="R87" i="87"/>
  <c r="R86" i="87"/>
  <c r="R85" i="87"/>
  <c r="R84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41" i="86"/>
  <c r="S14" i="8" s="1"/>
  <c r="N238" i="86"/>
  <c r="W14" i="8" s="1"/>
  <c r="M235" i="86"/>
  <c r="R233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105" i="86"/>
  <c r="R104" i="86"/>
  <c r="R103" i="86"/>
  <c r="R102" i="86"/>
  <c r="R101" i="86"/>
  <c r="R100" i="86"/>
  <c r="R99" i="86"/>
  <c r="R98" i="86"/>
  <c r="R97" i="86"/>
  <c r="R96" i="86"/>
  <c r="R95" i="86"/>
  <c r="R93" i="86"/>
  <c r="R92" i="86"/>
  <c r="R91" i="86"/>
  <c r="R90" i="86"/>
  <c r="R89" i="86"/>
  <c r="R88" i="86"/>
  <c r="R87" i="86"/>
  <c r="R86" i="86"/>
  <c r="R85" i="86"/>
  <c r="R84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41" i="85"/>
  <c r="S13" i="8" s="1"/>
  <c r="N238" i="85"/>
  <c r="W13" i="8" s="1"/>
  <c r="M235" i="85"/>
  <c r="R233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105" i="85"/>
  <c r="R104" i="85"/>
  <c r="R103" i="85"/>
  <c r="R102" i="85"/>
  <c r="R101" i="85"/>
  <c r="R100" i="85"/>
  <c r="R99" i="85"/>
  <c r="R98" i="85"/>
  <c r="R97" i="85"/>
  <c r="R96" i="85"/>
  <c r="R95" i="85"/>
  <c r="R93" i="85"/>
  <c r="R92" i="85"/>
  <c r="R91" i="85"/>
  <c r="R90" i="85"/>
  <c r="R89" i="85"/>
  <c r="R88" i="85"/>
  <c r="R87" i="85"/>
  <c r="R86" i="85"/>
  <c r="R85" i="85"/>
  <c r="R84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41" i="84"/>
  <c r="S12" i="8" s="1"/>
  <c r="N238" i="84"/>
  <c r="W12" i="8" s="1"/>
  <c r="M235" i="84"/>
  <c r="R233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105" i="84"/>
  <c r="R104" i="84"/>
  <c r="R103" i="84"/>
  <c r="R102" i="84"/>
  <c r="R101" i="84"/>
  <c r="R100" i="84"/>
  <c r="R99" i="84"/>
  <c r="R98" i="84"/>
  <c r="R97" i="84"/>
  <c r="R96" i="84"/>
  <c r="R95" i="84"/>
  <c r="R93" i="84"/>
  <c r="R92" i="84"/>
  <c r="R91" i="84"/>
  <c r="R90" i="84"/>
  <c r="R89" i="84"/>
  <c r="R88" i="84"/>
  <c r="R87" i="84"/>
  <c r="R86" i="84"/>
  <c r="R85" i="84"/>
  <c r="R84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41" i="82"/>
  <c r="S10" i="8" s="1"/>
  <c r="N238" i="82"/>
  <c r="W10" i="8" s="1"/>
  <c r="M235" i="82"/>
  <c r="R233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9" i="82"/>
  <c r="R177" i="82"/>
  <c r="R176" i="82"/>
  <c r="R175" i="82"/>
  <c r="R174" i="82"/>
  <c r="R173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30" i="82"/>
  <c r="R128" i="82"/>
  <c r="R127" i="82"/>
  <c r="R126" i="82"/>
  <c r="R125" i="82"/>
  <c r="R124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105" i="82"/>
  <c r="R104" i="82"/>
  <c r="R103" i="82"/>
  <c r="R102" i="82"/>
  <c r="R101" i="82"/>
  <c r="R100" i="82"/>
  <c r="R99" i="82"/>
  <c r="R98" i="82"/>
  <c r="R97" i="82"/>
  <c r="R96" i="82"/>
  <c r="R95" i="82"/>
  <c r="R93" i="82"/>
  <c r="R92" i="82"/>
  <c r="R91" i="82"/>
  <c r="R90" i="82"/>
  <c r="R89" i="82"/>
  <c r="R88" i="82"/>
  <c r="R87" i="82"/>
  <c r="R86" i="82"/>
  <c r="R85" i="82"/>
  <c r="R84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N241" i="81"/>
  <c r="S9" i="8" s="1"/>
  <c r="N238" i="81"/>
  <c r="W9" i="8" s="1"/>
  <c r="M235" i="81"/>
  <c r="R233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9" i="81"/>
  <c r="R177" i="81"/>
  <c r="R176" i="81"/>
  <c r="R175" i="81"/>
  <c r="R174" i="81"/>
  <c r="R173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30" i="81"/>
  <c r="R128" i="81"/>
  <c r="R127" i="81"/>
  <c r="R126" i="81"/>
  <c r="R125" i="81"/>
  <c r="R124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105" i="81"/>
  <c r="R104" i="81"/>
  <c r="R103" i="81"/>
  <c r="R102" i="81"/>
  <c r="R101" i="81"/>
  <c r="R100" i="81"/>
  <c r="R99" i="81"/>
  <c r="R98" i="81"/>
  <c r="R97" i="81"/>
  <c r="R96" i="81"/>
  <c r="R95" i="81"/>
  <c r="R93" i="81"/>
  <c r="R92" i="81"/>
  <c r="R91" i="81"/>
  <c r="R90" i="81"/>
  <c r="R89" i="81"/>
  <c r="R88" i="81"/>
  <c r="R87" i="81"/>
  <c r="R86" i="81"/>
  <c r="R85" i="81"/>
  <c r="R84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N241" i="80"/>
  <c r="S8" i="8" s="1"/>
  <c r="N238" i="80"/>
  <c r="W8" i="8" s="1"/>
  <c r="M235" i="80"/>
  <c r="R232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9" i="80"/>
  <c r="R177" i="80"/>
  <c r="R176" i="80"/>
  <c r="R175" i="80"/>
  <c r="R174" i="80"/>
  <c r="R173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30" i="80"/>
  <c r="R128" i="80"/>
  <c r="R127" i="80"/>
  <c r="R126" i="80"/>
  <c r="R125" i="80"/>
  <c r="R124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105" i="80"/>
  <c r="R104" i="80"/>
  <c r="R103" i="80"/>
  <c r="R102" i="80"/>
  <c r="R101" i="80"/>
  <c r="R100" i="80"/>
  <c r="R99" i="80"/>
  <c r="R98" i="80"/>
  <c r="R97" i="80"/>
  <c r="R96" i="80"/>
  <c r="R95" i="80"/>
  <c r="R93" i="80"/>
  <c r="R92" i="80"/>
  <c r="R91" i="80"/>
  <c r="R90" i="80"/>
  <c r="R89" i="80"/>
  <c r="R88" i="80"/>
  <c r="R87" i="80"/>
  <c r="R86" i="80"/>
  <c r="R85" i="80"/>
  <c r="R84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N242" i="79"/>
  <c r="S7" i="8" s="1"/>
  <c r="N239" i="79"/>
  <c r="W7" i="8" s="1"/>
  <c r="M236" i="79"/>
  <c r="R234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9" i="79"/>
  <c r="R177" i="79"/>
  <c r="R176" i="79"/>
  <c r="R175" i="79"/>
  <c r="R174" i="79"/>
  <c r="R173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30" i="79"/>
  <c r="R128" i="79"/>
  <c r="R127" i="79"/>
  <c r="R126" i="79"/>
  <c r="R125" i="79"/>
  <c r="R124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105" i="79"/>
  <c r="R104" i="79"/>
  <c r="R103" i="79"/>
  <c r="R102" i="79"/>
  <c r="R101" i="79"/>
  <c r="R100" i="79"/>
  <c r="R99" i="79"/>
  <c r="R98" i="79"/>
  <c r="R97" i="79"/>
  <c r="R96" i="79"/>
  <c r="R95" i="79"/>
  <c r="R93" i="79"/>
  <c r="R92" i="79"/>
  <c r="R91" i="79"/>
  <c r="R90" i="79"/>
  <c r="R89" i="79"/>
  <c r="R88" i="79"/>
  <c r="R87" i="79"/>
  <c r="R86" i="79"/>
  <c r="R85" i="79"/>
  <c r="R84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N241" i="78"/>
  <c r="S6" i="8" s="1"/>
  <c r="N238" i="78"/>
  <c r="W6" i="8" s="1"/>
  <c r="M235" i="78"/>
  <c r="R233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9" i="78"/>
  <c r="R177" i="78"/>
  <c r="R176" i="78"/>
  <c r="R175" i="78"/>
  <c r="R174" i="78"/>
  <c r="R173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30" i="78"/>
  <c r="R128" i="78"/>
  <c r="R127" i="78"/>
  <c r="R126" i="78"/>
  <c r="R125" i="78"/>
  <c r="R124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105" i="78"/>
  <c r="R104" i="78"/>
  <c r="R103" i="78"/>
  <c r="R102" i="78"/>
  <c r="R101" i="78"/>
  <c r="R100" i="78"/>
  <c r="R99" i="78"/>
  <c r="R98" i="78"/>
  <c r="R97" i="78"/>
  <c r="R96" i="78"/>
  <c r="R95" i="78"/>
  <c r="R93" i="78"/>
  <c r="R92" i="78"/>
  <c r="R91" i="78"/>
  <c r="R90" i="78"/>
  <c r="R89" i="78"/>
  <c r="R88" i="78"/>
  <c r="R87" i="78"/>
  <c r="R86" i="78"/>
  <c r="R85" i="78"/>
  <c r="R84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N241" i="77"/>
  <c r="S5" i="8" s="1"/>
  <c r="N238" i="77"/>
  <c r="W5" i="8" s="1"/>
  <c r="M235" i="77"/>
  <c r="R233" i="77"/>
  <c r="R214" i="77"/>
  <c r="R213" i="77"/>
  <c r="R212" i="77"/>
  <c r="R211" i="77"/>
  <c r="R210" i="77"/>
  <c r="R209" i="77"/>
  <c r="R208" i="77"/>
  <c r="R207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90" i="77"/>
  <c r="R189" i="77"/>
  <c r="R188" i="77"/>
  <c r="R187" i="77"/>
  <c r="R186" i="77"/>
  <c r="R185" i="77"/>
  <c r="R184" i="77"/>
  <c r="R183" i="77"/>
  <c r="R182" i="77"/>
  <c r="R181" i="77"/>
  <c r="R180" i="77"/>
  <c r="R179" i="77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223" i="8" l="1"/>
  <c r="M224" i="8"/>
  <c r="M232" i="8"/>
  <c r="G62" i="8"/>
  <c r="J62" i="8" s="1"/>
  <c r="M218" i="8"/>
  <c r="M220" i="8"/>
  <c r="M222" i="8"/>
  <c r="P220" i="93"/>
  <c r="J226" i="8"/>
  <c r="P224" i="93"/>
  <c r="P218" i="93"/>
  <c r="J223" i="8"/>
  <c r="M231" i="8"/>
  <c r="P232" i="93"/>
  <c r="J227" i="8"/>
  <c r="J219" i="8"/>
  <c r="G231" i="104"/>
  <c r="G231" i="101"/>
  <c r="G231" i="95"/>
  <c r="G231" i="102"/>
  <c r="J231" i="102" s="1"/>
  <c r="G231" i="103"/>
  <c r="J231" i="103" s="1"/>
  <c r="G231" i="99"/>
  <c r="J231" i="99" s="1"/>
  <c r="G231" i="96"/>
  <c r="J231" i="96" s="1"/>
  <c r="G231" i="97" s="1"/>
  <c r="J231" i="97" s="1"/>
  <c r="G231" i="105"/>
  <c r="J231" i="105" s="1"/>
  <c r="G231" i="109"/>
  <c r="J231" i="109" s="1"/>
  <c r="G231" i="98"/>
  <c r="J231" i="98" s="1"/>
  <c r="G231" i="106"/>
  <c r="J231" i="106" s="1"/>
  <c r="E231" i="107"/>
  <c r="G231" i="107" s="1"/>
  <c r="J231" i="107" s="1"/>
  <c r="G229" i="96"/>
  <c r="J229" i="96" s="1"/>
  <c r="G229" i="97" s="1"/>
  <c r="J229" i="97" s="1"/>
  <c r="G229" i="105"/>
  <c r="J229" i="105" s="1"/>
  <c r="G229" i="109"/>
  <c r="J229" i="109" s="1"/>
  <c r="G229" i="98"/>
  <c r="J229" i="98" s="1"/>
  <c r="G229" i="103"/>
  <c r="J229" i="103" s="1"/>
  <c r="G229" i="106"/>
  <c r="J229" i="106" s="1"/>
  <c r="E229" i="107"/>
  <c r="G229" i="107" s="1"/>
  <c r="J229" i="107" s="1"/>
  <c r="G229" i="99"/>
  <c r="J229" i="99" s="1"/>
  <c r="G229" i="102"/>
  <c r="J229" i="102" s="1"/>
  <c r="G229" i="104"/>
  <c r="G229" i="101"/>
  <c r="G229" i="95"/>
  <c r="G228" i="105"/>
  <c r="J228" i="105" s="1"/>
  <c r="G228" i="109"/>
  <c r="J228" i="109" s="1"/>
  <c r="G228" i="98"/>
  <c r="J228" i="98" s="1"/>
  <c r="G228" i="106"/>
  <c r="J228" i="106" s="1"/>
  <c r="E228" i="107"/>
  <c r="G228" i="107" s="1"/>
  <c r="J228" i="107" s="1"/>
  <c r="G228" i="102"/>
  <c r="J228" i="102" s="1"/>
  <c r="G228" i="96"/>
  <c r="J228" i="96" s="1"/>
  <c r="G228" i="97" s="1"/>
  <c r="J228" i="97" s="1"/>
  <c r="G228" i="104"/>
  <c r="G228" i="101"/>
  <c r="G228" i="95"/>
  <c r="G228" i="103"/>
  <c r="J228" i="103" s="1"/>
  <c r="G228" i="99"/>
  <c r="J228" i="99" s="1"/>
  <c r="G227" i="106"/>
  <c r="J227" i="106" s="1"/>
  <c r="G227" i="105"/>
  <c r="J227" i="105" s="1"/>
  <c r="E227" i="107"/>
  <c r="G227" i="107" s="1"/>
  <c r="J227" i="107" s="1"/>
  <c r="G227" i="102"/>
  <c r="J227" i="102" s="1"/>
  <c r="G227" i="104"/>
  <c r="G227" i="101"/>
  <c r="G227" i="95"/>
  <c r="G227" i="109"/>
  <c r="J227" i="109" s="1"/>
  <c r="G227" i="98"/>
  <c r="J227" i="98" s="1"/>
  <c r="G227" i="103"/>
  <c r="J227" i="103" s="1"/>
  <c r="G227" i="99"/>
  <c r="J227" i="99" s="1"/>
  <c r="G227" i="96"/>
  <c r="J227" i="96" s="1"/>
  <c r="G227" i="97" s="1"/>
  <c r="J227" i="97" s="1"/>
  <c r="E226" i="107"/>
  <c r="G226" i="107" s="1"/>
  <c r="J226" i="107" s="1"/>
  <c r="G226" i="106"/>
  <c r="J226" i="106" s="1"/>
  <c r="G226" i="102"/>
  <c r="J226" i="102" s="1"/>
  <c r="G226" i="104"/>
  <c r="G226" i="101"/>
  <c r="G226" i="95"/>
  <c r="G226" i="103"/>
  <c r="J226" i="103" s="1"/>
  <c r="G226" i="99"/>
  <c r="J226" i="99" s="1"/>
  <c r="G226" i="96"/>
  <c r="J226" i="96" s="1"/>
  <c r="G226" i="97" s="1"/>
  <c r="J226" i="97" s="1"/>
  <c r="G226" i="105"/>
  <c r="J226" i="105" s="1"/>
  <c r="G226" i="109"/>
  <c r="J226" i="109" s="1"/>
  <c r="G226" i="98"/>
  <c r="J226" i="98" s="1"/>
  <c r="G230" i="103"/>
  <c r="J230" i="103" s="1"/>
  <c r="G230" i="99"/>
  <c r="J230" i="99" s="1"/>
  <c r="G230" i="95"/>
  <c r="G230" i="96"/>
  <c r="J230" i="96" s="1"/>
  <c r="G230" i="97" s="1"/>
  <c r="J230" i="97" s="1"/>
  <c r="G230" i="104"/>
  <c r="G230" i="101"/>
  <c r="G230" i="105"/>
  <c r="J230" i="105" s="1"/>
  <c r="G230" i="109"/>
  <c r="J230" i="109" s="1"/>
  <c r="G230" i="98"/>
  <c r="J230" i="98" s="1"/>
  <c r="G230" i="106"/>
  <c r="J230" i="106" s="1"/>
  <c r="E230" i="107"/>
  <c r="G230" i="107" s="1"/>
  <c r="J230" i="107" s="1"/>
  <c r="G230" i="102"/>
  <c r="J230" i="102" s="1"/>
  <c r="E232" i="107"/>
  <c r="G232" i="107" s="1"/>
  <c r="J232" i="107" s="1"/>
  <c r="G226" i="8"/>
  <c r="J222" i="8"/>
  <c r="M230" i="8"/>
  <c r="M221" i="8"/>
  <c r="G232" i="106"/>
  <c r="J232" i="106" s="1"/>
  <c r="J231" i="8"/>
  <c r="J221" i="8"/>
  <c r="M229" i="8"/>
  <c r="G232" i="105"/>
  <c r="J232" i="105" s="1"/>
  <c r="J230" i="8"/>
  <c r="J220" i="8"/>
  <c r="M228" i="8"/>
  <c r="M219" i="8"/>
  <c r="G232" i="96"/>
  <c r="J232" i="96" s="1"/>
  <c r="G232" i="97" s="1"/>
  <c r="J232" i="97" s="1"/>
  <c r="J229" i="8"/>
  <c r="M227" i="8"/>
  <c r="J228" i="8"/>
  <c r="J233" i="8"/>
  <c r="J225" i="8"/>
  <c r="M226" i="8"/>
  <c r="J232" i="8"/>
  <c r="M233" i="8"/>
  <c r="P225" i="8"/>
  <c r="M225" i="8"/>
  <c r="J224" i="8"/>
  <c r="J217" i="8"/>
  <c r="E217" i="77"/>
  <c r="G220" i="86"/>
  <c r="P227" i="85"/>
  <c r="M217" i="8"/>
  <c r="M216" i="8"/>
  <c r="M215" i="8"/>
  <c r="P222" i="85"/>
  <c r="E218" i="79"/>
  <c r="G218" i="79" s="1"/>
  <c r="J218" i="79" s="1"/>
  <c r="E218" i="80" s="1"/>
  <c r="G218" i="80" s="1"/>
  <c r="J216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231" i="77"/>
  <c r="G231" i="77" s="1"/>
  <c r="J231" i="77" s="1"/>
  <c r="J214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30" i="77"/>
  <c r="J230" i="77" s="1"/>
  <c r="G230" i="78" s="1"/>
  <c r="J230" i="78" s="1"/>
  <c r="J232" i="79" s="1"/>
  <c r="G232" i="80" s="1"/>
  <c r="J232" i="80" s="1"/>
  <c r="J213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J212" i="8"/>
  <c r="E212" i="77"/>
  <c r="G212" i="77" s="1"/>
  <c r="E219" i="79"/>
  <c r="J211" i="8"/>
  <c r="E211" i="77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P219" i="74"/>
  <c r="P218" i="74"/>
  <c r="M212" i="8"/>
  <c r="P221" i="84"/>
  <c r="J215" i="8"/>
  <c r="P215" i="78"/>
  <c r="M214" i="8"/>
  <c r="M213" i="8"/>
  <c r="P213" i="74"/>
  <c r="P216" i="74"/>
  <c r="G215" i="8"/>
  <c r="E233" i="77"/>
  <c r="G233" i="77" s="1"/>
  <c r="J233" i="77" s="1"/>
  <c r="P216" i="8"/>
  <c r="P215" i="8"/>
  <c r="P59" i="93"/>
  <c r="P58" i="93"/>
  <c r="P212" i="93"/>
  <c r="M94" i="8"/>
  <c r="P42" i="93"/>
  <c r="M16" i="8"/>
  <c r="P193" i="105"/>
  <c r="P118" i="103"/>
  <c r="V36" i="8"/>
  <c r="P99" i="96"/>
  <c r="P211" i="93"/>
  <c r="P169" i="89"/>
  <c r="P168" i="89"/>
  <c r="P167" i="89"/>
  <c r="P166" i="89"/>
  <c r="P140" i="87"/>
  <c r="P213" i="82"/>
  <c r="W36" i="8"/>
  <c r="P155" i="78"/>
  <c r="P60" i="78"/>
  <c r="P59" i="78"/>
  <c r="S36" i="8"/>
  <c r="N236" i="109"/>
  <c r="R234" i="109"/>
  <c r="P112" i="84"/>
  <c r="P184" i="84"/>
  <c r="P120" i="81"/>
  <c r="P76" i="105"/>
  <c r="P108" i="105"/>
  <c r="P124" i="105"/>
  <c r="P156" i="105"/>
  <c r="P172" i="105"/>
  <c r="P64" i="98"/>
  <c r="P106" i="81"/>
  <c r="P114" i="81"/>
  <c r="P122" i="81"/>
  <c r="R234" i="90"/>
  <c r="R234" i="83"/>
  <c r="N236" i="83"/>
  <c r="R11" i="8" s="1"/>
  <c r="N236" i="77"/>
  <c r="R234" i="107"/>
  <c r="R234" i="106"/>
  <c r="R234" i="105"/>
  <c r="R234" i="104"/>
  <c r="R234" i="103"/>
  <c r="R234" i="102"/>
  <c r="N236" i="101"/>
  <c r="R234" i="101"/>
  <c r="R234" i="99"/>
  <c r="R234" i="98"/>
  <c r="N236" i="97"/>
  <c r="R25" i="8" s="1"/>
  <c r="R234" i="97"/>
  <c r="R234" i="96"/>
  <c r="R234" i="95"/>
  <c r="R234" i="94"/>
  <c r="R234" i="93"/>
  <c r="R234" i="92"/>
  <c r="R234" i="91"/>
  <c r="N236" i="91"/>
  <c r="R19" i="8" s="1"/>
  <c r="N236" i="89"/>
  <c r="R17" i="8" s="1"/>
  <c r="R234" i="89"/>
  <c r="N236" i="88"/>
  <c r="R16" i="8" s="1"/>
  <c r="R234" i="87"/>
  <c r="R234" i="86"/>
  <c r="R234" i="85"/>
  <c r="N236" i="85"/>
  <c r="R13" i="8" s="1"/>
  <c r="R234" i="84"/>
  <c r="R234" i="82"/>
  <c r="R234" i="81"/>
  <c r="N236" i="80"/>
  <c r="R8" i="8" s="1"/>
  <c r="R234" i="80"/>
  <c r="R235" i="79"/>
  <c r="N236" i="78"/>
  <c r="N236" i="107"/>
  <c r="N236" i="106"/>
  <c r="N236" i="105"/>
  <c r="N236" i="104"/>
  <c r="N236" i="103"/>
  <c r="N242" i="103" s="1"/>
  <c r="N236" i="102"/>
  <c r="R30" i="8" s="1"/>
  <c r="N236" i="99"/>
  <c r="R27" i="8" s="1"/>
  <c r="N236" i="98"/>
  <c r="R26" i="8" s="1"/>
  <c r="N236" i="96"/>
  <c r="R24" i="8" s="1"/>
  <c r="N236" i="95"/>
  <c r="R23" i="8" s="1"/>
  <c r="N236" i="94"/>
  <c r="R22" i="8" s="1"/>
  <c r="N236" i="93"/>
  <c r="R21" i="8" s="1"/>
  <c r="N236" i="92"/>
  <c r="R20" i="8" s="1"/>
  <c r="N236" i="90"/>
  <c r="R18" i="8" s="1"/>
  <c r="R234" i="88"/>
  <c r="N236" i="87"/>
  <c r="R15" i="8" s="1"/>
  <c r="N236" i="86"/>
  <c r="R14" i="8" s="1"/>
  <c r="N236" i="84"/>
  <c r="R12" i="8" s="1"/>
  <c r="N236" i="82"/>
  <c r="R10" i="8" s="1"/>
  <c r="N236" i="81"/>
  <c r="R9" i="8" s="1"/>
  <c r="N237" i="79"/>
  <c r="R7" i="8" s="1"/>
  <c r="R234" i="78"/>
  <c r="R234" i="77"/>
  <c r="G220" i="87" l="1"/>
  <c r="J223" i="93"/>
  <c r="G223" i="94" s="1"/>
  <c r="J223" i="94" s="1"/>
  <c r="G213" i="8"/>
  <c r="G214" i="8"/>
  <c r="J218" i="8"/>
  <c r="G217" i="77"/>
  <c r="J217" i="77" s="1"/>
  <c r="E217" i="78" s="1"/>
  <c r="G217" i="78" s="1"/>
  <c r="J217" i="78" s="1"/>
  <c r="E217" i="79" s="1"/>
  <c r="G217" i="79" s="1"/>
  <c r="J217" i="79" s="1"/>
  <c r="E217" i="80" s="1"/>
  <c r="G217" i="80" s="1"/>
  <c r="J216" i="80"/>
  <c r="E216" i="81" s="1"/>
  <c r="G216" i="81" s="1"/>
  <c r="J219" i="83"/>
  <c r="E219" i="84" s="1"/>
  <c r="J219" i="84" s="1"/>
  <c r="E219" i="85" s="1"/>
  <c r="G219" i="85" s="1"/>
  <c r="J219" i="85" s="1"/>
  <c r="J218" i="80"/>
  <c r="J218" i="83" s="1"/>
  <c r="E218" i="84" s="1"/>
  <c r="G218" i="84" s="1"/>
  <c r="J218" i="84" s="1"/>
  <c r="E218" i="85" s="1"/>
  <c r="G218" i="85" s="1"/>
  <c r="J218" i="85" s="1"/>
  <c r="G216" i="8"/>
  <c r="E215" i="83"/>
  <c r="G215" i="83" s="1"/>
  <c r="J215" i="83" s="1"/>
  <c r="E233" i="79"/>
  <c r="J233" i="79" s="1"/>
  <c r="E233" i="80" s="1"/>
  <c r="G233" i="80" s="1"/>
  <c r="J233" i="80" s="1"/>
  <c r="G232" i="81" s="1"/>
  <c r="J232" i="81" s="1"/>
  <c r="E232" i="82" s="1"/>
  <c r="G232" i="82" s="1"/>
  <c r="J232" i="82" s="1"/>
  <c r="G232" i="83" s="1"/>
  <c r="J232" i="83" s="1"/>
  <c r="G232" i="85" s="1"/>
  <c r="J232" i="85" s="1"/>
  <c r="E233" i="78"/>
  <c r="G233" i="78" s="1"/>
  <c r="J233" i="78" s="1"/>
  <c r="N242" i="78"/>
  <c r="N245" i="78" s="1"/>
  <c r="R6" i="8"/>
  <c r="N242" i="101"/>
  <c r="N245" i="101" s="1"/>
  <c r="R29" i="8"/>
  <c r="N242" i="109"/>
  <c r="N245" i="109" s="1"/>
  <c r="R28" i="8"/>
  <c r="N242" i="90"/>
  <c r="N245" i="90" s="1"/>
  <c r="N242" i="83"/>
  <c r="N242" i="107"/>
  <c r="N245" i="107" s="1"/>
  <c r="R35" i="8"/>
  <c r="N242" i="106"/>
  <c r="N244" i="106" s="1"/>
  <c r="R34" i="8"/>
  <c r="N242" i="105"/>
  <c r="N244" i="105" s="1"/>
  <c r="R33" i="8"/>
  <c r="N242" i="104"/>
  <c r="N245" i="104" s="1"/>
  <c r="R32" i="8"/>
  <c r="N244" i="103"/>
  <c r="R31" i="8"/>
  <c r="N242" i="102"/>
  <c r="N244" i="102" s="1"/>
  <c r="N242" i="99"/>
  <c r="N245" i="99" s="1"/>
  <c r="N242" i="98"/>
  <c r="N245" i="98" s="1"/>
  <c r="N242" i="97"/>
  <c r="N245" i="97" s="1"/>
  <c r="N242" i="96"/>
  <c r="N245" i="96" s="1"/>
  <c r="N242" i="95"/>
  <c r="N245" i="95" s="1"/>
  <c r="N242" i="94"/>
  <c r="N245" i="94" s="1"/>
  <c r="N242" i="93"/>
  <c r="N245" i="93" s="1"/>
  <c r="N242" i="92"/>
  <c r="N245" i="92" s="1"/>
  <c r="N242" i="91"/>
  <c r="N242" i="89"/>
  <c r="N242" i="88"/>
  <c r="N242" i="87"/>
  <c r="N245" i="87" s="1"/>
  <c r="N242" i="86"/>
  <c r="N244" i="86" s="1"/>
  <c r="N242" i="85"/>
  <c r="N242" i="84"/>
  <c r="N245" i="84" s="1"/>
  <c r="N242" i="82"/>
  <c r="N244" i="82" s="1"/>
  <c r="N242" i="81"/>
  <c r="N245" i="81" s="1"/>
  <c r="N242" i="80"/>
  <c r="N243" i="79"/>
  <c r="N245" i="79" s="1"/>
  <c r="N242" i="77"/>
  <c r="N244" i="77" s="1"/>
  <c r="R5" i="8"/>
  <c r="R88" i="74"/>
  <c r="M88" i="74"/>
  <c r="M88" i="8" s="1"/>
  <c r="G88" i="74"/>
  <c r="J88" i="74" s="1"/>
  <c r="P89" i="8"/>
  <c r="R87" i="74"/>
  <c r="M87" i="74"/>
  <c r="M87" i="8" s="1"/>
  <c r="G87" i="74"/>
  <c r="J87" i="74" s="1"/>
  <c r="P88" i="8"/>
  <c r="R174" i="74"/>
  <c r="M174" i="74"/>
  <c r="M174" i="8" s="1"/>
  <c r="G174" i="74"/>
  <c r="J174" i="74" s="1"/>
  <c r="P175" i="8"/>
  <c r="R102" i="74"/>
  <c r="M102" i="74"/>
  <c r="M102" i="8" s="1"/>
  <c r="G102" i="74"/>
  <c r="J102" i="74" s="1"/>
  <c r="P103" i="8"/>
  <c r="G223" i="102" l="1"/>
  <c r="J223" i="102" s="1"/>
  <c r="G223" i="104"/>
  <c r="J223" i="104" s="1"/>
  <c r="G223" i="101"/>
  <c r="J223" i="101" s="1"/>
  <c r="G223" i="95"/>
  <c r="J223" i="95" s="1"/>
  <c r="G223" i="103"/>
  <c r="J223" i="103" s="1"/>
  <c r="G223" i="99"/>
  <c r="J223" i="99" s="1"/>
  <c r="G223" i="96"/>
  <c r="J223" i="96" s="1"/>
  <c r="G223" i="97" s="1"/>
  <c r="J223" i="97" s="1"/>
  <c r="G223" i="105"/>
  <c r="J223" i="105" s="1"/>
  <c r="G223" i="109"/>
  <c r="J223" i="109" s="1"/>
  <c r="G223" i="98"/>
  <c r="J223" i="98" s="1"/>
  <c r="G223" i="106"/>
  <c r="J223" i="106" s="1"/>
  <c r="E223" i="107"/>
  <c r="G223" i="107" s="1"/>
  <c r="J223" i="107" s="1"/>
  <c r="E220" i="88"/>
  <c r="G220" i="88" s="1"/>
  <c r="J220" i="88" s="1"/>
  <c r="E220" i="89" s="1"/>
  <c r="G220" i="89" s="1"/>
  <c r="J220" i="89" s="1"/>
  <c r="G220" i="90" s="1"/>
  <c r="J224" i="93"/>
  <c r="G224" i="94" s="1"/>
  <c r="J224" i="94" s="1"/>
  <c r="E219" i="86"/>
  <c r="G219" i="86" s="1"/>
  <c r="J219" i="86" s="1"/>
  <c r="E218" i="86"/>
  <c r="G218" i="86" s="1"/>
  <c r="J218" i="86" s="1"/>
  <c r="J216" i="81"/>
  <c r="E216" i="82" s="1"/>
  <c r="G216" i="82" s="1"/>
  <c r="J216" i="82" s="1"/>
  <c r="E216" i="83" s="1"/>
  <c r="G216" i="83" s="1"/>
  <c r="J217" i="80"/>
  <c r="E217" i="81" s="1"/>
  <c r="G217" i="81" s="1"/>
  <c r="J217" i="81" s="1"/>
  <c r="E217" i="82" s="1"/>
  <c r="J217" i="82" s="1"/>
  <c r="E217" i="83" s="1"/>
  <c r="G217" i="83" s="1"/>
  <c r="E234" i="79"/>
  <c r="G234" i="79" s="1"/>
  <c r="J234" i="79" s="1"/>
  <c r="E102" i="77"/>
  <c r="G102" i="77" s="1"/>
  <c r="J102" i="77" s="1"/>
  <c r="E102" i="78" s="1"/>
  <c r="E87" i="77"/>
  <c r="G87" i="77" s="1"/>
  <c r="J87" i="77" s="1"/>
  <c r="E87" i="78" s="1"/>
  <c r="E174" i="77"/>
  <c r="G174" i="77" s="1"/>
  <c r="J174" i="77" s="1"/>
  <c r="E174" i="78" s="1"/>
  <c r="E88" i="77"/>
  <c r="G88" i="77" s="1"/>
  <c r="J88" i="77" s="1"/>
  <c r="E88" i="78" s="1"/>
  <c r="N244" i="101"/>
  <c r="N244" i="109"/>
  <c r="R36" i="8"/>
  <c r="N244" i="78"/>
  <c r="P174" i="74"/>
  <c r="P88" i="74"/>
  <c r="P102" i="74"/>
  <c r="P87" i="74"/>
  <c r="N244" i="90"/>
  <c r="N245" i="83"/>
  <c r="N244" i="83"/>
  <c r="Y11" i="8"/>
  <c r="Y36" i="8" s="1"/>
  <c r="N244" i="107"/>
  <c r="N245" i="106"/>
  <c r="N245" i="105"/>
  <c r="N244" i="104"/>
  <c r="N245" i="103"/>
  <c r="N245" i="102"/>
  <c r="N244" i="99"/>
  <c r="N244" i="98"/>
  <c r="N244" i="97"/>
  <c r="N244" i="96"/>
  <c r="N244" i="95"/>
  <c r="N244" i="94"/>
  <c r="N244" i="93"/>
  <c r="N244" i="92"/>
  <c r="N245" i="91"/>
  <c r="N244" i="91"/>
  <c r="X17" i="8"/>
  <c r="N244" i="89"/>
  <c r="N245" i="89"/>
  <c r="N245" i="88"/>
  <c r="N244" i="88"/>
  <c r="N244" i="87"/>
  <c r="N245" i="86"/>
  <c r="N244" i="85"/>
  <c r="N245" i="85"/>
  <c r="N244" i="84"/>
  <c r="N245" i="82"/>
  <c r="N244" i="81"/>
  <c r="N245" i="80"/>
  <c r="N244" i="80"/>
  <c r="N246" i="79"/>
  <c r="N245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J210" i="74"/>
  <c r="G173" i="74"/>
  <c r="J173" i="74" s="1"/>
  <c r="G82" i="74"/>
  <c r="J82" i="74" s="1"/>
  <c r="G103" i="74"/>
  <c r="J103" i="74" s="1"/>
  <c r="G104" i="74"/>
  <c r="J104" i="74" s="1"/>
  <c r="AA36" i="8"/>
  <c r="P208" i="8"/>
  <c r="P190" i="8"/>
  <c r="R207" i="74"/>
  <c r="M207" i="74"/>
  <c r="M207" i="8" s="1"/>
  <c r="R189" i="74"/>
  <c r="M189" i="74"/>
  <c r="M189" i="8" s="1"/>
  <c r="P189" i="8"/>
  <c r="P188" i="8"/>
  <c r="P106" i="8"/>
  <c r="P105" i="8"/>
  <c r="P104" i="8"/>
  <c r="P83" i="8"/>
  <c r="P174" i="8"/>
  <c r="R188" i="74"/>
  <c r="M188" i="74"/>
  <c r="M188" i="8" s="1"/>
  <c r="R187" i="74"/>
  <c r="M187" i="74"/>
  <c r="M187" i="8" s="1"/>
  <c r="R105" i="74"/>
  <c r="M105" i="74"/>
  <c r="M105" i="8" s="1"/>
  <c r="R104" i="74"/>
  <c r="M104" i="74"/>
  <c r="M104" i="8" s="1"/>
  <c r="R103" i="74"/>
  <c r="M103" i="74"/>
  <c r="M103" i="8" s="1"/>
  <c r="R82" i="74"/>
  <c r="M82" i="74"/>
  <c r="M82" i="8" s="1"/>
  <c r="R173" i="74"/>
  <c r="M173" i="74"/>
  <c r="M173" i="8" s="1"/>
  <c r="P187" i="8"/>
  <c r="R186" i="74"/>
  <c r="M186" i="74"/>
  <c r="M186" i="8" s="1"/>
  <c r="P191" i="8"/>
  <c r="R190" i="74"/>
  <c r="M190" i="74"/>
  <c r="M190" i="8" s="1"/>
  <c r="G224" i="102" l="1"/>
  <c r="J224" i="102" s="1"/>
  <c r="E224" i="107"/>
  <c r="G224" i="107" s="1"/>
  <c r="J224" i="107" s="1"/>
  <c r="G224" i="104"/>
  <c r="J224" i="104" s="1"/>
  <c r="G224" i="101"/>
  <c r="J224" i="101" s="1"/>
  <c r="G224" i="95"/>
  <c r="J224" i="95" s="1"/>
  <c r="G224" i="103"/>
  <c r="J224" i="103" s="1"/>
  <c r="G224" i="99"/>
  <c r="J224" i="99" s="1"/>
  <c r="G224" i="96"/>
  <c r="J224" i="96" s="1"/>
  <c r="G224" i="97" s="1"/>
  <c r="J224" i="97" s="1"/>
  <c r="G224" i="105"/>
  <c r="J224" i="105" s="1"/>
  <c r="G224" i="109"/>
  <c r="J224" i="109" s="1"/>
  <c r="G224" i="98"/>
  <c r="J224" i="98" s="1"/>
  <c r="G224" i="106"/>
  <c r="J224" i="106" s="1"/>
  <c r="E218" i="87"/>
  <c r="G218" i="87" s="1"/>
  <c r="J218" i="87" s="1"/>
  <c r="E219" i="87"/>
  <c r="G219" i="87" s="1"/>
  <c r="E221" i="91"/>
  <c r="G221" i="91" s="1"/>
  <c r="E220" i="91"/>
  <c r="G220" i="91" s="1"/>
  <c r="J220" i="91" s="1"/>
  <c r="J217" i="83"/>
  <c r="E217" i="84" s="1"/>
  <c r="G217" i="84" s="1"/>
  <c r="J217" i="84" s="1"/>
  <c r="J216" i="83"/>
  <c r="E216" i="84" s="1"/>
  <c r="G216" i="84" s="1"/>
  <c r="J216" i="84" s="1"/>
  <c r="E216" i="85" s="1"/>
  <c r="G216" i="85" s="1"/>
  <c r="J216" i="85" s="1"/>
  <c r="G233" i="81"/>
  <c r="J233" i="81" s="1"/>
  <c r="E233" i="82" s="1"/>
  <c r="G233" i="82" s="1"/>
  <c r="J233" i="82" s="1"/>
  <c r="E233" i="83" s="1"/>
  <c r="G233" i="83" s="1"/>
  <c r="J233" i="83" s="1"/>
  <c r="E183" i="77"/>
  <c r="G183" i="77" s="1"/>
  <c r="J183" i="77" s="1"/>
  <c r="E183" i="78" s="1"/>
  <c r="E141" i="77"/>
  <c r="E109" i="77"/>
  <c r="G109" i="77" s="1"/>
  <c r="J109" i="77" s="1"/>
  <c r="E109" i="78" s="1"/>
  <c r="E68" i="77"/>
  <c r="G68" i="77" s="1"/>
  <c r="J68" i="77" s="1"/>
  <c r="E68" i="78" s="1"/>
  <c r="E52" i="77"/>
  <c r="J28" i="8"/>
  <c r="E28" i="77"/>
  <c r="G28" i="77" s="1"/>
  <c r="J28" i="77" s="1"/>
  <c r="E28" i="78" s="1"/>
  <c r="E172" i="77"/>
  <c r="E148" i="77"/>
  <c r="G148" i="77" s="1"/>
  <c r="J148" i="77" s="1"/>
  <c r="E148" i="78" s="1"/>
  <c r="E124" i="77"/>
  <c r="E108" i="77"/>
  <c r="J96" i="8"/>
  <c r="E96" i="77"/>
  <c r="E77" i="77"/>
  <c r="G77" i="77" s="1"/>
  <c r="J77" i="77" s="1"/>
  <c r="E77" i="78" s="1"/>
  <c r="E59" i="77"/>
  <c r="G59" i="77" s="1"/>
  <c r="J59" i="77" s="1"/>
  <c r="E59" i="78" s="1"/>
  <c r="E51" i="77"/>
  <c r="E43" i="77"/>
  <c r="E35" i="77"/>
  <c r="G35" i="77" s="1"/>
  <c r="J35" i="77" s="1"/>
  <c r="E35" i="78" s="1"/>
  <c r="J27" i="8"/>
  <c r="E27" i="77"/>
  <c r="G27" i="77" s="1"/>
  <c r="J27" i="77" s="1"/>
  <c r="E27" i="78" s="1"/>
  <c r="J209" i="8"/>
  <c r="E209" i="77"/>
  <c r="E200" i="77"/>
  <c r="G200" i="77" s="1"/>
  <c r="J200" i="77" s="1"/>
  <c r="E200" i="78" s="1"/>
  <c r="E192" i="77"/>
  <c r="G192" i="77" s="1"/>
  <c r="J192" i="77" s="1"/>
  <c r="E192" i="78" s="1"/>
  <c r="E181" i="77"/>
  <c r="G181" i="77" s="1"/>
  <c r="J181" i="77" s="1"/>
  <c r="E181" i="78" s="1"/>
  <c r="E171" i="77"/>
  <c r="G171" i="77" s="1"/>
  <c r="J171" i="77" s="1"/>
  <c r="E171" i="78" s="1"/>
  <c r="J163" i="8"/>
  <c r="E163" i="77"/>
  <c r="E155" i="77"/>
  <c r="G155" i="77" s="1"/>
  <c r="J155" i="77" s="1"/>
  <c r="E155" i="78" s="1"/>
  <c r="E147" i="77"/>
  <c r="G147" i="77" s="1"/>
  <c r="J147" i="77" s="1"/>
  <c r="E147" i="78" s="1"/>
  <c r="E139" i="77"/>
  <c r="E131" i="77"/>
  <c r="G131" i="77" s="1"/>
  <c r="J131" i="77" s="1"/>
  <c r="E131" i="78" s="1"/>
  <c r="G123" i="8"/>
  <c r="J123" i="8" s="1"/>
  <c r="E123" i="77"/>
  <c r="G123" i="77" s="1"/>
  <c r="J123" i="77" s="1"/>
  <c r="E123" i="78" s="1"/>
  <c r="E115" i="77"/>
  <c r="G115" i="77" s="1"/>
  <c r="J115" i="77" s="1"/>
  <c r="E115" i="78" s="1"/>
  <c r="E107" i="77"/>
  <c r="G107" i="77" s="1"/>
  <c r="J107" i="77" s="1"/>
  <c r="E107" i="78" s="1"/>
  <c r="E95" i="77"/>
  <c r="E85" i="77"/>
  <c r="G85" i="77" s="1"/>
  <c r="J85" i="77" s="1"/>
  <c r="E85" i="78" s="1"/>
  <c r="E75" i="77"/>
  <c r="G75" i="77" s="1"/>
  <c r="J75" i="77" s="1"/>
  <c r="E75" i="78" s="1"/>
  <c r="E66" i="77"/>
  <c r="G66" i="77" s="1"/>
  <c r="J66" i="77" s="1"/>
  <c r="E66" i="78" s="1"/>
  <c r="E58" i="77"/>
  <c r="G58" i="77" s="1"/>
  <c r="J58" i="77" s="1"/>
  <c r="E58" i="78" s="1"/>
  <c r="E50" i="77"/>
  <c r="G50" i="77" s="1"/>
  <c r="J50" i="77" s="1"/>
  <c r="E50" i="78" s="1"/>
  <c r="E42" i="77"/>
  <c r="G42" i="77" s="1"/>
  <c r="J42" i="77" s="1"/>
  <c r="E42" i="78" s="1"/>
  <c r="E34" i="77"/>
  <c r="G34" i="77" s="1"/>
  <c r="J34" i="77" s="1"/>
  <c r="E34" i="78" s="1"/>
  <c r="E202" i="77"/>
  <c r="J210" i="8"/>
  <c r="E210" i="77"/>
  <c r="G210" i="77" s="1"/>
  <c r="J210" i="77" s="1"/>
  <c r="E210" i="78" s="1"/>
  <c r="E164" i="77"/>
  <c r="G164" i="77" s="1"/>
  <c r="J164" i="77" s="1"/>
  <c r="E164" i="78" s="1"/>
  <c r="E132" i="77"/>
  <c r="E67" i="77"/>
  <c r="G67" i="77" s="1"/>
  <c r="J67" i="77" s="1"/>
  <c r="E67" i="78" s="1"/>
  <c r="E208" i="77"/>
  <c r="G208" i="77" s="1"/>
  <c r="J208" i="77" s="1"/>
  <c r="E208" i="78" s="1"/>
  <c r="E199" i="77"/>
  <c r="G199" i="77" s="1"/>
  <c r="J199" i="77" s="1"/>
  <c r="E199" i="78" s="1"/>
  <c r="E191" i="77"/>
  <c r="G191" i="77" s="1"/>
  <c r="J191" i="77" s="1"/>
  <c r="E191" i="78" s="1"/>
  <c r="E180" i="77"/>
  <c r="G180" i="77" s="1"/>
  <c r="J180" i="77" s="1"/>
  <c r="E180" i="78" s="1"/>
  <c r="E170" i="77"/>
  <c r="G170" i="77" s="1"/>
  <c r="J170" i="77" s="1"/>
  <c r="E170" i="78" s="1"/>
  <c r="G162" i="8"/>
  <c r="E162" i="77"/>
  <c r="G162" i="77" s="1"/>
  <c r="J162" i="77" s="1"/>
  <c r="E162" i="78" s="1"/>
  <c r="E154" i="77"/>
  <c r="G154" i="77" s="1"/>
  <c r="J154" i="77" s="1"/>
  <c r="E154" i="78" s="1"/>
  <c r="E146" i="77"/>
  <c r="G146" i="77" s="1"/>
  <c r="J146" i="77" s="1"/>
  <c r="E146" i="78" s="1"/>
  <c r="G138" i="8"/>
  <c r="E138" i="77"/>
  <c r="G138" i="77" s="1"/>
  <c r="J138" i="77" s="1"/>
  <c r="E138" i="78" s="1"/>
  <c r="J130" i="8"/>
  <c r="E130" i="77"/>
  <c r="G130" i="77" s="1"/>
  <c r="J130" i="77" s="1"/>
  <c r="E130" i="78" s="1"/>
  <c r="E122" i="77"/>
  <c r="G122" i="77" s="1"/>
  <c r="J122" i="77" s="1"/>
  <c r="E122" i="78" s="1"/>
  <c r="E114" i="77"/>
  <c r="G114" i="77" s="1"/>
  <c r="J114" i="77" s="1"/>
  <c r="E114" i="78" s="1"/>
  <c r="E106" i="77"/>
  <c r="G106" i="77" s="1"/>
  <c r="J106" i="77" s="1"/>
  <c r="E106" i="78" s="1"/>
  <c r="E94" i="77"/>
  <c r="G94" i="77" s="1"/>
  <c r="J94" i="77" s="1"/>
  <c r="E94" i="78" s="1"/>
  <c r="E84" i="77"/>
  <c r="G84" i="77" s="1"/>
  <c r="J84" i="77" s="1"/>
  <c r="E84" i="78" s="1"/>
  <c r="E74" i="77"/>
  <c r="E65" i="77"/>
  <c r="G65" i="77" s="1"/>
  <c r="J65" i="77" s="1"/>
  <c r="E65" i="78" s="1"/>
  <c r="E57" i="77"/>
  <c r="G57" i="77" s="1"/>
  <c r="J57" i="77" s="1"/>
  <c r="E57" i="78" s="1"/>
  <c r="E49" i="77"/>
  <c r="G49" i="77" s="1"/>
  <c r="J49" i="77" s="1"/>
  <c r="E49" i="78" s="1"/>
  <c r="E41" i="77"/>
  <c r="E33" i="77"/>
  <c r="G33" i="77" s="1"/>
  <c r="J33" i="77" s="1"/>
  <c r="E33" i="78" s="1"/>
  <c r="E157" i="77"/>
  <c r="G157" i="77" s="1"/>
  <c r="J157" i="77" s="1"/>
  <c r="E157" i="78" s="1"/>
  <c r="E117" i="77"/>
  <c r="G117" i="77" s="1"/>
  <c r="J117" i="77" s="1"/>
  <c r="E117" i="78" s="1"/>
  <c r="E78" i="77"/>
  <c r="G78" i="77" s="1"/>
  <c r="J78" i="77" s="1"/>
  <c r="E78" i="78" s="1"/>
  <c r="E36" i="77"/>
  <c r="G36" i="77" s="1"/>
  <c r="J36" i="77" s="1"/>
  <c r="E36" i="78" s="1"/>
  <c r="E201" i="77"/>
  <c r="G201" i="77" s="1"/>
  <c r="J201" i="77" s="1"/>
  <c r="E201" i="78" s="1"/>
  <c r="E156" i="77"/>
  <c r="G156" i="77" s="1"/>
  <c r="J156" i="77" s="1"/>
  <c r="E156" i="78" s="1"/>
  <c r="E206" i="77"/>
  <c r="G206" i="77" s="1"/>
  <c r="J206" i="77" s="1"/>
  <c r="E206" i="78" s="1"/>
  <c r="J198" i="8"/>
  <c r="E198" i="77"/>
  <c r="G198" i="77" s="1"/>
  <c r="J198" i="77" s="1"/>
  <c r="E198" i="78" s="1"/>
  <c r="E190" i="77"/>
  <c r="G190" i="77" s="1"/>
  <c r="J190" i="77" s="1"/>
  <c r="E190" i="78" s="1"/>
  <c r="E179" i="77"/>
  <c r="G179" i="77" s="1"/>
  <c r="J179" i="77" s="1"/>
  <c r="E179" i="78" s="1"/>
  <c r="E169" i="77"/>
  <c r="G169" i="77" s="1"/>
  <c r="J169" i="77" s="1"/>
  <c r="E169" i="78" s="1"/>
  <c r="G161" i="8"/>
  <c r="E161" i="77"/>
  <c r="G161" i="77" s="1"/>
  <c r="J161" i="77" s="1"/>
  <c r="E161" i="78" s="1"/>
  <c r="E153" i="77"/>
  <c r="G153" i="77" s="1"/>
  <c r="J153" i="77" s="1"/>
  <c r="E153" i="78" s="1"/>
  <c r="E145" i="77"/>
  <c r="G137" i="8"/>
  <c r="E137" i="77"/>
  <c r="G137" i="77" s="1"/>
  <c r="J137" i="77" s="1"/>
  <c r="E137" i="78" s="1"/>
  <c r="E129" i="77"/>
  <c r="G129" i="77" s="1"/>
  <c r="J129" i="77" s="1"/>
  <c r="E129" i="78" s="1"/>
  <c r="E121" i="77"/>
  <c r="G121" i="77" s="1"/>
  <c r="J121" i="77" s="1"/>
  <c r="E121" i="78" s="1"/>
  <c r="E113" i="77"/>
  <c r="G113" i="77" s="1"/>
  <c r="J113" i="77" s="1"/>
  <c r="E113" i="78" s="1"/>
  <c r="E101" i="77"/>
  <c r="G101" i="77" s="1"/>
  <c r="J101" i="77" s="1"/>
  <c r="E101" i="78" s="1"/>
  <c r="J93" i="8"/>
  <c r="E93" i="77"/>
  <c r="G93" i="77" s="1"/>
  <c r="J93" i="77" s="1"/>
  <c r="E93" i="78" s="1"/>
  <c r="E83" i="77"/>
  <c r="G83" i="77" s="1"/>
  <c r="J83" i="77" s="1"/>
  <c r="E83" i="78" s="1"/>
  <c r="E73" i="77"/>
  <c r="G73" i="77" s="1"/>
  <c r="J73" i="77" s="1"/>
  <c r="E73" i="78" s="1"/>
  <c r="E64" i="77"/>
  <c r="G64" i="77" s="1"/>
  <c r="J64" i="77" s="1"/>
  <c r="E64" i="78" s="1"/>
  <c r="E56" i="77"/>
  <c r="G56" i="77" s="1"/>
  <c r="J56" i="77" s="1"/>
  <c r="E56" i="78" s="1"/>
  <c r="E48" i="77"/>
  <c r="G48" i="77" s="1"/>
  <c r="J48" i="77" s="1"/>
  <c r="E48" i="78" s="1"/>
  <c r="E40" i="77"/>
  <c r="G40" i="77" s="1"/>
  <c r="J40" i="77" s="1"/>
  <c r="E40" i="78" s="1"/>
  <c r="G32" i="8"/>
  <c r="E32" i="77"/>
  <c r="G32" i="77" s="1"/>
  <c r="J32" i="77" s="1"/>
  <c r="E32" i="78" s="1"/>
  <c r="E173" i="77"/>
  <c r="G173" i="77" s="1"/>
  <c r="J173" i="77" s="1"/>
  <c r="E173" i="78" s="1"/>
  <c r="E165" i="77"/>
  <c r="G165" i="77" s="1"/>
  <c r="J165" i="77" s="1"/>
  <c r="E165" i="78" s="1"/>
  <c r="G133" i="8"/>
  <c r="E133" i="77"/>
  <c r="G133" i="77" s="1"/>
  <c r="J133" i="77" s="1"/>
  <c r="E133" i="78" s="1"/>
  <c r="G97" i="8"/>
  <c r="E97" i="77"/>
  <c r="G97" i="77" s="1"/>
  <c r="J97" i="77" s="1"/>
  <c r="E97" i="78" s="1"/>
  <c r="E60" i="77"/>
  <c r="G60" i="77" s="1"/>
  <c r="J60" i="77" s="1"/>
  <c r="E60" i="78" s="1"/>
  <c r="E193" i="77"/>
  <c r="G193" i="77" s="1"/>
  <c r="J193" i="77" s="1"/>
  <c r="E193" i="78" s="1"/>
  <c r="E104" i="77"/>
  <c r="E205" i="77"/>
  <c r="G205" i="77" s="1"/>
  <c r="J205" i="77" s="1"/>
  <c r="E205" i="78" s="1"/>
  <c r="E197" i="77"/>
  <c r="G197" i="77" s="1"/>
  <c r="J197" i="77" s="1"/>
  <c r="E197" i="78" s="1"/>
  <c r="E186" i="77"/>
  <c r="G186" i="77" s="1"/>
  <c r="J186" i="77" s="1"/>
  <c r="E186" i="78" s="1"/>
  <c r="E178" i="77"/>
  <c r="G178" i="77" s="1"/>
  <c r="J178" i="77" s="1"/>
  <c r="E178" i="78" s="1"/>
  <c r="E168" i="77"/>
  <c r="G168" i="77" s="1"/>
  <c r="J168" i="77" s="1"/>
  <c r="E168" i="78" s="1"/>
  <c r="G160" i="8"/>
  <c r="E160" i="77"/>
  <c r="G160" i="77" s="1"/>
  <c r="J160" i="77" s="1"/>
  <c r="E160" i="78" s="1"/>
  <c r="E152" i="77"/>
  <c r="G152" i="77" s="1"/>
  <c r="J152" i="77" s="1"/>
  <c r="E152" i="78" s="1"/>
  <c r="E144" i="77"/>
  <c r="G144" i="77" s="1"/>
  <c r="J144" i="77" s="1"/>
  <c r="E144" i="78" s="1"/>
  <c r="G136" i="8"/>
  <c r="E136" i="77"/>
  <c r="G136" i="77" s="1"/>
  <c r="J136" i="77" s="1"/>
  <c r="E136" i="78" s="1"/>
  <c r="E128" i="77"/>
  <c r="G128" i="77" s="1"/>
  <c r="J128" i="77" s="1"/>
  <c r="E128" i="78" s="1"/>
  <c r="E120" i="77"/>
  <c r="G120" i="77" s="1"/>
  <c r="J120" i="77" s="1"/>
  <c r="E120" i="78" s="1"/>
  <c r="E112" i="77"/>
  <c r="G112" i="77" s="1"/>
  <c r="J112" i="77" s="1"/>
  <c r="E112" i="78" s="1"/>
  <c r="E100" i="77"/>
  <c r="G100" i="77" s="1"/>
  <c r="J100" i="77" s="1"/>
  <c r="E100" i="78" s="1"/>
  <c r="E92" i="77"/>
  <c r="G92" i="77" s="1"/>
  <c r="J92" i="77" s="1"/>
  <c r="E92" i="78" s="1"/>
  <c r="E81" i="77"/>
  <c r="G81" i="77" s="1"/>
  <c r="J81" i="77" s="1"/>
  <c r="E81" i="78" s="1"/>
  <c r="E72" i="77"/>
  <c r="G72" i="77" s="1"/>
  <c r="J72" i="77" s="1"/>
  <c r="E72" i="78" s="1"/>
  <c r="E63" i="77"/>
  <c r="G63" i="77" s="1"/>
  <c r="J63" i="77" s="1"/>
  <c r="E63" i="78" s="1"/>
  <c r="E55" i="77"/>
  <c r="G55" i="77" s="1"/>
  <c r="J55" i="77" s="1"/>
  <c r="E55" i="78" s="1"/>
  <c r="E47" i="77"/>
  <c r="G47" i="77" s="1"/>
  <c r="J47" i="77" s="1"/>
  <c r="E47" i="78" s="1"/>
  <c r="E39" i="77"/>
  <c r="G39" i="77" s="1"/>
  <c r="J39" i="77" s="1"/>
  <c r="E39" i="78" s="1"/>
  <c r="E31" i="77"/>
  <c r="G31" i="77" s="1"/>
  <c r="J31" i="77" s="1"/>
  <c r="E31" i="78" s="1"/>
  <c r="E194" i="77"/>
  <c r="G194" i="77" s="1"/>
  <c r="J194" i="77" s="1"/>
  <c r="E194" i="78" s="1"/>
  <c r="E149" i="77"/>
  <c r="G149" i="77" s="1"/>
  <c r="J149" i="77" s="1"/>
  <c r="E149" i="78" s="1"/>
  <c r="E182" i="77"/>
  <c r="G182" i="77" s="1"/>
  <c r="J182" i="77" s="1"/>
  <c r="E182" i="78" s="1"/>
  <c r="E140" i="77"/>
  <c r="G140" i="77" s="1"/>
  <c r="J140" i="77" s="1"/>
  <c r="E140" i="78" s="1"/>
  <c r="E116" i="77"/>
  <c r="G116" i="77" s="1"/>
  <c r="J116" i="77" s="1"/>
  <c r="E116" i="78" s="1"/>
  <c r="E86" i="77"/>
  <c r="G86" i="77" s="1"/>
  <c r="J86" i="77" s="1"/>
  <c r="E86" i="78" s="1"/>
  <c r="E103" i="77"/>
  <c r="E204" i="77"/>
  <c r="G204" i="77" s="1"/>
  <c r="J204" i="77" s="1"/>
  <c r="E204" i="78" s="1"/>
  <c r="E196" i="77"/>
  <c r="G196" i="77" s="1"/>
  <c r="J196" i="77" s="1"/>
  <c r="E196" i="78" s="1"/>
  <c r="E185" i="77"/>
  <c r="G185" i="77" s="1"/>
  <c r="J185" i="77" s="1"/>
  <c r="E185" i="78" s="1"/>
  <c r="E177" i="77"/>
  <c r="G177" i="77" s="1"/>
  <c r="J177" i="77" s="1"/>
  <c r="E177" i="78" s="1"/>
  <c r="E167" i="77"/>
  <c r="G167" i="77" s="1"/>
  <c r="J167" i="77" s="1"/>
  <c r="E167" i="78" s="1"/>
  <c r="G159" i="8"/>
  <c r="E159" i="77"/>
  <c r="G159" i="77" s="1"/>
  <c r="J159" i="77" s="1"/>
  <c r="E159" i="78" s="1"/>
  <c r="E151" i="77"/>
  <c r="G151" i="77" s="1"/>
  <c r="J151" i="77" s="1"/>
  <c r="E151" i="78" s="1"/>
  <c r="E143" i="77"/>
  <c r="G143" i="77" s="1"/>
  <c r="J143" i="77" s="1"/>
  <c r="E143" i="78" s="1"/>
  <c r="J135" i="8"/>
  <c r="E135" i="77"/>
  <c r="G135" i="77" s="1"/>
  <c r="J135" i="77" s="1"/>
  <c r="E135" i="78" s="1"/>
  <c r="E127" i="77"/>
  <c r="G127" i="77" s="1"/>
  <c r="J127" i="77" s="1"/>
  <c r="E127" i="78" s="1"/>
  <c r="E119" i="77"/>
  <c r="G119" i="77" s="1"/>
  <c r="J119" i="77" s="1"/>
  <c r="E119" i="78" s="1"/>
  <c r="E111" i="77"/>
  <c r="G111" i="77" s="1"/>
  <c r="J111" i="77" s="1"/>
  <c r="E111" i="78" s="1"/>
  <c r="G99" i="8"/>
  <c r="J99" i="8" s="1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1" i="77"/>
  <c r="G91" i="77" s="1"/>
  <c r="J91" i="77" s="1"/>
  <c r="E91" i="78" s="1"/>
  <c r="E80" i="77"/>
  <c r="G80" i="77" s="1"/>
  <c r="J80" i="77" s="1"/>
  <c r="E80" i="78" s="1"/>
  <c r="E70" i="77"/>
  <c r="G70" i="77" s="1"/>
  <c r="J70" i="77" s="1"/>
  <c r="E70" i="78" s="1"/>
  <c r="E62" i="77"/>
  <c r="G62" i="77" s="1"/>
  <c r="J62" i="77" s="1"/>
  <c r="E62" i="78" s="1"/>
  <c r="E54" i="77"/>
  <c r="G54" i="77" s="1"/>
  <c r="J54" i="77" s="1"/>
  <c r="E54" i="78" s="1"/>
  <c r="E46" i="77"/>
  <c r="G46" i="77" s="1"/>
  <c r="J46" i="77" s="1"/>
  <c r="E46" i="78" s="1"/>
  <c r="E38" i="77"/>
  <c r="G38" i="77" s="1"/>
  <c r="J38" i="77" s="1"/>
  <c r="E38" i="78" s="1"/>
  <c r="E30" i="77"/>
  <c r="G30" i="77" s="1"/>
  <c r="J30" i="77" s="1"/>
  <c r="E30" i="78" s="1"/>
  <c r="J30" i="8"/>
  <c r="G175" i="8"/>
  <c r="E175" i="77"/>
  <c r="G175" i="77" s="1"/>
  <c r="J175" i="77" s="1"/>
  <c r="E175" i="78" s="1"/>
  <c r="E125" i="77"/>
  <c r="G125" i="77" s="1"/>
  <c r="J125" i="77" s="1"/>
  <c r="E125" i="78" s="1"/>
  <c r="E89" i="77"/>
  <c r="G89" i="77" s="1"/>
  <c r="J89" i="77" s="1"/>
  <c r="E89" i="78" s="1"/>
  <c r="E44" i="77"/>
  <c r="G44" i="77" s="1"/>
  <c r="J44" i="77" s="1"/>
  <c r="E44" i="78" s="1"/>
  <c r="E82" i="77"/>
  <c r="G82" i="77" s="1"/>
  <c r="J82" i="77" s="1"/>
  <c r="E82" i="78" s="1"/>
  <c r="E203" i="77"/>
  <c r="G203" i="77" s="1"/>
  <c r="J203" i="77" s="1"/>
  <c r="E203" i="78" s="1"/>
  <c r="E195" i="77"/>
  <c r="G195" i="77" s="1"/>
  <c r="J195" i="77" s="1"/>
  <c r="E195" i="78" s="1"/>
  <c r="E184" i="77"/>
  <c r="G184" i="77" s="1"/>
  <c r="J184" i="77" s="1"/>
  <c r="E184" i="78" s="1"/>
  <c r="E176" i="77"/>
  <c r="G176" i="77" s="1"/>
  <c r="J176" i="77" s="1"/>
  <c r="E176" i="78" s="1"/>
  <c r="E166" i="77"/>
  <c r="G166" i="77" s="1"/>
  <c r="J166" i="77" s="1"/>
  <c r="E166" i="78" s="1"/>
  <c r="J158" i="8"/>
  <c r="E158" i="77"/>
  <c r="G158" i="77" s="1"/>
  <c r="J158" i="77" s="1"/>
  <c r="E158" i="78" s="1"/>
  <c r="E150" i="77"/>
  <c r="G150" i="77" s="1"/>
  <c r="J150" i="77" s="1"/>
  <c r="E150" i="78" s="1"/>
  <c r="E142" i="77"/>
  <c r="G142" i="77" s="1"/>
  <c r="J142" i="77" s="1"/>
  <c r="E142" i="78" s="1"/>
  <c r="J134" i="8"/>
  <c r="E134" i="77"/>
  <c r="G134" i="77" s="1"/>
  <c r="J134" i="77" s="1"/>
  <c r="E134" i="78" s="1"/>
  <c r="E126" i="77"/>
  <c r="G126" i="77" s="1"/>
  <c r="J126" i="77" s="1"/>
  <c r="E126" i="78" s="1"/>
  <c r="J118" i="8"/>
  <c r="E118" i="77"/>
  <c r="G118" i="77" s="1"/>
  <c r="J118" i="77" s="1"/>
  <c r="E118" i="78" s="1"/>
  <c r="E110" i="77"/>
  <c r="G110" i="77" s="1"/>
  <c r="J110" i="77" s="1"/>
  <c r="E110" i="78" s="1"/>
  <c r="J98" i="8"/>
  <c r="E98" i="77"/>
  <c r="G98" i="77" s="1"/>
  <c r="J98" i="77" s="1"/>
  <c r="E98" i="78" s="1"/>
  <c r="E90" i="77"/>
  <c r="G90" i="77" s="1"/>
  <c r="J90" i="77" s="1"/>
  <c r="E90" i="78" s="1"/>
  <c r="E79" i="77"/>
  <c r="G79" i="77" s="1"/>
  <c r="J79" i="77" s="1"/>
  <c r="E79" i="78" s="1"/>
  <c r="E69" i="77"/>
  <c r="G69" i="77" s="1"/>
  <c r="J69" i="77" s="1"/>
  <c r="E69" i="78" s="1"/>
  <c r="E61" i="77"/>
  <c r="G61" i="77" s="1"/>
  <c r="J61" i="77" s="1"/>
  <c r="E61" i="78" s="1"/>
  <c r="E53" i="77"/>
  <c r="G53" i="77" s="1"/>
  <c r="J53" i="77" s="1"/>
  <c r="E53" i="78" s="1"/>
  <c r="E45" i="77"/>
  <c r="G45" i="77" s="1"/>
  <c r="J45" i="77" s="1"/>
  <c r="E45" i="78" s="1"/>
  <c r="E37" i="77"/>
  <c r="G37" i="77" s="1"/>
  <c r="J37" i="77" s="1"/>
  <c r="E37" i="78" s="1"/>
  <c r="G29" i="8"/>
  <c r="E29" i="77"/>
  <c r="G29" i="77" s="1"/>
  <c r="J29" i="77" s="1"/>
  <c r="E29" i="78" s="1"/>
  <c r="G209" i="8"/>
  <c r="G95" i="77"/>
  <c r="J95" i="77" s="1"/>
  <c r="E95" i="78" s="1"/>
  <c r="J95" i="8"/>
  <c r="G174" i="8"/>
  <c r="J174" i="8"/>
  <c r="J212" i="77"/>
  <c r="G87" i="8"/>
  <c r="J87" i="8"/>
  <c r="G211" i="77"/>
  <c r="J211" i="77" s="1"/>
  <c r="G211" i="8"/>
  <c r="G172" i="77"/>
  <c r="J172" i="77" s="1"/>
  <c r="E172" i="78" s="1"/>
  <c r="G202" i="77"/>
  <c r="J202" i="77" s="1"/>
  <c r="E202" i="78" s="1"/>
  <c r="G141" i="77"/>
  <c r="J141" i="77" s="1"/>
  <c r="E141" i="78" s="1"/>
  <c r="G43" i="77"/>
  <c r="J43" i="77" s="1"/>
  <c r="E43" i="78" s="1"/>
  <c r="G41" i="77"/>
  <c r="J41" i="77" s="1"/>
  <c r="E41" i="78" s="1"/>
  <c r="G87" i="78"/>
  <c r="J87" i="78" s="1"/>
  <c r="E87" i="79" s="1"/>
  <c r="G174" i="78"/>
  <c r="J174" i="78" s="1"/>
  <c r="E174" i="79" s="1"/>
  <c r="G139" i="77"/>
  <c r="J139" i="77" s="1"/>
  <c r="E139" i="78" s="1"/>
  <c r="G88" i="78"/>
  <c r="J88" i="78" s="1"/>
  <c r="E88" i="79" s="1"/>
  <c r="G102" i="78"/>
  <c r="J102" i="78" s="1"/>
  <c r="E102" i="79" s="1"/>
  <c r="G88" i="8"/>
  <c r="J88" i="8"/>
  <c r="G102" i="8"/>
  <c r="J102" i="8"/>
  <c r="G28" i="8"/>
  <c r="P190" i="74"/>
  <c r="P187" i="74"/>
  <c r="G209" i="77"/>
  <c r="J209" i="77" s="1"/>
  <c r="E209" i="78" s="1"/>
  <c r="G163" i="77"/>
  <c r="J163" i="77" s="1"/>
  <c r="E163" i="78" s="1"/>
  <c r="G74" i="77"/>
  <c r="J74" i="77" s="1"/>
  <c r="E74" i="78" s="1"/>
  <c r="P103" i="74"/>
  <c r="G104" i="77"/>
  <c r="J104" i="77" s="1"/>
  <c r="E104" i="78" s="1"/>
  <c r="P104" i="74"/>
  <c r="P105" i="74"/>
  <c r="P188" i="74"/>
  <c r="P186" i="74"/>
  <c r="P189" i="74"/>
  <c r="P207" i="74"/>
  <c r="P173" i="74"/>
  <c r="P82" i="74"/>
  <c r="G124" i="77"/>
  <c r="J124" i="77" s="1"/>
  <c r="E124" i="78" s="1"/>
  <c r="G108" i="77"/>
  <c r="J108" i="77" s="1"/>
  <c r="E108" i="78" s="1"/>
  <c r="G96" i="77"/>
  <c r="J96" i="77" s="1"/>
  <c r="E96" i="78" s="1"/>
  <c r="G132" i="77"/>
  <c r="J132" i="77" s="1"/>
  <c r="E132" i="78" s="1"/>
  <c r="G145" i="77"/>
  <c r="J145" i="77" s="1"/>
  <c r="E145" i="78" s="1"/>
  <c r="G103" i="77"/>
  <c r="J103" i="77" s="1"/>
  <c r="E103" i="78" s="1"/>
  <c r="G52" i="77"/>
  <c r="J52" i="77" s="1"/>
  <c r="E52" i="78" s="1"/>
  <c r="G51" i="77"/>
  <c r="J51" i="77" s="1"/>
  <c r="E51" i="78" s="1"/>
  <c r="P137" i="8"/>
  <c r="P136" i="8"/>
  <c r="P135" i="8"/>
  <c r="R136" i="74"/>
  <c r="M136" i="74"/>
  <c r="M136" i="8" s="1"/>
  <c r="R135" i="74"/>
  <c r="M135" i="74"/>
  <c r="M135" i="8" s="1"/>
  <c r="R134" i="74"/>
  <c r="M134" i="74"/>
  <c r="M134" i="8" s="1"/>
  <c r="E219" i="88" l="1"/>
  <c r="G219" i="88" s="1"/>
  <c r="J219" i="88" s="1"/>
  <c r="E219" i="89" s="1"/>
  <c r="G219" i="89" s="1"/>
  <c r="J219" i="89" s="1"/>
  <c r="E219" i="90" s="1"/>
  <c r="G219" i="90" s="1"/>
  <c r="J219" i="90" s="1"/>
  <c r="E218" i="88"/>
  <c r="G218" i="88" s="1"/>
  <c r="J218" i="88" s="1"/>
  <c r="E218" i="89" s="1"/>
  <c r="G218" i="89" s="1"/>
  <c r="J218" i="89" s="1"/>
  <c r="E218" i="90" s="1"/>
  <c r="G218" i="90" s="1"/>
  <c r="J218" i="90" s="1"/>
  <c r="G232" i="88"/>
  <c r="G96" i="8"/>
  <c r="G163" i="8"/>
  <c r="E220" i="92"/>
  <c r="G220" i="92" s="1"/>
  <c r="J220" i="92" s="1"/>
  <c r="E220" i="93" s="1"/>
  <c r="G220" i="93" s="1"/>
  <c r="J220" i="93" s="1"/>
  <c r="G220" i="94" s="1"/>
  <c r="J220" i="94" s="1"/>
  <c r="E221" i="92"/>
  <c r="G221" i="92" s="1"/>
  <c r="J221" i="92" s="1"/>
  <c r="E221" i="93" s="1"/>
  <c r="G221" i="93" s="1"/>
  <c r="J221" i="93" s="1"/>
  <c r="G221" i="94" s="1"/>
  <c r="J221" i="94" s="1"/>
  <c r="J222" i="93"/>
  <c r="G222" i="94" s="1"/>
  <c r="J222" i="94" s="1"/>
  <c r="G130" i="8"/>
  <c r="G93" i="8"/>
  <c r="G210" i="8"/>
  <c r="E216" i="86"/>
  <c r="G216" i="86" s="1"/>
  <c r="J216" i="86" s="1"/>
  <c r="E233" i="84"/>
  <c r="G233" i="84" s="1"/>
  <c r="J233" i="84" s="1"/>
  <c r="E233" i="85" s="1"/>
  <c r="E217" i="85"/>
  <c r="G217" i="85" s="1"/>
  <c r="J217" i="85" s="1"/>
  <c r="G98" i="8"/>
  <c r="G134" i="8"/>
  <c r="J97" i="8"/>
  <c r="G135" i="8"/>
  <c r="E212" i="78"/>
  <c r="G212" i="78" s="1"/>
  <c r="J212" i="78" s="1"/>
  <c r="E211" i="78"/>
  <c r="G211" i="78" s="1"/>
  <c r="J211" i="78" s="1"/>
  <c r="G30" i="8"/>
  <c r="G27" i="8"/>
  <c r="J29" i="8"/>
  <c r="J136" i="8"/>
  <c r="J161" i="8"/>
  <c r="G95" i="8"/>
  <c r="G198" i="8"/>
  <c r="J109" i="8"/>
  <c r="G109" i="8"/>
  <c r="J147" i="8"/>
  <c r="G147" i="8"/>
  <c r="J110" i="8"/>
  <c r="G110" i="8"/>
  <c r="G195" i="8"/>
  <c r="J195" i="8"/>
  <c r="J80" i="8"/>
  <c r="G80" i="8"/>
  <c r="J127" i="8"/>
  <c r="G127" i="8"/>
  <c r="J185" i="8"/>
  <c r="G185" i="8"/>
  <c r="J197" i="8"/>
  <c r="G197" i="8"/>
  <c r="G190" i="8"/>
  <c r="J190" i="8"/>
  <c r="G83" i="8"/>
  <c r="J83" i="8"/>
  <c r="G129" i="8"/>
  <c r="J129" i="8"/>
  <c r="J106" i="8"/>
  <c r="G106" i="8"/>
  <c r="J146" i="8"/>
  <c r="G146" i="8"/>
  <c r="G85" i="8"/>
  <c r="J85" i="8"/>
  <c r="G171" i="8"/>
  <c r="J171" i="8"/>
  <c r="G77" i="8"/>
  <c r="J77" i="8"/>
  <c r="J116" i="8"/>
  <c r="G116" i="8"/>
  <c r="G38" i="8"/>
  <c r="J38" i="8"/>
  <c r="G182" i="8"/>
  <c r="J182" i="8"/>
  <c r="G37" i="8"/>
  <c r="J37" i="8"/>
  <c r="G117" i="8"/>
  <c r="J117" i="8"/>
  <c r="G165" i="8"/>
  <c r="J165" i="8"/>
  <c r="G184" i="8"/>
  <c r="J184" i="8"/>
  <c r="J181" i="8"/>
  <c r="G181" i="8"/>
  <c r="J112" i="8"/>
  <c r="G112" i="8"/>
  <c r="J168" i="8"/>
  <c r="G168" i="8"/>
  <c r="J82" i="8"/>
  <c r="G82" i="8"/>
  <c r="G179" i="8"/>
  <c r="J179" i="8"/>
  <c r="J74" i="8"/>
  <c r="G74" i="8"/>
  <c r="J114" i="8"/>
  <c r="G114" i="8"/>
  <c r="J170" i="8"/>
  <c r="G170" i="8"/>
  <c r="J107" i="8"/>
  <c r="G107" i="8"/>
  <c r="G86" i="8"/>
  <c r="J86" i="8"/>
  <c r="J124" i="8"/>
  <c r="G124" i="8"/>
  <c r="G193" i="8"/>
  <c r="J193" i="8"/>
  <c r="J126" i="8"/>
  <c r="G126" i="8"/>
  <c r="G212" i="8"/>
  <c r="G213" i="82"/>
  <c r="J213" i="82" s="1"/>
  <c r="G78" i="8"/>
  <c r="J78" i="8"/>
  <c r="J125" i="8"/>
  <c r="G125" i="8"/>
  <c r="G196" i="8"/>
  <c r="J196" i="8"/>
  <c r="J79" i="8"/>
  <c r="G79" i="8"/>
  <c r="G111" i="8"/>
  <c r="J111" i="8"/>
  <c r="G167" i="8"/>
  <c r="J167" i="8"/>
  <c r="J72" i="8"/>
  <c r="G72" i="8"/>
  <c r="J120" i="8"/>
  <c r="G120" i="8"/>
  <c r="J178" i="8"/>
  <c r="G178" i="8"/>
  <c r="J145" i="8"/>
  <c r="G145" i="8"/>
  <c r="G103" i="8"/>
  <c r="J103" i="8"/>
  <c r="J33" i="8"/>
  <c r="G33" i="8"/>
  <c r="J113" i="8"/>
  <c r="G113" i="8"/>
  <c r="J192" i="8"/>
  <c r="G192" i="8"/>
  <c r="J84" i="8"/>
  <c r="G84" i="8"/>
  <c r="J122" i="8"/>
  <c r="G122" i="8"/>
  <c r="J180" i="8"/>
  <c r="G180" i="8"/>
  <c r="G35" i="8"/>
  <c r="J35" i="8"/>
  <c r="J115" i="8"/>
  <c r="G115" i="8"/>
  <c r="G183" i="8"/>
  <c r="J183" i="8"/>
  <c r="G214" i="82"/>
  <c r="J214" i="82" s="1"/>
  <c r="G194" i="8"/>
  <c r="J194" i="8"/>
  <c r="G173" i="8"/>
  <c r="J173" i="8"/>
  <c r="J166" i="8"/>
  <c r="G166" i="8"/>
  <c r="J119" i="8"/>
  <c r="G119" i="8"/>
  <c r="J177" i="8"/>
  <c r="G177" i="8"/>
  <c r="J81" i="8"/>
  <c r="G81" i="8"/>
  <c r="G128" i="8"/>
  <c r="J128" i="8"/>
  <c r="J186" i="8"/>
  <c r="G186" i="8"/>
  <c r="G169" i="8"/>
  <c r="J169" i="8"/>
  <c r="J104" i="8"/>
  <c r="G104" i="8"/>
  <c r="G73" i="8"/>
  <c r="J73" i="8"/>
  <c r="G121" i="8"/>
  <c r="J121" i="8"/>
  <c r="G34" i="8"/>
  <c r="J34" i="8"/>
  <c r="J191" i="8"/>
  <c r="G191" i="8"/>
  <c r="J75" i="8"/>
  <c r="G75" i="8"/>
  <c r="G36" i="8"/>
  <c r="J36" i="8"/>
  <c r="J108" i="8"/>
  <c r="G108" i="8"/>
  <c r="J148" i="8"/>
  <c r="G148" i="8"/>
  <c r="J176" i="8"/>
  <c r="G176" i="8"/>
  <c r="J160" i="8"/>
  <c r="J159" i="8"/>
  <c r="G118" i="8"/>
  <c r="G158" i="8"/>
  <c r="J162" i="8"/>
  <c r="J172" i="8"/>
  <c r="G172" i="8"/>
  <c r="J32" i="8"/>
  <c r="J175" i="8"/>
  <c r="J138" i="8"/>
  <c r="J137" i="8"/>
  <c r="G55" i="8"/>
  <c r="J55" i="8"/>
  <c r="G56" i="8"/>
  <c r="J56" i="8"/>
  <c r="J133" i="8"/>
  <c r="G174" i="79"/>
  <c r="J174" i="79" s="1"/>
  <c r="E174" i="80" s="1"/>
  <c r="G87" i="79"/>
  <c r="J87" i="79" s="1"/>
  <c r="E87" i="80" s="1"/>
  <c r="G88" i="79"/>
  <c r="J88" i="79" s="1"/>
  <c r="E88" i="80" s="1"/>
  <c r="G102" i="79"/>
  <c r="J102" i="79" s="1"/>
  <c r="E102" i="80" s="1"/>
  <c r="G148" i="78"/>
  <c r="J148" i="78" s="1"/>
  <c r="E148" i="79" s="1"/>
  <c r="G110" i="78"/>
  <c r="J110" i="78" s="1"/>
  <c r="E110" i="79" s="1"/>
  <c r="G170" i="78"/>
  <c r="J170" i="78" s="1"/>
  <c r="E170" i="79" s="1"/>
  <c r="G127" i="78"/>
  <c r="J127" i="78" s="1"/>
  <c r="E127" i="79" s="1"/>
  <c r="G104" i="78"/>
  <c r="J104" i="78" s="1"/>
  <c r="E104" i="79" s="1"/>
  <c r="G194" i="78"/>
  <c r="J194" i="78" s="1"/>
  <c r="E194" i="79" s="1"/>
  <c r="G109" i="78"/>
  <c r="J109" i="78" s="1"/>
  <c r="E109" i="79" s="1"/>
  <c r="G186" i="78"/>
  <c r="J186" i="78" s="1"/>
  <c r="E186" i="79" s="1"/>
  <c r="G193" i="78"/>
  <c r="J193" i="78" s="1"/>
  <c r="E193" i="79" s="1"/>
  <c r="G86" i="78"/>
  <c r="J86" i="78" s="1"/>
  <c r="E86" i="79" s="1"/>
  <c r="G183" i="78"/>
  <c r="J183" i="78" s="1"/>
  <c r="E183" i="79" s="1"/>
  <c r="G167" i="78"/>
  <c r="J167" i="78" s="1"/>
  <c r="E167" i="79" s="1"/>
  <c r="G81" i="78"/>
  <c r="J81" i="78" s="1"/>
  <c r="E81" i="79" s="1"/>
  <c r="G82" i="78"/>
  <c r="J82" i="78" s="1"/>
  <c r="E82" i="79" s="1"/>
  <c r="G106" i="78"/>
  <c r="J106" i="78" s="1"/>
  <c r="E106" i="79" s="1"/>
  <c r="G178" i="78"/>
  <c r="J178" i="78" s="1"/>
  <c r="E178" i="79" s="1"/>
  <c r="G179" i="78"/>
  <c r="J179" i="78" s="1"/>
  <c r="E179" i="79" s="1"/>
  <c r="G195" i="78"/>
  <c r="J195" i="78" s="1"/>
  <c r="E195" i="79" s="1"/>
  <c r="G35" i="78"/>
  <c r="J35" i="78" s="1"/>
  <c r="E35" i="79" s="1"/>
  <c r="G171" i="78"/>
  <c r="J171" i="78" s="1"/>
  <c r="E171" i="79" s="1"/>
  <c r="G173" i="78"/>
  <c r="J173" i="78" s="1"/>
  <c r="E173" i="79" s="1"/>
  <c r="G107" i="78"/>
  <c r="J107" i="78" s="1"/>
  <c r="E107" i="79" s="1"/>
  <c r="G36" i="78"/>
  <c r="J36" i="78" s="1"/>
  <c r="E36" i="79" s="1"/>
  <c r="G168" i="78"/>
  <c r="J168" i="78" s="1"/>
  <c r="E168" i="79" s="1"/>
  <c r="G191" i="78"/>
  <c r="J191" i="78" s="1"/>
  <c r="E191" i="79" s="1"/>
  <c r="G56" i="78"/>
  <c r="J56" i="78" s="1"/>
  <c r="E56" i="79" s="1"/>
  <c r="G126" i="78"/>
  <c r="J126" i="78" s="1"/>
  <c r="E126" i="79" s="1"/>
  <c r="G166" i="78"/>
  <c r="J166" i="78" s="1"/>
  <c r="E166" i="79" s="1"/>
  <c r="G103" i="78"/>
  <c r="J103" i="78" s="1"/>
  <c r="E103" i="79" s="1"/>
  <c r="G80" i="78"/>
  <c r="J80" i="78" s="1"/>
  <c r="E80" i="79" s="1"/>
  <c r="G177" i="78"/>
  <c r="J177" i="78" s="1"/>
  <c r="E177" i="79" s="1"/>
  <c r="G112" i="78"/>
  <c r="J112" i="78" s="1"/>
  <c r="E112" i="79" s="1"/>
  <c r="G34" i="78"/>
  <c r="J34" i="78" s="1"/>
  <c r="E34" i="79" s="1"/>
  <c r="G75" i="78"/>
  <c r="J75" i="78" s="1"/>
  <c r="E75" i="79" s="1"/>
  <c r="G181" i="78"/>
  <c r="J181" i="78" s="1"/>
  <c r="E181" i="79" s="1"/>
  <c r="G119" i="78"/>
  <c r="J119" i="78" s="1"/>
  <c r="E119" i="79" s="1"/>
  <c r="G122" i="78"/>
  <c r="J122" i="78" s="1"/>
  <c r="E122" i="79" s="1"/>
  <c r="G190" i="78"/>
  <c r="J190" i="78" s="1"/>
  <c r="E190" i="79" s="1"/>
  <c r="G115" i="78"/>
  <c r="J115" i="78" s="1"/>
  <c r="E115" i="79" s="1"/>
  <c r="G145" i="78"/>
  <c r="J145" i="78" s="1"/>
  <c r="E145" i="79" s="1"/>
  <c r="G125" i="78"/>
  <c r="J125" i="78" s="1"/>
  <c r="E125" i="79" s="1"/>
  <c r="G129" i="78"/>
  <c r="J129" i="78" s="1"/>
  <c r="E129" i="79" s="1"/>
  <c r="G38" i="78"/>
  <c r="J38" i="78" s="1"/>
  <c r="E38" i="79" s="1"/>
  <c r="G146" i="78"/>
  <c r="J146" i="78" s="1"/>
  <c r="E146" i="79" s="1"/>
  <c r="G108" i="78"/>
  <c r="J108" i="78" s="1"/>
  <c r="E108" i="79" s="1"/>
  <c r="G184" i="78"/>
  <c r="J184" i="78" s="1"/>
  <c r="E184" i="79" s="1"/>
  <c r="G79" i="78"/>
  <c r="J79" i="78" s="1"/>
  <c r="E79" i="79" s="1"/>
  <c r="G185" i="78"/>
  <c r="J185" i="78" s="1"/>
  <c r="E185" i="79" s="1"/>
  <c r="G120" i="78"/>
  <c r="J120" i="78" s="1"/>
  <c r="E120" i="79" s="1"/>
  <c r="G121" i="78"/>
  <c r="J121" i="78" s="1"/>
  <c r="E121" i="79" s="1"/>
  <c r="G33" i="78"/>
  <c r="J33" i="78" s="1"/>
  <c r="E33" i="79" s="1"/>
  <c r="G114" i="78"/>
  <c r="J114" i="78" s="1"/>
  <c r="E114" i="79" s="1"/>
  <c r="G74" i="78"/>
  <c r="J74" i="78" s="1"/>
  <c r="E74" i="79" s="1"/>
  <c r="G85" i="78"/>
  <c r="J85" i="78" s="1"/>
  <c r="E85" i="79" s="1"/>
  <c r="G192" i="78"/>
  <c r="J192" i="78" s="1"/>
  <c r="E192" i="79" s="1"/>
  <c r="G78" i="78"/>
  <c r="J78" i="78" s="1"/>
  <c r="E78" i="79" s="1"/>
  <c r="G55" i="78"/>
  <c r="J55" i="78" s="1"/>
  <c r="E55" i="79" s="1"/>
  <c r="G83" i="78"/>
  <c r="J83" i="78" s="1"/>
  <c r="E83" i="79" s="1"/>
  <c r="G172" i="78"/>
  <c r="J172" i="78" s="1"/>
  <c r="E172" i="79" s="1"/>
  <c r="G176" i="78"/>
  <c r="J176" i="78" s="1"/>
  <c r="E176" i="79" s="1"/>
  <c r="G124" i="78"/>
  <c r="J124" i="78" s="1"/>
  <c r="E124" i="79" s="1"/>
  <c r="G111" i="78"/>
  <c r="J111" i="78" s="1"/>
  <c r="E111" i="79" s="1"/>
  <c r="G196" i="78"/>
  <c r="J196" i="78" s="1"/>
  <c r="E196" i="79" s="1"/>
  <c r="G128" i="78"/>
  <c r="J128" i="78" s="1"/>
  <c r="E128" i="79" s="1"/>
  <c r="G180" i="78"/>
  <c r="J180" i="78" s="1"/>
  <c r="E180" i="79" s="1"/>
  <c r="G73" i="78"/>
  <c r="J73" i="78" s="1"/>
  <c r="E73" i="79" s="1"/>
  <c r="G84" i="78"/>
  <c r="J84" i="78" s="1"/>
  <c r="E84" i="79" s="1"/>
  <c r="G117" i="78"/>
  <c r="J117" i="78" s="1"/>
  <c r="E117" i="79" s="1"/>
  <c r="G165" i="78"/>
  <c r="J165" i="78" s="1"/>
  <c r="E165" i="79" s="1"/>
  <c r="G113" i="78"/>
  <c r="J113" i="78" s="1"/>
  <c r="E113" i="79" s="1"/>
  <c r="G182" i="78"/>
  <c r="J182" i="78" s="1"/>
  <c r="E182" i="79" s="1"/>
  <c r="G169" i="78"/>
  <c r="J169" i="78" s="1"/>
  <c r="E169" i="79" s="1"/>
  <c r="G116" i="78"/>
  <c r="J116" i="78" s="1"/>
  <c r="E116" i="79" s="1"/>
  <c r="G123" i="78"/>
  <c r="J123" i="78" s="1"/>
  <c r="E123" i="79" s="1"/>
  <c r="G37" i="78"/>
  <c r="J37" i="78" s="1"/>
  <c r="E37" i="79" s="1"/>
  <c r="G147" i="78"/>
  <c r="J147" i="78" s="1"/>
  <c r="E147" i="79" s="1"/>
  <c r="G77" i="78"/>
  <c r="J77" i="78" s="1"/>
  <c r="E77" i="79" s="1"/>
  <c r="G72" i="78"/>
  <c r="J72" i="78" s="1"/>
  <c r="E72" i="79" s="1"/>
  <c r="G197" i="78"/>
  <c r="J197" i="78" s="1"/>
  <c r="E197" i="79" s="1"/>
  <c r="G175" i="78"/>
  <c r="J175" i="78" s="1"/>
  <c r="E175" i="79" s="1"/>
  <c r="G144" i="78"/>
  <c r="J144" i="78" s="1"/>
  <c r="E144" i="79" s="1"/>
  <c r="J144" i="8"/>
  <c r="G144" i="8"/>
  <c r="G118" i="78"/>
  <c r="J118" i="78" s="1"/>
  <c r="E118" i="79" s="1"/>
  <c r="G205" i="78"/>
  <c r="J205" i="78" s="1"/>
  <c r="E205" i="79" s="1"/>
  <c r="G206" i="78"/>
  <c r="J206" i="78" s="1"/>
  <c r="E206" i="79" s="1"/>
  <c r="J204" i="8"/>
  <c r="G204" i="8"/>
  <c r="J203" i="8"/>
  <c r="G203" i="8"/>
  <c r="G210" i="78"/>
  <c r="J210" i="78" s="1"/>
  <c r="G200" i="78"/>
  <c r="J200" i="78" s="1"/>
  <c r="E200" i="79" s="1"/>
  <c r="G199" i="78"/>
  <c r="J199" i="78" s="1"/>
  <c r="E199" i="79" s="1"/>
  <c r="G208" i="78"/>
  <c r="J208" i="78" s="1"/>
  <c r="E208" i="79" s="1"/>
  <c r="J206" i="8"/>
  <c r="G206" i="8"/>
  <c r="G199" i="8"/>
  <c r="J199" i="8"/>
  <c r="J202" i="8"/>
  <c r="G202" i="8"/>
  <c r="G203" i="78"/>
  <c r="J203" i="78" s="1"/>
  <c r="E203" i="79" s="1"/>
  <c r="G202" i="78"/>
  <c r="J202" i="78" s="1"/>
  <c r="E202" i="79" s="1"/>
  <c r="G208" i="8"/>
  <c r="J208" i="8"/>
  <c r="G200" i="8"/>
  <c r="J200" i="8"/>
  <c r="G198" i="78"/>
  <c r="J198" i="78" s="1"/>
  <c r="E198" i="79" s="1"/>
  <c r="G204" i="78"/>
  <c r="J204" i="78" s="1"/>
  <c r="E204" i="79" s="1"/>
  <c r="G209" i="78"/>
  <c r="J209" i="78" s="1"/>
  <c r="E209" i="79" s="1"/>
  <c r="G201" i="78"/>
  <c r="J201" i="78" s="1"/>
  <c r="E201" i="79" s="1"/>
  <c r="J205" i="8"/>
  <c r="G205" i="8"/>
  <c r="J201" i="8"/>
  <c r="G201" i="8"/>
  <c r="G152" i="78"/>
  <c r="J152" i="78" s="1"/>
  <c r="E152" i="79" s="1"/>
  <c r="G150" i="78"/>
  <c r="J150" i="78" s="1"/>
  <c r="E150" i="79" s="1"/>
  <c r="G164" i="78"/>
  <c r="J164" i="78" s="1"/>
  <c r="E164" i="79" s="1"/>
  <c r="G153" i="78"/>
  <c r="J153" i="78" s="1"/>
  <c r="E153" i="79" s="1"/>
  <c r="G154" i="78"/>
  <c r="J154" i="78" s="1"/>
  <c r="E154" i="79" s="1"/>
  <c r="G149" i="78"/>
  <c r="J149" i="78" s="1"/>
  <c r="E149" i="79" s="1"/>
  <c r="G155" i="78"/>
  <c r="J155" i="78" s="1"/>
  <c r="E155" i="79" s="1"/>
  <c r="G152" i="8"/>
  <c r="J152" i="8"/>
  <c r="J164" i="8"/>
  <c r="G164" i="8"/>
  <c r="J150" i="8"/>
  <c r="G150" i="8"/>
  <c r="G159" i="78"/>
  <c r="J159" i="78" s="1"/>
  <c r="E159" i="79" s="1"/>
  <c r="G163" i="78"/>
  <c r="J163" i="78" s="1"/>
  <c r="E163" i="79" s="1"/>
  <c r="J151" i="8"/>
  <c r="G151" i="8"/>
  <c r="G161" i="78"/>
  <c r="J161" i="78" s="1"/>
  <c r="E161" i="79" s="1"/>
  <c r="G156" i="78"/>
  <c r="J156" i="78" s="1"/>
  <c r="E156" i="79" s="1"/>
  <c r="G157" i="78"/>
  <c r="J157" i="78" s="1"/>
  <c r="E157" i="79" s="1"/>
  <c r="G162" i="78"/>
  <c r="J162" i="78" s="1"/>
  <c r="E162" i="79" s="1"/>
  <c r="J153" i="8"/>
  <c r="G153" i="8"/>
  <c r="J154" i="8"/>
  <c r="G154" i="8"/>
  <c r="J149" i="8"/>
  <c r="G149" i="8"/>
  <c r="G151" i="78"/>
  <c r="J151" i="78" s="1"/>
  <c r="E151" i="79" s="1"/>
  <c r="G160" i="78"/>
  <c r="J160" i="78" s="1"/>
  <c r="E160" i="79" s="1"/>
  <c r="G155" i="8"/>
  <c r="J155" i="8"/>
  <c r="J156" i="8"/>
  <c r="G156" i="8"/>
  <c r="J157" i="8"/>
  <c r="G157" i="8"/>
  <c r="G158" i="78"/>
  <c r="J158" i="78" s="1"/>
  <c r="E158" i="79" s="1"/>
  <c r="G141" i="78"/>
  <c r="J141" i="78" s="1"/>
  <c r="E141" i="79" s="1"/>
  <c r="G143" i="78"/>
  <c r="J143" i="78" s="1"/>
  <c r="E143" i="79" s="1"/>
  <c r="G139" i="78"/>
  <c r="J139" i="78" s="1"/>
  <c r="E139" i="79" s="1"/>
  <c r="G131" i="78"/>
  <c r="J131" i="78" s="1"/>
  <c r="E131" i="79" s="1"/>
  <c r="G142" i="78"/>
  <c r="J142" i="78" s="1"/>
  <c r="E142" i="79" s="1"/>
  <c r="G132" i="78"/>
  <c r="J132" i="78" s="1"/>
  <c r="E132" i="79" s="1"/>
  <c r="G135" i="78"/>
  <c r="J135" i="78" s="1"/>
  <c r="E135" i="79" s="1"/>
  <c r="G132" i="8"/>
  <c r="J132" i="8"/>
  <c r="G133" i="78"/>
  <c r="J133" i="78" s="1"/>
  <c r="E133" i="79" s="1"/>
  <c r="G134" i="78"/>
  <c r="J134" i="78" s="1"/>
  <c r="E134" i="79" s="1"/>
  <c r="G136" i="78"/>
  <c r="J136" i="78" s="1"/>
  <c r="E136" i="79" s="1"/>
  <c r="G141" i="8"/>
  <c r="J141" i="8"/>
  <c r="J142" i="8"/>
  <c r="G142" i="8"/>
  <c r="G131" i="8"/>
  <c r="J131" i="8"/>
  <c r="G139" i="8"/>
  <c r="J139" i="8"/>
  <c r="J143" i="8"/>
  <c r="G143" i="8"/>
  <c r="G140" i="78"/>
  <c r="J140" i="78" s="1"/>
  <c r="E140" i="79" s="1"/>
  <c r="G140" i="8"/>
  <c r="J140" i="8"/>
  <c r="G138" i="78"/>
  <c r="J138" i="78" s="1"/>
  <c r="E138" i="79" s="1"/>
  <c r="G137" i="78"/>
  <c r="J137" i="78" s="1"/>
  <c r="E137" i="79" s="1"/>
  <c r="G130" i="78"/>
  <c r="J130" i="78" s="1"/>
  <c r="E130" i="79" s="1"/>
  <c r="G100" i="78"/>
  <c r="J100" i="78" s="1"/>
  <c r="E100" i="79" s="1"/>
  <c r="J90" i="8"/>
  <c r="G90" i="8"/>
  <c r="G89" i="78"/>
  <c r="J89" i="78" s="1"/>
  <c r="E89" i="79" s="1"/>
  <c r="G96" i="78"/>
  <c r="J96" i="78" s="1"/>
  <c r="E96" i="79" s="1"/>
  <c r="J94" i="8"/>
  <c r="G94" i="8"/>
  <c r="J89" i="8"/>
  <c r="G89" i="8"/>
  <c r="G101" i="78"/>
  <c r="J101" i="78" s="1"/>
  <c r="E101" i="79" s="1"/>
  <c r="G98" i="78"/>
  <c r="J98" i="78" s="1"/>
  <c r="E98" i="79" s="1"/>
  <c r="G95" i="78"/>
  <c r="J95" i="78" s="1"/>
  <c r="E95" i="79" s="1"/>
  <c r="G90" i="78"/>
  <c r="J90" i="78" s="1"/>
  <c r="E90" i="79" s="1"/>
  <c r="G100" i="8"/>
  <c r="J100" i="8"/>
  <c r="G91" i="78"/>
  <c r="J91" i="78" s="1"/>
  <c r="E91" i="79" s="1"/>
  <c r="G92" i="78"/>
  <c r="J92" i="78" s="1"/>
  <c r="E92" i="79" s="1"/>
  <c r="J92" i="8"/>
  <c r="G92" i="8"/>
  <c r="G101" i="8"/>
  <c r="J101" i="8"/>
  <c r="J91" i="8"/>
  <c r="G91" i="8"/>
  <c r="G97" i="78"/>
  <c r="J97" i="78" s="1"/>
  <c r="E97" i="79" s="1"/>
  <c r="G70" i="78"/>
  <c r="J70" i="78" s="1"/>
  <c r="E70" i="79" s="1"/>
  <c r="G59" i="78"/>
  <c r="J59" i="78" s="1"/>
  <c r="E59" i="79" s="1"/>
  <c r="G69" i="78"/>
  <c r="J69" i="78" s="1"/>
  <c r="E69" i="79" s="1"/>
  <c r="G62" i="78"/>
  <c r="J62" i="78" s="1"/>
  <c r="E62" i="79" s="1"/>
  <c r="G58" i="78"/>
  <c r="J58" i="78" s="1"/>
  <c r="E58" i="79" s="1"/>
  <c r="G64" i="78"/>
  <c r="J64" i="78" s="1"/>
  <c r="E64" i="79" s="1"/>
  <c r="G66" i="78"/>
  <c r="J66" i="78" s="1"/>
  <c r="E66" i="79" s="1"/>
  <c r="G60" i="78"/>
  <c r="J60" i="78" s="1"/>
  <c r="E60" i="79" s="1"/>
  <c r="G68" i="78"/>
  <c r="J68" i="78" s="1"/>
  <c r="E68" i="79" s="1"/>
  <c r="J65" i="8"/>
  <c r="G65" i="8"/>
  <c r="G67" i="8"/>
  <c r="J67" i="8"/>
  <c r="G61" i="78"/>
  <c r="J61" i="78" s="1"/>
  <c r="E61" i="79" s="1"/>
  <c r="G58" i="8"/>
  <c r="J58" i="8"/>
  <c r="G60" i="8"/>
  <c r="J60" i="8"/>
  <c r="G63" i="78"/>
  <c r="J63" i="78" s="1"/>
  <c r="E63" i="79" s="1"/>
  <c r="G57" i="78"/>
  <c r="J57" i="78" s="1"/>
  <c r="E57" i="79" s="1"/>
  <c r="G68" i="8"/>
  <c r="J68" i="8"/>
  <c r="G64" i="8"/>
  <c r="J64" i="8"/>
  <c r="G66" i="8"/>
  <c r="J66" i="8"/>
  <c r="G61" i="8"/>
  <c r="J61" i="8"/>
  <c r="G67" i="78"/>
  <c r="J67" i="78" s="1"/>
  <c r="E67" i="79" s="1"/>
  <c r="G70" i="8"/>
  <c r="J70" i="8"/>
  <c r="G57" i="8"/>
  <c r="J57" i="8"/>
  <c r="G59" i="8"/>
  <c r="J59" i="8"/>
  <c r="G69" i="8"/>
  <c r="J69" i="8"/>
  <c r="G65" i="78"/>
  <c r="J65" i="78" s="1"/>
  <c r="E65" i="79" s="1"/>
  <c r="G54" i="78"/>
  <c r="J54" i="78" s="1"/>
  <c r="E54" i="79" s="1"/>
  <c r="G39" i="78"/>
  <c r="J39" i="78" s="1"/>
  <c r="E39" i="79" s="1"/>
  <c r="G53" i="78"/>
  <c r="J53" i="78" s="1"/>
  <c r="E53" i="79" s="1"/>
  <c r="G42" i="78"/>
  <c r="J42" i="78" s="1"/>
  <c r="E42" i="79" s="1"/>
  <c r="G46" i="78"/>
  <c r="J46" i="78" s="1"/>
  <c r="E46" i="79" s="1"/>
  <c r="G43" i="78"/>
  <c r="J43" i="78" s="1"/>
  <c r="E43" i="79" s="1"/>
  <c r="G41" i="78"/>
  <c r="J41" i="78" s="1"/>
  <c r="E41" i="79" s="1"/>
  <c r="G51" i="78"/>
  <c r="J51" i="78" s="1"/>
  <c r="E51" i="79" s="1"/>
  <c r="G48" i="8"/>
  <c r="J48" i="8"/>
  <c r="G50" i="8"/>
  <c r="J50" i="8"/>
  <c r="G52" i="8"/>
  <c r="J52" i="8"/>
  <c r="G54" i="8"/>
  <c r="J54" i="8"/>
  <c r="G49" i="78"/>
  <c r="J49" i="78" s="1"/>
  <c r="E49" i="79" s="1"/>
  <c r="J39" i="8"/>
  <c r="G39" i="8"/>
  <c r="G41" i="8"/>
  <c r="J41" i="8"/>
  <c r="G43" i="8"/>
  <c r="J43" i="8"/>
  <c r="G45" i="8"/>
  <c r="J45" i="8"/>
  <c r="G47" i="78"/>
  <c r="J47" i="78" s="1"/>
  <c r="E47" i="79" s="1"/>
  <c r="G52" i="78"/>
  <c r="J52" i="78" s="1"/>
  <c r="E52" i="79" s="1"/>
  <c r="G40" i="78"/>
  <c r="J40" i="78" s="1"/>
  <c r="E40" i="79" s="1"/>
  <c r="J47" i="8"/>
  <c r="G47" i="8"/>
  <c r="G49" i="8"/>
  <c r="J49" i="8"/>
  <c r="J51" i="8"/>
  <c r="G51" i="8"/>
  <c r="G53" i="8"/>
  <c r="J53" i="8"/>
  <c r="G44" i="78"/>
  <c r="J44" i="78" s="1"/>
  <c r="E44" i="79" s="1"/>
  <c r="G48" i="78"/>
  <c r="J48" i="78" s="1"/>
  <c r="E48" i="79" s="1"/>
  <c r="G50" i="78"/>
  <c r="J50" i="78" s="1"/>
  <c r="E50" i="79" s="1"/>
  <c r="G40" i="8"/>
  <c r="J40" i="8"/>
  <c r="J42" i="8"/>
  <c r="G42" i="8"/>
  <c r="G44" i="8"/>
  <c r="J44" i="8"/>
  <c r="G46" i="8"/>
  <c r="J46" i="8"/>
  <c r="G45" i="78"/>
  <c r="J45" i="78" s="1"/>
  <c r="E45" i="79" s="1"/>
  <c r="G31" i="78"/>
  <c r="J31" i="78" s="1"/>
  <c r="E31" i="79" s="1"/>
  <c r="G29" i="78"/>
  <c r="J29" i="78" s="1"/>
  <c r="E29" i="79" s="1"/>
  <c r="G28" i="78"/>
  <c r="J28" i="78" s="1"/>
  <c r="E28" i="79" s="1"/>
  <c r="G32" i="78"/>
  <c r="J32" i="78" s="1"/>
  <c r="E32" i="79" s="1"/>
  <c r="G27" i="78"/>
  <c r="J27" i="78" s="1"/>
  <c r="E27" i="79" s="1"/>
  <c r="G30" i="78"/>
  <c r="J30" i="78" s="1"/>
  <c r="E30" i="79" s="1"/>
  <c r="G31" i="8"/>
  <c r="J31" i="8"/>
  <c r="G94" i="78"/>
  <c r="J94" i="78" s="1"/>
  <c r="E94" i="79" s="1"/>
  <c r="G93" i="78"/>
  <c r="J93" i="78" s="1"/>
  <c r="E93" i="79" s="1"/>
  <c r="P136" i="74"/>
  <c r="P134" i="74"/>
  <c r="P135" i="74"/>
  <c r="U32" i="8"/>
  <c r="U10" i="8"/>
  <c r="G222" i="104" l="1"/>
  <c r="J222" i="104" s="1"/>
  <c r="G222" i="101"/>
  <c r="J222" i="101" s="1"/>
  <c r="G222" i="95"/>
  <c r="J222" i="95" s="1"/>
  <c r="G222" i="103"/>
  <c r="J222" i="103" s="1"/>
  <c r="G222" i="99"/>
  <c r="J222" i="99" s="1"/>
  <c r="G222" i="96"/>
  <c r="J222" i="96" s="1"/>
  <c r="G222" i="97" s="1"/>
  <c r="J222" i="97" s="1"/>
  <c r="G222" i="102"/>
  <c r="J222" i="102" s="1"/>
  <c r="G222" i="105"/>
  <c r="J222" i="105" s="1"/>
  <c r="G222" i="109"/>
  <c r="J222" i="109" s="1"/>
  <c r="G222" i="98"/>
  <c r="J222" i="98" s="1"/>
  <c r="G222" i="106"/>
  <c r="J222" i="106" s="1"/>
  <c r="E222" i="107"/>
  <c r="G222" i="107" s="1"/>
  <c r="J222" i="107" s="1"/>
  <c r="G221" i="103"/>
  <c r="J221" i="103" s="1"/>
  <c r="G221" i="99"/>
  <c r="J221" i="99" s="1"/>
  <c r="G221" i="105"/>
  <c r="J221" i="105" s="1"/>
  <c r="G221" i="109"/>
  <c r="J221" i="109" s="1"/>
  <c r="G221" i="98"/>
  <c r="J221" i="98" s="1"/>
  <c r="G221" i="106"/>
  <c r="J221" i="106" s="1"/>
  <c r="E221" i="107"/>
  <c r="G221" i="107" s="1"/>
  <c r="J221" i="107" s="1"/>
  <c r="G221" i="104"/>
  <c r="J221" i="104" s="1"/>
  <c r="G221" i="101"/>
  <c r="J221" i="101" s="1"/>
  <c r="G220" i="99"/>
  <c r="J220" i="99" s="1"/>
  <c r="G220" i="105"/>
  <c r="J220" i="105" s="1"/>
  <c r="G220" i="109"/>
  <c r="J220" i="109" s="1"/>
  <c r="G220" i="98"/>
  <c r="J220" i="98" s="1"/>
  <c r="G220" i="106"/>
  <c r="J220" i="106" s="1"/>
  <c r="E220" i="107"/>
  <c r="G220" i="107" s="1"/>
  <c r="J220" i="107" s="1"/>
  <c r="G220" i="103"/>
  <c r="J220" i="103" s="1"/>
  <c r="G220" i="104"/>
  <c r="J220" i="104" s="1"/>
  <c r="G220" i="101"/>
  <c r="J220" i="101" s="1"/>
  <c r="E216" i="87"/>
  <c r="G216" i="87" s="1"/>
  <c r="J216" i="87" s="1"/>
  <c r="G221" i="96"/>
  <c r="J221" i="96" s="1"/>
  <c r="G221" i="97" s="1"/>
  <c r="J221" i="97" s="1"/>
  <c r="G221" i="95"/>
  <c r="J221" i="95" s="1"/>
  <c r="G221" i="102"/>
  <c r="J221" i="102" s="1"/>
  <c r="E218" i="91"/>
  <c r="G218" i="91" s="1"/>
  <c r="J218" i="91" s="1"/>
  <c r="G220" i="102"/>
  <c r="J220" i="102" s="1"/>
  <c r="G220" i="96"/>
  <c r="J220" i="96" s="1"/>
  <c r="G220" i="97" s="1"/>
  <c r="J220" i="97" s="1"/>
  <c r="G220" i="95"/>
  <c r="J220" i="95" s="1"/>
  <c r="E219" i="91"/>
  <c r="G219" i="91" s="1"/>
  <c r="J219" i="91" s="1"/>
  <c r="E217" i="86"/>
  <c r="G217" i="86" s="1"/>
  <c r="J217" i="86" s="1"/>
  <c r="E211" i="79"/>
  <c r="G211" i="79" s="1"/>
  <c r="J211" i="79" s="1"/>
  <c r="E211" i="80" s="1"/>
  <c r="G211" i="80" s="1"/>
  <c r="J211" i="80" s="1"/>
  <c r="E211" i="81" s="1"/>
  <c r="E212" i="79"/>
  <c r="G212" i="79" s="1"/>
  <c r="J212" i="79" s="1"/>
  <c r="E214" i="83"/>
  <c r="G214" i="83" s="1"/>
  <c r="J214" i="83" s="1"/>
  <c r="E214" i="84" s="1"/>
  <c r="E213" i="83"/>
  <c r="G213" i="83" s="1"/>
  <c r="J213" i="83" s="1"/>
  <c r="E213" i="84" s="1"/>
  <c r="G213" i="84" s="1"/>
  <c r="J213" i="84" s="1"/>
  <c r="E210" i="79"/>
  <c r="G210" i="79" s="1"/>
  <c r="J210" i="79" s="1"/>
  <c r="E210" i="80" s="1"/>
  <c r="G117" i="79"/>
  <c r="J117" i="79" s="1"/>
  <c r="G87" i="80"/>
  <c r="J87" i="80" s="1"/>
  <c r="E87" i="81" s="1"/>
  <c r="E215" i="84"/>
  <c r="G174" i="80"/>
  <c r="J174" i="80" s="1"/>
  <c r="E174" i="81" s="1"/>
  <c r="G102" i="80"/>
  <c r="J102" i="80" s="1"/>
  <c r="E102" i="81" s="1"/>
  <c r="G88" i="80"/>
  <c r="J88" i="80" s="1"/>
  <c r="E88" i="81" s="1"/>
  <c r="G163" i="79"/>
  <c r="J163" i="79" s="1"/>
  <c r="E163" i="80" s="1"/>
  <c r="G172" i="79"/>
  <c r="J172" i="79" s="1"/>
  <c r="E172" i="80" s="1"/>
  <c r="G38" i="79"/>
  <c r="J38" i="79" s="1"/>
  <c r="E38" i="80" s="1"/>
  <c r="G183" i="79"/>
  <c r="J183" i="79" s="1"/>
  <c r="E183" i="80" s="1"/>
  <c r="G29" i="79"/>
  <c r="J29" i="79" s="1"/>
  <c r="E29" i="80" s="1"/>
  <c r="G39" i="79"/>
  <c r="J39" i="79" s="1"/>
  <c r="E39" i="80" s="1"/>
  <c r="G58" i="79"/>
  <c r="J58" i="79" s="1"/>
  <c r="E58" i="80" s="1"/>
  <c r="G90" i="79"/>
  <c r="J90" i="79" s="1"/>
  <c r="E90" i="80" s="1"/>
  <c r="G138" i="79"/>
  <c r="J138" i="79" s="1"/>
  <c r="E138" i="80" s="1"/>
  <c r="G133" i="79"/>
  <c r="J133" i="79" s="1"/>
  <c r="E133" i="80" s="1"/>
  <c r="G149" i="79"/>
  <c r="J149" i="79" s="1"/>
  <c r="E149" i="80" s="1"/>
  <c r="G123" i="79"/>
  <c r="J123" i="79" s="1"/>
  <c r="E123" i="80" s="1"/>
  <c r="G73" i="79"/>
  <c r="J73" i="79" s="1"/>
  <c r="E73" i="80" s="1"/>
  <c r="G83" i="79"/>
  <c r="J83" i="79" s="1"/>
  <c r="E83" i="80" s="1"/>
  <c r="G121" i="79"/>
  <c r="J121" i="79" s="1"/>
  <c r="E121" i="80" s="1"/>
  <c r="G129" i="79"/>
  <c r="J129" i="79" s="1"/>
  <c r="E129" i="80" s="1"/>
  <c r="G75" i="79"/>
  <c r="J75" i="79" s="1"/>
  <c r="E75" i="80" s="1"/>
  <c r="G56" i="79"/>
  <c r="J56" i="79" s="1"/>
  <c r="E56" i="80" s="1"/>
  <c r="G195" i="79"/>
  <c r="J195" i="79" s="1"/>
  <c r="E195" i="80" s="1"/>
  <c r="G86" i="79"/>
  <c r="J86" i="79" s="1"/>
  <c r="E86" i="80" s="1"/>
  <c r="G110" i="79"/>
  <c r="J110" i="79" s="1"/>
  <c r="E110" i="80" s="1"/>
  <c r="G53" i="79"/>
  <c r="J53" i="79" s="1"/>
  <c r="E53" i="80" s="1"/>
  <c r="G155" i="79"/>
  <c r="J155" i="79" s="1"/>
  <c r="E155" i="80" s="1"/>
  <c r="G143" i="79"/>
  <c r="J143" i="79" s="1"/>
  <c r="E143" i="80" s="1"/>
  <c r="G159" i="79"/>
  <c r="J159" i="79" s="1"/>
  <c r="E159" i="80" s="1"/>
  <c r="G31" i="79"/>
  <c r="J31" i="79" s="1"/>
  <c r="E31" i="80" s="1"/>
  <c r="G49" i="79"/>
  <c r="J49" i="79" s="1"/>
  <c r="E49" i="80" s="1"/>
  <c r="G54" i="79"/>
  <c r="J54" i="79" s="1"/>
  <c r="E54" i="80" s="1"/>
  <c r="G62" i="79"/>
  <c r="J62" i="79" s="1"/>
  <c r="E62" i="80" s="1"/>
  <c r="G95" i="79"/>
  <c r="J95" i="79" s="1"/>
  <c r="E95" i="80" s="1"/>
  <c r="G96" i="79"/>
  <c r="J96" i="79" s="1"/>
  <c r="E96" i="80" s="1"/>
  <c r="G141" i="79"/>
  <c r="J141" i="79" s="1"/>
  <c r="E141" i="80" s="1"/>
  <c r="G160" i="79"/>
  <c r="J160" i="79" s="1"/>
  <c r="E160" i="80" s="1"/>
  <c r="G162" i="79"/>
  <c r="J162" i="79" s="1"/>
  <c r="E162" i="80" s="1"/>
  <c r="G154" i="79"/>
  <c r="J154" i="79" s="1"/>
  <c r="E154" i="80" s="1"/>
  <c r="G144" i="79"/>
  <c r="J144" i="79" s="1"/>
  <c r="E144" i="80" s="1"/>
  <c r="G116" i="79"/>
  <c r="J116" i="79" s="1"/>
  <c r="E116" i="80" s="1"/>
  <c r="G180" i="79"/>
  <c r="J180" i="79" s="1"/>
  <c r="E180" i="80" s="1"/>
  <c r="G55" i="79"/>
  <c r="J55" i="79" s="1"/>
  <c r="E55" i="80" s="1"/>
  <c r="G120" i="79"/>
  <c r="J120" i="79" s="1"/>
  <c r="E120" i="80" s="1"/>
  <c r="G125" i="79"/>
  <c r="J125" i="79" s="1"/>
  <c r="E125" i="80" s="1"/>
  <c r="G34" i="79"/>
  <c r="J34" i="79" s="1"/>
  <c r="E34" i="80" s="1"/>
  <c r="G191" i="79"/>
  <c r="J191" i="79" s="1"/>
  <c r="E191" i="80" s="1"/>
  <c r="G179" i="79"/>
  <c r="J179" i="79" s="1"/>
  <c r="E179" i="80" s="1"/>
  <c r="G193" i="79"/>
  <c r="J193" i="79" s="1"/>
  <c r="E193" i="80" s="1"/>
  <c r="G148" i="79"/>
  <c r="J148" i="79" s="1"/>
  <c r="E148" i="80" s="1"/>
  <c r="G134" i="79"/>
  <c r="J134" i="79" s="1"/>
  <c r="E134" i="80" s="1"/>
  <c r="G84" i="79"/>
  <c r="J84" i="79" s="1"/>
  <c r="E84" i="80" s="1"/>
  <c r="G126" i="79"/>
  <c r="J126" i="79" s="1"/>
  <c r="E126" i="80" s="1"/>
  <c r="G45" i="79"/>
  <c r="J45" i="79" s="1"/>
  <c r="E45" i="80" s="1"/>
  <c r="G51" i="79"/>
  <c r="J51" i="79" s="1"/>
  <c r="E51" i="80" s="1"/>
  <c r="G65" i="79"/>
  <c r="J65" i="79" s="1"/>
  <c r="E65" i="80" s="1"/>
  <c r="G69" i="79"/>
  <c r="J69" i="79" s="1"/>
  <c r="E69" i="80" s="1"/>
  <c r="G98" i="79"/>
  <c r="J98" i="79" s="1"/>
  <c r="E98" i="80" s="1"/>
  <c r="G89" i="79"/>
  <c r="J89" i="79" s="1"/>
  <c r="E89" i="80" s="1"/>
  <c r="G158" i="79"/>
  <c r="J158" i="79" s="1"/>
  <c r="E158" i="80" s="1"/>
  <c r="G151" i="79"/>
  <c r="J151" i="79" s="1"/>
  <c r="E151" i="80" s="1"/>
  <c r="G157" i="79"/>
  <c r="J157" i="79" s="1"/>
  <c r="E157" i="80" s="1"/>
  <c r="G153" i="79"/>
  <c r="J153" i="79" s="1"/>
  <c r="E153" i="80" s="1"/>
  <c r="G201" i="79"/>
  <c r="J201" i="79" s="1"/>
  <c r="E201" i="80" s="1"/>
  <c r="G202" i="79"/>
  <c r="J202" i="79" s="1"/>
  <c r="E202" i="80" s="1"/>
  <c r="G175" i="79"/>
  <c r="J175" i="79" s="1"/>
  <c r="E175" i="80" s="1"/>
  <c r="G169" i="79"/>
  <c r="J169" i="79" s="1"/>
  <c r="E169" i="80" s="1"/>
  <c r="G128" i="79"/>
  <c r="J128" i="79" s="1"/>
  <c r="E128" i="80" s="1"/>
  <c r="G78" i="79"/>
  <c r="J78" i="79" s="1"/>
  <c r="E78" i="80" s="1"/>
  <c r="G185" i="79"/>
  <c r="J185" i="79" s="1"/>
  <c r="E185" i="80" s="1"/>
  <c r="G145" i="79"/>
  <c r="J145" i="79" s="1"/>
  <c r="E145" i="80" s="1"/>
  <c r="G112" i="79"/>
  <c r="J112" i="79" s="1"/>
  <c r="E112" i="80" s="1"/>
  <c r="G168" i="79"/>
  <c r="J168" i="79" s="1"/>
  <c r="E168" i="80" s="1"/>
  <c r="G178" i="79"/>
  <c r="J178" i="79" s="1"/>
  <c r="E178" i="80" s="1"/>
  <c r="G186" i="79"/>
  <c r="J186" i="79" s="1"/>
  <c r="E186" i="80" s="1"/>
  <c r="G64" i="79"/>
  <c r="J64" i="79" s="1"/>
  <c r="E64" i="80" s="1"/>
  <c r="G139" i="79"/>
  <c r="J139" i="79" s="1"/>
  <c r="E139" i="80" s="1"/>
  <c r="G33" i="79"/>
  <c r="J33" i="79" s="1"/>
  <c r="E33" i="80" s="1"/>
  <c r="G181" i="79"/>
  <c r="J181" i="79" s="1"/>
  <c r="E181" i="80" s="1"/>
  <c r="G35" i="79"/>
  <c r="J35" i="79" s="1"/>
  <c r="E35" i="80" s="1"/>
  <c r="G50" i="79"/>
  <c r="J50" i="79" s="1"/>
  <c r="E50" i="80" s="1"/>
  <c r="G140" i="79"/>
  <c r="J140" i="79" s="1"/>
  <c r="E140" i="80" s="1"/>
  <c r="G135" i="79"/>
  <c r="J135" i="79" s="1"/>
  <c r="E135" i="80" s="1"/>
  <c r="G164" i="79"/>
  <c r="J164" i="79" s="1"/>
  <c r="E164" i="80" s="1"/>
  <c r="G209" i="79"/>
  <c r="J209" i="79" s="1"/>
  <c r="E209" i="80" s="1"/>
  <c r="G203" i="79"/>
  <c r="J203" i="79" s="1"/>
  <c r="E203" i="80" s="1"/>
  <c r="G197" i="79"/>
  <c r="J197" i="79" s="1"/>
  <c r="E197" i="80" s="1"/>
  <c r="G182" i="79"/>
  <c r="J182" i="79" s="1"/>
  <c r="E182" i="80" s="1"/>
  <c r="G196" i="79"/>
  <c r="J196" i="79" s="1"/>
  <c r="E196" i="80" s="1"/>
  <c r="G192" i="79"/>
  <c r="J192" i="79" s="1"/>
  <c r="E192" i="80" s="1"/>
  <c r="G79" i="79"/>
  <c r="J79" i="79" s="1"/>
  <c r="E79" i="80" s="1"/>
  <c r="G115" i="79"/>
  <c r="J115" i="79" s="1"/>
  <c r="E115" i="80" s="1"/>
  <c r="G177" i="79"/>
  <c r="J177" i="79" s="1"/>
  <c r="E177" i="80" s="1"/>
  <c r="G36" i="79"/>
  <c r="J36" i="79" s="1"/>
  <c r="E36" i="80" s="1"/>
  <c r="G106" i="79"/>
  <c r="J106" i="79" s="1"/>
  <c r="E106" i="80" s="1"/>
  <c r="G109" i="79"/>
  <c r="J109" i="79" s="1"/>
  <c r="E109" i="80" s="1"/>
  <c r="G52" i="79"/>
  <c r="J52" i="79" s="1"/>
  <c r="E52" i="80" s="1"/>
  <c r="G170" i="79"/>
  <c r="J170" i="79" s="1"/>
  <c r="E170" i="80" s="1"/>
  <c r="G41" i="79"/>
  <c r="J41" i="79" s="1"/>
  <c r="E41" i="80" s="1"/>
  <c r="G61" i="79"/>
  <c r="J61" i="79" s="1"/>
  <c r="E61" i="80" s="1"/>
  <c r="G59" i="79"/>
  <c r="J59" i="79" s="1"/>
  <c r="E59" i="80" s="1"/>
  <c r="G101" i="79"/>
  <c r="J101" i="79" s="1"/>
  <c r="E101" i="80" s="1"/>
  <c r="G156" i="79"/>
  <c r="J156" i="79" s="1"/>
  <c r="E156" i="80" s="1"/>
  <c r="G30" i="79"/>
  <c r="J30" i="79" s="1"/>
  <c r="E30" i="80" s="1"/>
  <c r="G48" i="79"/>
  <c r="J48" i="79" s="1"/>
  <c r="E48" i="80" s="1"/>
  <c r="G43" i="79"/>
  <c r="J43" i="79" s="1"/>
  <c r="E43" i="80" s="1"/>
  <c r="G67" i="79"/>
  <c r="J67" i="79" s="1"/>
  <c r="E67" i="80" s="1"/>
  <c r="G68" i="79"/>
  <c r="J68" i="79" s="1"/>
  <c r="E68" i="80" s="1"/>
  <c r="G70" i="79"/>
  <c r="J70" i="79" s="1"/>
  <c r="E70" i="80" s="1"/>
  <c r="G92" i="79"/>
  <c r="J92" i="79" s="1"/>
  <c r="E92" i="80" s="1"/>
  <c r="G132" i="79"/>
  <c r="J132" i="79" s="1"/>
  <c r="E132" i="80" s="1"/>
  <c r="G161" i="79"/>
  <c r="J161" i="79" s="1"/>
  <c r="E161" i="80" s="1"/>
  <c r="G150" i="79"/>
  <c r="J150" i="79" s="1"/>
  <c r="E150" i="80" s="1"/>
  <c r="G204" i="79"/>
  <c r="J204" i="79" s="1"/>
  <c r="E204" i="80" s="1"/>
  <c r="G208" i="79"/>
  <c r="J208" i="79" s="1"/>
  <c r="E208" i="80" s="1"/>
  <c r="G206" i="79"/>
  <c r="J206" i="79" s="1"/>
  <c r="E206" i="80" s="1"/>
  <c r="G72" i="79"/>
  <c r="J72" i="79" s="1"/>
  <c r="E72" i="80" s="1"/>
  <c r="G113" i="79"/>
  <c r="J113" i="79" s="1"/>
  <c r="E113" i="80" s="1"/>
  <c r="G111" i="79"/>
  <c r="J111" i="79" s="1"/>
  <c r="E111" i="80" s="1"/>
  <c r="G85" i="79"/>
  <c r="J85" i="79" s="1"/>
  <c r="E85" i="80" s="1"/>
  <c r="G184" i="79"/>
  <c r="J184" i="79" s="1"/>
  <c r="E184" i="80" s="1"/>
  <c r="G190" i="79"/>
  <c r="J190" i="79" s="1"/>
  <c r="E190" i="80" s="1"/>
  <c r="G80" i="79"/>
  <c r="J80" i="79" s="1"/>
  <c r="E80" i="80" s="1"/>
  <c r="G107" i="79"/>
  <c r="J107" i="79" s="1"/>
  <c r="E107" i="80" s="1"/>
  <c r="G82" i="79"/>
  <c r="J82" i="79" s="1"/>
  <c r="E82" i="80" s="1"/>
  <c r="G194" i="79"/>
  <c r="J194" i="79" s="1"/>
  <c r="E194" i="80" s="1"/>
  <c r="G46" i="79"/>
  <c r="J46" i="79" s="1"/>
  <c r="E46" i="80" s="1"/>
  <c r="G57" i="79"/>
  <c r="J57" i="79" s="1"/>
  <c r="E57" i="80" s="1"/>
  <c r="G60" i="79"/>
  <c r="J60" i="79" s="1"/>
  <c r="E60" i="80" s="1"/>
  <c r="G97" i="79"/>
  <c r="J97" i="79" s="1"/>
  <c r="E97" i="80" s="1"/>
  <c r="G91" i="79"/>
  <c r="J91" i="79" s="1"/>
  <c r="E91" i="80" s="1"/>
  <c r="G100" i="79"/>
  <c r="J100" i="79" s="1"/>
  <c r="E100" i="80" s="1"/>
  <c r="G142" i="79"/>
  <c r="J142" i="79" s="1"/>
  <c r="E142" i="80" s="1"/>
  <c r="G152" i="79"/>
  <c r="J152" i="79" s="1"/>
  <c r="E152" i="80" s="1"/>
  <c r="G198" i="79"/>
  <c r="J198" i="79" s="1"/>
  <c r="E198" i="80" s="1"/>
  <c r="G199" i="79"/>
  <c r="J199" i="79" s="1"/>
  <c r="E199" i="80" s="1"/>
  <c r="G205" i="79"/>
  <c r="J205" i="79" s="1"/>
  <c r="E205" i="80" s="1"/>
  <c r="G77" i="79"/>
  <c r="J77" i="79" s="1"/>
  <c r="E77" i="80" s="1"/>
  <c r="G165" i="79"/>
  <c r="J165" i="79" s="1"/>
  <c r="E165" i="80" s="1"/>
  <c r="G124" i="79"/>
  <c r="J124" i="79" s="1"/>
  <c r="E124" i="80" s="1"/>
  <c r="G74" i="79"/>
  <c r="J74" i="79" s="1"/>
  <c r="E74" i="80" s="1"/>
  <c r="G108" i="79"/>
  <c r="J108" i="79" s="1"/>
  <c r="E108" i="80" s="1"/>
  <c r="G122" i="79"/>
  <c r="J122" i="79" s="1"/>
  <c r="E122" i="80" s="1"/>
  <c r="G103" i="79"/>
  <c r="J103" i="79" s="1"/>
  <c r="E103" i="80" s="1"/>
  <c r="G173" i="79"/>
  <c r="J173" i="79" s="1"/>
  <c r="E173" i="80" s="1"/>
  <c r="G81" i="79"/>
  <c r="J81" i="79" s="1"/>
  <c r="E81" i="80" s="1"/>
  <c r="G104" i="79"/>
  <c r="J104" i="79" s="1"/>
  <c r="E104" i="80" s="1"/>
  <c r="G28" i="79"/>
  <c r="J28" i="79" s="1"/>
  <c r="E28" i="80" s="1"/>
  <c r="G137" i="79"/>
  <c r="J137" i="79" s="1"/>
  <c r="E137" i="80" s="1"/>
  <c r="G37" i="79"/>
  <c r="J37" i="79" s="1"/>
  <c r="E37" i="80" s="1"/>
  <c r="G27" i="79"/>
  <c r="J27" i="79" s="1"/>
  <c r="E27" i="80" s="1"/>
  <c r="G44" i="79"/>
  <c r="J44" i="79" s="1"/>
  <c r="E44" i="80" s="1"/>
  <c r="G32" i="79"/>
  <c r="J32" i="79" s="1"/>
  <c r="E32" i="80" s="1"/>
  <c r="G40" i="79"/>
  <c r="J40" i="79" s="1"/>
  <c r="E40" i="80" s="1"/>
  <c r="G42" i="79"/>
  <c r="J42" i="79" s="1"/>
  <c r="E42" i="80" s="1"/>
  <c r="G63" i="79"/>
  <c r="J63" i="79" s="1"/>
  <c r="E63" i="80" s="1"/>
  <c r="G66" i="79"/>
  <c r="J66" i="79" s="1"/>
  <c r="E66" i="80" s="1"/>
  <c r="G130" i="79"/>
  <c r="J130" i="79" s="1"/>
  <c r="E130" i="80" s="1"/>
  <c r="G136" i="79"/>
  <c r="J136" i="79" s="1"/>
  <c r="E136" i="80" s="1"/>
  <c r="G131" i="79"/>
  <c r="J131" i="79" s="1"/>
  <c r="E131" i="80" s="1"/>
  <c r="G200" i="79"/>
  <c r="J200" i="79" s="1"/>
  <c r="E200" i="80" s="1"/>
  <c r="G118" i="79"/>
  <c r="J118" i="79" s="1"/>
  <c r="E118" i="80" s="1"/>
  <c r="G147" i="79"/>
  <c r="J147" i="79" s="1"/>
  <c r="E147" i="80" s="1"/>
  <c r="G176" i="79"/>
  <c r="J176" i="79" s="1"/>
  <c r="E176" i="80" s="1"/>
  <c r="G114" i="79"/>
  <c r="J114" i="79" s="1"/>
  <c r="E114" i="80" s="1"/>
  <c r="G146" i="79"/>
  <c r="J146" i="79" s="1"/>
  <c r="E146" i="80" s="1"/>
  <c r="G119" i="79"/>
  <c r="J119" i="79" s="1"/>
  <c r="E119" i="80" s="1"/>
  <c r="G166" i="79"/>
  <c r="J166" i="79" s="1"/>
  <c r="E166" i="80" s="1"/>
  <c r="G171" i="79"/>
  <c r="J171" i="79" s="1"/>
  <c r="E171" i="80" s="1"/>
  <c r="G167" i="79"/>
  <c r="J167" i="79" s="1"/>
  <c r="E167" i="80" s="1"/>
  <c r="G127" i="79"/>
  <c r="J127" i="79" s="1"/>
  <c r="E127" i="80" s="1"/>
  <c r="G47" i="79"/>
  <c r="J47" i="79" s="1"/>
  <c r="E47" i="80" s="1"/>
  <c r="G94" i="79"/>
  <c r="J94" i="79" s="1"/>
  <c r="E94" i="80" s="1"/>
  <c r="G93" i="79"/>
  <c r="J93" i="79" s="1"/>
  <c r="E93" i="80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9" i="8"/>
  <c r="P70" i="8"/>
  <c r="P71" i="8"/>
  <c r="P72" i="8"/>
  <c r="P75" i="8"/>
  <c r="P76" i="8"/>
  <c r="P78" i="8"/>
  <c r="P79" i="8"/>
  <c r="P80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6" i="8"/>
  <c r="P178" i="8"/>
  <c r="P179" i="8"/>
  <c r="P180" i="8"/>
  <c r="P181" i="8"/>
  <c r="P182" i="8"/>
  <c r="P183" i="8"/>
  <c r="P184" i="8"/>
  <c r="P185" i="8"/>
  <c r="P186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9" i="8"/>
  <c r="P210" i="8"/>
  <c r="P211" i="8"/>
  <c r="P233" i="8"/>
  <c r="P77" i="8"/>
  <c r="P125" i="8"/>
  <c r="P90" i="8"/>
  <c r="P38" i="8"/>
  <c r="P91" i="8"/>
  <c r="P100" i="8"/>
  <c r="P101" i="8"/>
  <c r="P102" i="8"/>
  <c r="P177" i="8"/>
  <c r="P138" i="8"/>
  <c r="P87" i="8"/>
  <c r="P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35" i="74"/>
  <c r="R60" i="74"/>
  <c r="R63" i="74"/>
  <c r="M63" i="74"/>
  <c r="M63" i="8" s="1"/>
  <c r="M169" i="74"/>
  <c r="M169" i="8" s="1"/>
  <c r="R169" i="74"/>
  <c r="E217" i="87" l="1"/>
  <c r="G217" i="87" s="1"/>
  <c r="J217" i="87" s="1"/>
  <c r="E216" i="88"/>
  <c r="G216" i="88" s="1"/>
  <c r="J216" i="88" s="1"/>
  <c r="E216" i="89" s="1"/>
  <c r="G216" i="89" s="1"/>
  <c r="J216" i="89" s="1"/>
  <c r="E216" i="90" s="1"/>
  <c r="G216" i="90" s="1"/>
  <c r="J216" i="90" s="1"/>
  <c r="J225" i="93"/>
  <c r="G225" i="94" s="1"/>
  <c r="J225" i="94" s="1"/>
  <c r="E218" i="92"/>
  <c r="G218" i="92" s="1"/>
  <c r="J218" i="92" s="1"/>
  <c r="E218" i="93" s="1"/>
  <c r="G218" i="93" s="1"/>
  <c r="J218" i="93" s="1"/>
  <c r="G218" i="94" s="1"/>
  <c r="J218" i="94" s="1"/>
  <c r="E219" i="92"/>
  <c r="G219" i="92" s="1"/>
  <c r="J219" i="92" s="1"/>
  <c r="E219" i="93" s="1"/>
  <c r="G219" i="93" s="1"/>
  <c r="J219" i="93" s="1"/>
  <c r="G219" i="94" s="1"/>
  <c r="J219" i="94" s="1"/>
  <c r="E213" i="85"/>
  <c r="G213" i="85" s="1"/>
  <c r="J213" i="85" s="1"/>
  <c r="E212" i="80"/>
  <c r="G212" i="80" s="1"/>
  <c r="J212" i="80" s="1"/>
  <c r="E117" i="80"/>
  <c r="G117" i="80" s="1"/>
  <c r="J117" i="80" s="1"/>
  <c r="E117" i="81" s="1"/>
  <c r="G117" i="81" s="1"/>
  <c r="J117" i="81" s="1"/>
  <c r="E117" i="82" s="1"/>
  <c r="G174" i="81"/>
  <c r="J174" i="81" s="1"/>
  <c r="G184" i="80"/>
  <c r="J184" i="80" s="1"/>
  <c r="G204" i="80"/>
  <c r="J204" i="80" s="1"/>
  <c r="G177" i="80"/>
  <c r="J177" i="80" s="1"/>
  <c r="G209" i="80"/>
  <c r="J209" i="80" s="1"/>
  <c r="G87" i="81"/>
  <c r="J87" i="81" s="1"/>
  <c r="G205" i="80"/>
  <c r="J205" i="80" s="1"/>
  <c r="G88" i="81"/>
  <c r="J88" i="81" s="1"/>
  <c r="G102" i="81"/>
  <c r="J102" i="81" s="1"/>
  <c r="G206" i="80"/>
  <c r="J206" i="80" s="1"/>
  <c r="G101" i="80"/>
  <c r="J101" i="80" s="1"/>
  <c r="G109" i="80"/>
  <c r="J109" i="80" s="1"/>
  <c r="G182" i="80"/>
  <c r="J182" i="80" s="1"/>
  <c r="G35" i="80"/>
  <c r="J35" i="80" s="1"/>
  <c r="G112" i="80"/>
  <c r="J112" i="80" s="1"/>
  <c r="G201" i="80"/>
  <c r="J201" i="80" s="1"/>
  <c r="G144" i="80"/>
  <c r="J144" i="80" s="1"/>
  <c r="G73" i="80"/>
  <c r="J73" i="80" s="1"/>
  <c r="G29" i="80"/>
  <c r="J29" i="80" s="1"/>
  <c r="G107" i="80"/>
  <c r="J107" i="80" s="1"/>
  <c r="E107" i="81" s="1"/>
  <c r="G110" i="80"/>
  <c r="J110" i="80" s="1"/>
  <c r="E110" i="81" s="1"/>
  <c r="G114" i="80"/>
  <c r="J114" i="80" s="1"/>
  <c r="E114" i="81" s="1"/>
  <c r="G179" i="80"/>
  <c r="J179" i="80" s="1"/>
  <c r="E179" i="81" s="1"/>
  <c r="G124" i="80"/>
  <c r="J124" i="80" s="1"/>
  <c r="E124" i="81" s="1"/>
  <c r="G28" i="80"/>
  <c r="J28" i="80" s="1"/>
  <c r="E28" i="81" s="1"/>
  <c r="G166" i="80"/>
  <c r="J166" i="80" s="1"/>
  <c r="E166" i="81" s="1"/>
  <c r="G131" i="80"/>
  <c r="J131" i="80" s="1"/>
  <c r="E131" i="81" s="1"/>
  <c r="G214" i="84"/>
  <c r="J214" i="84" s="1"/>
  <c r="G192" i="80"/>
  <c r="J192" i="80" s="1"/>
  <c r="E192" i="81" s="1"/>
  <c r="G83" i="80"/>
  <c r="J83" i="80" s="1"/>
  <c r="E83" i="81" s="1"/>
  <c r="G119" i="80"/>
  <c r="J119" i="80" s="1"/>
  <c r="E119" i="81" s="1"/>
  <c r="G198" i="80"/>
  <c r="J198" i="80" s="1"/>
  <c r="E198" i="81" s="1"/>
  <c r="G80" i="80"/>
  <c r="J80" i="80" s="1"/>
  <c r="E80" i="81" s="1"/>
  <c r="G132" i="80"/>
  <c r="J132" i="80" s="1"/>
  <c r="E132" i="81" s="1"/>
  <c r="G106" i="80"/>
  <c r="J106" i="80" s="1"/>
  <c r="E106" i="81" s="1"/>
  <c r="G185" i="80"/>
  <c r="J185" i="80" s="1"/>
  <c r="E185" i="81" s="1"/>
  <c r="G191" i="80"/>
  <c r="J191" i="80" s="1"/>
  <c r="E191" i="81" s="1"/>
  <c r="G122" i="80"/>
  <c r="J122" i="80" s="1"/>
  <c r="E122" i="81" s="1"/>
  <c r="G145" i="80"/>
  <c r="J145" i="80" s="1"/>
  <c r="E145" i="81" s="1"/>
  <c r="G190" i="80"/>
  <c r="J190" i="80" s="1"/>
  <c r="E190" i="81" s="1"/>
  <c r="G126" i="80"/>
  <c r="J126" i="80" s="1"/>
  <c r="E126" i="81" s="1"/>
  <c r="G215" i="84"/>
  <c r="J215" i="84" s="1"/>
  <c r="G147" i="80"/>
  <c r="J147" i="80" s="1"/>
  <c r="E147" i="81" s="1"/>
  <c r="G111" i="80"/>
  <c r="J111" i="80" s="1"/>
  <c r="E111" i="81" s="1"/>
  <c r="G79" i="80"/>
  <c r="J79" i="80" s="1"/>
  <c r="E79" i="81" s="1"/>
  <c r="G116" i="80"/>
  <c r="J116" i="80" s="1"/>
  <c r="E116" i="81" s="1"/>
  <c r="G113" i="80"/>
  <c r="J113" i="80" s="1"/>
  <c r="E113" i="81" s="1"/>
  <c r="G104" i="80"/>
  <c r="J104" i="80" s="1"/>
  <c r="E104" i="81" s="1"/>
  <c r="G30" i="80"/>
  <c r="J30" i="80" s="1"/>
  <c r="E30" i="81" s="1"/>
  <c r="G196" i="80"/>
  <c r="J196" i="80" s="1"/>
  <c r="E196" i="81" s="1"/>
  <c r="G78" i="80"/>
  <c r="J78" i="80" s="1"/>
  <c r="E78" i="81" s="1"/>
  <c r="G86" i="80"/>
  <c r="J86" i="80" s="1"/>
  <c r="E86" i="81" s="1"/>
  <c r="G186" i="80"/>
  <c r="J186" i="80" s="1"/>
  <c r="E186" i="81" s="1"/>
  <c r="G128" i="80"/>
  <c r="J128" i="80" s="1"/>
  <c r="E128" i="81" s="1"/>
  <c r="G84" i="80"/>
  <c r="J84" i="80" s="1"/>
  <c r="E84" i="81" s="1"/>
  <c r="G125" i="80"/>
  <c r="J125" i="80" s="1"/>
  <c r="E125" i="81" s="1"/>
  <c r="G195" i="80"/>
  <c r="J195" i="80" s="1"/>
  <c r="E195" i="81" s="1"/>
  <c r="G123" i="80"/>
  <c r="J123" i="80" s="1"/>
  <c r="E123" i="81" s="1"/>
  <c r="G121" i="80"/>
  <c r="J121" i="80" s="1"/>
  <c r="E121" i="81" s="1"/>
  <c r="G146" i="80"/>
  <c r="J146" i="80" s="1"/>
  <c r="E146" i="81" s="1"/>
  <c r="G74" i="80"/>
  <c r="J74" i="80" s="1"/>
  <c r="E74" i="81" s="1"/>
  <c r="G72" i="80"/>
  <c r="J72" i="80" s="1"/>
  <c r="E72" i="81" s="1"/>
  <c r="G127" i="80"/>
  <c r="J127" i="80" s="1"/>
  <c r="E127" i="81" s="1"/>
  <c r="G81" i="80"/>
  <c r="J81" i="80" s="1"/>
  <c r="E81" i="81" s="1"/>
  <c r="G167" i="80"/>
  <c r="J167" i="80" s="1"/>
  <c r="E167" i="81" s="1"/>
  <c r="G194" i="80"/>
  <c r="J194" i="80" s="1"/>
  <c r="E194" i="81" s="1"/>
  <c r="G208" i="80"/>
  <c r="J208" i="80" s="1"/>
  <c r="E208" i="81" s="1"/>
  <c r="G170" i="80"/>
  <c r="J170" i="80" s="1"/>
  <c r="E170" i="81" s="1"/>
  <c r="G178" i="80"/>
  <c r="J178" i="80" s="1"/>
  <c r="E178" i="81" s="1"/>
  <c r="G169" i="80"/>
  <c r="J169" i="80" s="1"/>
  <c r="E169" i="81" s="1"/>
  <c r="G120" i="80"/>
  <c r="J120" i="80" s="1"/>
  <c r="E120" i="81" s="1"/>
  <c r="G149" i="80"/>
  <c r="J149" i="80" s="1"/>
  <c r="E149" i="81" s="1"/>
  <c r="G183" i="80"/>
  <c r="J183" i="80" s="1"/>
  <c r="E183" i="81" s="1"/>
  <c r="G97" i="80"/>
  <c r="J97" i="80" s="1"/>
  <c r="E97" i="81" s="1"/>
  <c r="G181" i="80"/>
  <c r="J181" i="80" s="1"/>
  <c r="E181" i="81" s="1"/>
  <c r="G108" i="80"/>
  <c r="J108" i="80" s="1"/>
  <c r="E108" i="81" s="1"/>
  <c r="G130" i="80"/>
  <c r="J130" i="80" s="1"/>
  <c r="E130" i="81" s="1"/>
  <c r="G27" i="80"/>
  <c r="J27" i="80" s="1"/>
  <c r="E27" i="81" s="1"/>
  <c r="G173" i="80"/>
  <c r="J173" i="80" s="1"/>
  <c r="E173" i="81" s="1"/>
  <c r="G165" i="80"/>
  <c r="J165" i="80" s="1"/>
  <c r="E165" i="81" s="1"/>
  <c r="G197" i="80"/>
  <c r="J197" i="80" s="1"/>
  <c r="E197" i="81" s="1"/>
  <c r="G168" i="80"/>
  <c r="J168" i="80" s="1"/>
  <c r="E168" i="81" s="1"/>
  <c r="G98" i="80"/>
  <c r="J98" i="80" s="1"/>
  <c r="E98" i="81" s="1"/>
  <c r="G148" i="80"/>
  <c r="J148" i="80" s="1"/>
  <c r="E148" i="81" s="1"/>
  <c r="G96" i="80"/>
  <c r="J96" i="80" s="1"/>
  <c r="E96" i="81" s="1"/>
  <c r="G75" i="80"/>
  <c r="J75" i="80" s="1"/>
  <c r="E75" i="81" s="1"/>
  <c r="G133" i="80"/>
  <c r="J133" i="80" s="1"/>
  <c r="E133" i="81" s="1"/>
  <c r="G171" i="80"/>
  <c r="J171" i="80" s="1"/>
  <c r="E171" i="81" s="1"/>
  <c r="G176" i="80"/>
  <c r="J176" i="80" s="1"/>
  <c r="E176" i="81" s="1"/>
  <c r="G77" i="80"/>
  <c r="J77" i="80" s="1"/>
  <c r="E77" i="81" s="1"/>
  <c r="G82" i="80"/>
  <c r="J82" i="80" s="1"/>
  <c r="E82" i="81" s="1"/>
  <c r="G85" i="80"/>
  <c r="J85" i="80" s="1"/>
  <c r="E85" i="81" s="1"/>
  <c r="G115" i="80"/>
  <c r="J115" i="80" s="1"/>
  <c r="E115" i="81" s="1"/>
  <c r="G193" i="80"/>
  <c r="J193" i="80" s="1"/>
  <c r="E193" i="81" s="1"/>
  <c r="G180" i="80"/>
  <c r="J180" i="80" s="1"/>
  <c r="E180" i="81" s="1"/>
  <c r="G95" i="80"/>
  <c r="J95" i="80" s="1"/>
  <c r="E95" i="81" s="1"/>
  <c r="G129" i="80"/>
  <c r="J129" i="80" s="1"/>
  <c r="E129" i="81" s="1"/>
  <c r="G172" i="80"/>
  <c r="J172" i="80" s="1"/>
  <c r="E172" i="81" s="1"/>
  <c r="G135" i="80"/>
  <c r="J135" i="80" s="1"/>
  <c r="E135" i="81" s="1"/>
  <c r="G134" i="80"/>
  <c r="J134" i="80" s="1"/>
  <c r="E134" i="81" s="1"/>
  <c r="G100" i="80"/>
  <c r="J100" i="80" s="1"/>
  <c r="E100" i="81" s="1"/>
  <c r="G70" i="80"/>
  <c r="J70" i="80" s="1"/>
  <c r="E70" i="81" s="1"/>
  <c r="G33" i="80"/>
  <c r="J33" i="80" s="1"/>
  <c r="E33" i="81" s="1"/>
  <c r="G39" i="80"/>
  <c r="J39" i="80" s="1"/>
  <c r="E39" i="81" s="1"/>
  <c r="G36" i="80"/>
  <c r="J36" i="80" s="1"/>
  <c r="E36" i="81" s="1"/>
  <c r="G34" i="80"/>
  <c r="J34" i="80" s="1"/>
  <c r="E34" i="81" s="1"/>
  <c r="G38" i="80"/>
  <c r="J38" i="80" s="1"/>
  <c r="E38" i="81" s="1"/>
  <c r="G37" i="80"/>
  <c r="J37" i="80" s="1"/>
  <c r="E37" i="81" s="1"/>
  <c r="G210" i="80"/>
  <c r="J210" i="80" s="1"/>
  <c r="E210" i="81" s="1"/>
  <c r="G103" i="80"/>
  <c r="J103" i="80" s="1"/>
  <c r="E103" i="81" s="1"/>
  <c r="G42" i="80"/>
  <c r="J42" i="80" s="1"/>
  <c r="E42" i="81" s="1"/>
  <c r="G199" i="80"/>
  <c r="J199" i="80" s="1"/>
  <c r="E199" i="81" s="1"/>
  <c r="G200" i="80"/>
  <c r="J200" i="80" s="1"/>
  <c r="E200" i="81" s="1"/>
  <c r="G203" i="80"/>
  <c r="J203" i="80" s="1"/>
  <c r="E203" i="81" s="1"/>
  <c r="G202" i="80"/>
  <c r="J202" i="80" s="1"/>
  <c r="E202" i="81" s="1"/>
  <c r="G175" i="80"/>
  <c r="J175" i="80" s="1"/>
  <c r="E175" i="81" s="1"/>
  <c r="G164" i="80"/>
  <c r="J164" i="80" s="1"/>
  <c r="E164" i="81" s="1"/>
  <c r="G150" i="80"/>
  <c r="J150" i="80" s="1"/>
  <c r="E150" i="81" s="1"/>
  <c r="G151" i="80"/>
  <c r="J151" i="80" s="1"/>
  <c r="E151" i="81" s="1"/>
  <c r="G162" i="80"/>
  <c r="J162" i="80" s="1"/>
  <c r="E162" i="81" s="1"/>
  <c r="G156" i="80"/>
  <c r="J156" i="80" s="1"/>
  <c r="E156" i="81" s="1"/>
  <c r="G158" i="80"/>
  <c r="J158" i="80" s="1"/>
  <c r="E158" i="81" s="1"/>
  <c r="G159" i="80"/>
  <c r="J159" i="80" s="1"/>
  <c r="E159" i="81" s="1"/>
  <c r="G152" i="80"/>
  <c r="J152" i="80" s="1"/>
  <c r="E152" i="81" s="1"/>
  <c r="G160" i="80"/>
  <c r="J160" i="80" s="1"/>
  <c r="E160" i="81" s="1"/>
  <c r="G161" i="80"/>
  <c r="J161" i="80" s="1"/>
  <c r="E161" i="81" s="1"/>
  <c r="G155" i="80"/>
  <c r="J155" i="80" s="1"/>
  <c r="E155" i="81" s="1"/>
  <c r="G163" i="80"/>
  <c r="J163" i="80" s="1"/>
  <c r="E163" i="81" s="1"/>
  <c r="G153" i="80"/>
  <c r="J153" i="80" s="1"/>
  <c r="E153" i="81" s="1"/>
  <c r="G157" i="80"/>
  <c r="J157" i="80" s="1"/>
  <c r="E157" i="81" s="1"/>
  <c r="G154" i="80"/>
  <c r="J154" i="80" s="1"/>
  <c r="E154" i="81" s="1"/>
  <c r="G142" i="80"/>
  <c r="J142" i="80" s="1"/>
  <c r="E142" i="81" s="1"/>
  <c r="G137" i="80"/>
  <c r="J137" i="80" s="1"/>
  <c r="E137" i="81" s="1"/>
  <c r="G141" i="80"/>
  <c r="J141" i="80" s="1"/>
  <c r="E141" i="81" s="1"/>
  <c r="G143" i="80"/>
  <c r="J143" i="80" s="1"/>
  <c r="E143" i="81" s="1"/>
  <c r="G138" i="80"/>
  <c r="J138" i="80" s="1"/>
  <c r="E138" i="81" s="1"/>
  <c r="G139" i="80"/>
  <c r="J139" i="80" s="1"/>
  <c r="E139" i="81" s="1"/>
  <c r="G136" i="80"/>
  <c r="J136" i="80" s="1"/>
  <c r="E136" i="81" s="1"/>
  <c r="G140" i="80"/>
  <c r="J140" i="80" s="1"/>
  <c r="E140" i="81" s="1"/>
  <c r="G118" i="80"/>
  <c r="J118" i="80" s="1"/>
  <c r="E118" i="81" s="1"/>
  <c r="G92" i="80"/>
  <c r="J92" i="80" s="1"/>
  <c r="E92" i="81" s="1"/>
  <c r="G89" i="80"/>
  <c r="J89" i="80" s="1"/>
  <c r="E89" i="81" s="1"/>
  <c r="G91" i="80"/>
  <c r="J91" i="80" s="1"/>
  <c r="E91" i="81" s="1"/>
  <c r="G90" i="80"/>
  <c r="J90" i="80" s="1"/>
  <c r="E90" i="81" s="1"/>
  <c r="G60" i="80"/>
  <c r="J60" i="80" s="1"/>
  <c r="E60" i="81" s="1"/>
  <c r="G66" i="80"/>
  <c r="J66" i="80" s="1"/>
  <c r="E66" i="81" s="1"/>
  <c r="G65" i="80"/>
  <c r="J65" i="80" s="1"/>
  <c r="E65" i="81" s="1"/>
  <c r="G64" i="80"/>
  <c r="J64" i="80" s="1"/>
  <c r="E64" i="81" s="1"/>
  <c r="G62" i="80"/>
  <c r="J62" i="80" s="1"/>
  <c r="E62" i="81" s="1"/>
  <c r="G68" i="80"/>
  <c r="J68" i="80" s="1"/>
  <c r="E68" i="81" s="1"/>
  <c r="G63" i="80"/>
  <c r="J63" i="80" s="1"/>
  <c r="E63" i="81" s="1"/>
  <c r="G67" i="80"/>
  <c r="J67" i="80" s="1"/>
  <c r="E67" i="81" s="1"/>
  <c r="G61" i="80"/>
  <c r="J61" i="80" s="1"/>
  <c r="E61" i="81" s="1"/>
  <c r="G69" i="80"/>
  <c r="J69" i="80" s="1"/>
  <c r="E69" i="81" s="1"/>
  <c r="G54" i="80"/>
  <c r="J54" i="80" s="1"/>
  <c r="E54" i="81" s="1"/>
  <c r="G50" i="80"/>
  <c r="J50" i="80" s="1"/>
  <c r="E50" i="81" s="1"/>
  <c r="G52" i="80"/>
  <c r="J52" i="80" s="1"/>
  <c r="E52" i="81" s="1"/>
  <c r="G51" i="80"/>
  <c r="J51" i="80" s="1"/>
  <c r="E51" i="81" s="1"/>
  <c r="G59" i="80"/>
  <c r="J59" i="80" s="1"/>
  <c r="E59" i="81" s="1"/>
  <c r="G58" i="80"/>
  <c r="J58" i="80" s="1"/>
  <c r="E58" i="81" s="1"/>
  <c r="G48" i="80"/>
  <c r="J48" i="80" s="1"/>
  <c r="E48" i="81" s="1"/>
  <c r="G49" i="80"/>
  <c r="J49" i="80" s="1"/>
  <c r="E49" i="81" s="1"/>
  <c r="G55" i="80"/>
  <c r="J55" i="80" s="1"/>
  <c r="E55" i="81" s="1"/>
  <c r="G56" i="80"/>
  <c r="J56" i="80" s="1"/>
  <c r="E56" i="81" s="1"/>
  <c r="G57" i="80"/>
  <c r="J57" i="80" s="1"/>
  <c r="E57" i="81" s="1"/>
  <c r="G47" i="80"/>
  <c r="J47" i="80" s="1"/>
  <c r="E47" i="81" s="1"/>
  <c r="G53" i="80"/>
  <c r="J53" i="80" s="1"/>
  <c r="E53" i="81" s="1"/>
  <c r="G46" i="80"/>
  <c r="J46" i="80" s="1"/>
  <c r="E46" i="81" s="1"/>
  <c r="G45" i="80"/>
  <c r="J45" i="80" s="1"/>
  <c r="E45" i="81" s="1"/>
  <c r="G44" i="80"/>
  <c r="J44" i="80" s="1"/>
  <c r="E44" i="81" s="1"/>
  <c r="G43" i="80"/>
  <c r="J43" i="80" s="1"/>
  <c r="E43" i="81" s="1"/>
  <c r="G41" i="80"/>
  <c r="J41" i="80" s="1"/>
  <c r="E41" i="81" s="1"/>
  <c r="G40" i="80"/>
  <c r="J40" i="80" s="1"/>
  <c r="E40" i="81" s="1"/>
  <c r="G32" i="80"/>
  <c r="J32" i="80" s="1"/>
  <c r="E32" i="81" s="1"/>
  <c r="G31" i="80"/>
  <c r="J31" i="80" s="1"/>
  <c r="E31" i="81" s="1"/>
  <c r="G94" i="80"/>
  <c r="J94" i="80" s="1"/>
  <c r="E94" i="81" s="1"/>
  <c r="G93" i="80"/>
  <c r="J93" i="80" s="1"/>
  <c r="E93" i="81" s="1"/>
  <c r="P169" i="74"/>
  <c r="P63" i="74"/>
  <c r="AB32" i="8"/>
  <c r="AB34" i="8"/>
  <c r="AB31" i="8"/>
  <c r="AB33" i="8"/>
  <c r="AB5" i="8"/>
  <c r="AB35" i="8"/>
  <c r="AB7" i="8"/>
  <c r="P8" i="8"/>
  <c r="R35" i="74"/>
  <c r="G219" i="105" l="1"/>
  <c r="J219" i="105" s="1"/>
  <c r="G219" i="109"/>
  <c r="J219" i="109" s="1"/>
  <c r="G219" i="98"/>
  <c r="J219" i="98" s="1"/>
  <c r="G219" i="106"/>
  <c r="J219" i="106" s="1"/>
  <c r="E219" i="107"/>
  <c r="G219" i="107" s="1"/>
  <c r="J219" i="107" s="1"/>
  <c r="G219" i="101"/>
  <c r="J219" i="101" s="1"/>
  <c r="G219" i="103"/>
  <c r="J219" i="103" s="1"/>
  <c r="G219" i="99"/>
  <c r="J219" i="99" s="1"/>
  <c r="G218" i="106"/>
  <c r="J218" i="106" s="1"/>
  <c r="G218" i="105"/>
  <c r="J218" i="105" s="1"/>
  <c r="G218" i="101"/>
  <c r="J218" i="101" s="1"/>
  <c r="G218" i="99"/>
  <c r="J218" i="99" s="1"/>
  <c r="G225" i="104"/>
  <c r="J225" i="104" s="1"/>
  <c r="G225" i="101"/>
  <c r="J225" i="101" s="1"/>
  <c r="G225" i="96"/>
  <c r="J225" i="96" s="1"/>
  <c r="G225" i="97" s="1"/>
  <c r="J225" i="97" s="1"/>
  <c r="G225" i="95"/>
  <c r="J225" i="95" s="1"/>
  <c r="G225" i="105"/>
  <c r="J225" i="105" s="1"/>
  <c r="G225" i="103"/>
  <c r="J225" i="103" s="1"/>
  <c r="G225" i="98"/>
  <c r="J225" i="98" s="1"/>
  <c r="E225" i="107"/>
  <c r="G225" i="107" s="1"/>
  <c r="J225" i="107" s="1"/>
  <c r="G225" i="102"/>
  <c r="J225" i="102" s="1"/>
  <c r="G225" i="109"/>
  <c r="J225" i="109" s="1"/>
  <c r="G225" i="106"/>
  <c r="J225" i="106" s="1"/>
  <c r="G225" i="99"/>
  <c r="J225" i="99" s="1"/>
  <c r="E217" i="88"/>
  <c r="G217" i="88" s="1"/>
  <c r="J217" i="88" s="1"/>
  <c r="E217" i="89" s="1"/>
  <c r="G217" i="89" s="1"/>
  <c r="J217" i="89" s="1"/>
  <c r="E217" i="90" s="1"/>
  <c r="G217" i="90" s="1"/>
  <c r="J217" i="90" s="1"/>
  <c r="E216" i="91"/>
  <c r="G216" i="91" s="1"/>
  <c r="J216" i="91" s="1"/>
  <c r="G219" i="95"/>
  <c r="J219" i="95" s="1"/>
  <c r="G219" i="96"/>
  <c r="J219" i="96" s="1"/>
  <c r="G219" i="97" s="1"/>
  <c r="J219" i="97" s="1"/>
  <c r="G219" i="102"/>
  <c r="J219" i="102" s="1"/>
  <c r="G218" i="96"/>
  <c r="J218" i="96" s="1"/>
  <c r="G218" i="97" s="1"/>
  <c r="J218" i="97" s="1"/>
  <c r="G218" i="95"/>
  <c r="J218" i="95" s="1"/>
  <c r="G218" i="98"/>
  <c r="J218" i="98" s="1"/>
  <c r="G218" i="104"/>
  <c r="J218" i="104" s="1"/>
  <c r="E218" i="107"/>
  <c r="G218" i="107" s="1"/>
  <c r="J218" i="107" s="1"/>
  <c r="G218" i="109"/>
  <c r="J218" i="109" s="1"/>
  <c r="G218" i="102"/>
  <c r="J218" i="102" s="1"/>
  <c r="G218" i="103"/>
  <c r="J218" i="103" s="1"/>
  <c r="E213" i="86"/>
  <c r="G213" i="86" s="1"/>
  <c r="J213" i="86" s="1"/>
  <c r="E215" i="85"/>
  <c r="G215" i="85" s="1"/>
  <c r="J215" i="85" s="1"/>
  <c r="E214" i="85"/>
  <c r="G214" i="85" s="1"/>
  <c r="J214" i="85" s="1"/>
  <c r="E109" i="81"/>
  <c r="G109" i="81" s="1"/>
  <c r="J109" i="81" s="1"/>
  <c r="E109" i="82" s="1"/>
  <c r="G109" i="82" s="1"/>
  <c r="J109" i="82" s="1"/>
  <c r="E109" i="83" s="1"/>
  <c r="E177" i="81"/>
  <c r="G177" i="81" s="1"/>
  <c r="J177" i="81" s="1"/>
  <c r="E177" i="82" s="1"/>
  <c r="G177" i="82" s="1"/>
  <c r="J177" i="82" s="1"/>
  <c r="E177" i="83" s="1"/>
  <c r="E29" i="81"/>
  <c r="G29" i="81" s="1"/>
  <c r="J29" i="81" s="1"/>
  <c r="E29" i="82" s="1"/>
  <c r="G29" i="82" s="1"/>
  <c r="J29" i="82" s="1"/>
  <c r="E29" i="83" s="1"/>
  <c r="E101" i="81"/>
  <c r="G101" i="81" s="1"/>
  <c r="J101" i="81" s="1"/>
  <c r="E101" i="82" s="1"/>
  <c r="G101" i="82" s="1"/>
  <c r="J101" i="82" s="1"/>
  <c r="E101" i="83" s="1"/>
  <c r="E204" i="81"/>
  <c r="G204" i="81" s="1"/>
  <c r="J204" i="81" s="1"/>
  <c r="E204" i="82" s="1"/>
  <c r="G204" i="82" s="1"/>
  <c r="J204" i="82" s="1"/>
  <c r="E204" i="83" s="1"/>
  <c r="E184" i="81"/>
  <c r="G184" i="81" s="1"/>
  <c r="J184" i="81" s="1"/>
  <c r="E184" i="82" s="1"/>
  <c r="G184" i="82" s="1"/>
  <c r="J184" i="82" s="1"/>
  <c r="E184" i="83" s="1"/>
  <c r="E144" i="81"/>
  <c r="G144" i="81" s="1"/>
  <c r="J144" i="81" s="1"/>
  <c r="E144" i="82" s="1"/>
  <c r="G144" i="82" s="1"/>
  <c r="J144" i="82" s="1"/>
  <c r="E144" i="83" s="1"/>
  <c r="E102" i="82"/>
  <c r="G102" i="82" s="1"/>
  <c r="J102" i="82" s="1"/>
  <c r="E102" i="83" s="1"/>
  <c r="G102" i="83" s="1"/>
  <c r="J102" i="83" s="1"/>
  <c r="E102" i="84" s="1"/>
  <c r="E174" i="82"/>
  <c r="G174" i="82" s="1"/>
  <c r="J174" i="82" s="1"/>
  <c r="E174" i="83" s="1"/>
  <c r="G174" i="83" s="1"/>
  <c r="J174" i="83" s="1"/>
  <c r="E174" i="84" s="1"/>
  <c r="E201" i="81"/>
  <c r="G201" i="81" s="1"/>
  <c r="J201" i="81" s="1"/>
  <c r="E201" i="82" s="1"/>
  <c r="G201" i="82" s="1"/>
  <c r="J201" i="82" s="1"/>
  <c r="E201" i="83" s="1"/>
  <c r="E88" i="82"/>
  <c r="G88" i="82" s="1"/>
  <c r="J88" i="82" s="1"/>
  <c r="E88" i="83" s="1"/>
  <c r="G88" i="83" s="1"/>
  <c r="J88" i="83" s="1"/>
  <c r="E88" i="84" s="1"/>
  <c r="E73" i="81"/>
  <c r="G73" i="81" s="1"/>
  <c r="J73" i="81" s="1"/>
  <c r="E73" i="82" s="1"/>
  <c r="G73" i="82" s="1"/>
  <c r="J73" i="82" s="1"/>
  <c r="E73" i="83" s="1"/>
  <c r="E112" i="81"/>
  <c r="G112" i="81" s="1"/>
  <c r="J112" i="81" s="1"/>
  <c r="E112" i="82" s="1"/>
  <c r="G112" i="82" s="1"/>
  <c r="J112" i="82" s="1"/>
  <c r="E112" i="83" s="1"/>
  <c r="E205" i="81"/>
  <c r="G205" i="81" s="1"/>
  <c r="J205" i="81" s="1"/>
  <c r="E205" i="82" s="1"/>
  <c r="G205" i="82" s="1"/>
  <c r="J205" i="82" s="1"/>
  <c r="E205" i="83" s="1"/>
  <c r="E206" i="81"/>
  <c r="G206" i="81" s="1"/>
  <c r="J206" i="81" s="1"/>
  <c r="E206" i="82" s="1"/>
  <c r="G206" i="82" s="1"/>
  <c r="J206" i="82" s="1"/>
  <c r="E206" i="83" s="1"/>
  <c r="E35" i="81"/>
  <c r="G35" i="81" s="1"/>
  <c r="J35" i="81" s="1"/>
  <c r="E35" i="82" s="1"/>
  <c r="G35" i="82" s="1"/>
  <c r="J35" i="82" s="1"/>
  <c r="E35" i="83" s="1"/>
  <c r="E87" i="82"/>
  <c r="G87" i="82" s="1"/>
  <c r="J87" i="82" s="1"/>
  <c r="E87" i="83" s="1"/>
  <c r="G87" i="83" s="1"/>
  <c r="J87" i="83" s="1"/>
  <c r="E87" i="84" s="1"/>
  <c r="E182" i="81"/>
  <c r="G182" i="81" s="1"/>
  <c r="J182" i="81" s="1"/>
  <c r="E182" i="82" s="1"/>
  <c r="G182" i="82" s="1"/>
  <c r="J182" i="82" s="1"/>
  <c r="E182" i="83" s="1"/>
  <c r="E209" i="81"/>
  <c r="G209" i="81" s="1"/>
  <c r="J209" i="81" s="1"/>
  <c r="E209" i="82" s="1"/>
  <c r="G209" i="82" s="1"/>
  <c r="J209" i="82" s="1"/>
  <c r="E209" i="83" s="1"/>
  <c r="E212" i="81"/>
  <c r="G212" i="81" s="1"/>
  <c r="J212" i="81" s="1"/>
  <c r="G58" i="81"/>
  <c r="J58" i="81" s="1"/>
  <c r="G162" i="81"/>
  <c r="J162" i="81" s="1"/>
  <c r="G59" i="81"/>
  <c r="J59" i="81" s="1"/>
  <c r="G63" i="81"/>
  <c r="J63" i="81" s="1"/>
  <c r="G91" i="81"/>
  <c r="J91" i="81" s="1"/>
  <c r="G143" i="81"/>
  <c r="J143" i="81" s="1"/>
  <c r="G155" i="81"/>
  <c r="J155" i="81" s="1"/>
  <c r="G151" i="81"/>
  <c r="J151" i="81" s="1"/>
  <c r="G42" i="81"/>
  <c r="J42" i="81" s="1"/>
  <c r="G33" i="81"/>
  <c r="J33" i="81" s="1"/>
  <c r="G129" i="81"/>
  <c r="J129" i="81" s="1"/>
  <c r="G176" i="81"/>
  <c r="J176" i="81" s="1"/>
  <c r="G98" i="81"/>
  <c r="J98" i="81" s="1"/>
  <c r="G108" i="81"/>
  <c r="J108" i="81" s="1"/>
  <c r="G170" i="81"/>
  <c r="J170" i="81" s="1"/>
  <c r="G74" i="81"/>
  <c r="J74" i="81" s="1"/>
  <c r="G186" i="81"/>
  <c r="J186" i="81" s="1"/>
  <c r="G116" i="81"/>
  <c r="J116" i="81" s="1"/>
  <c r="G122" i="81"/>
  <c r="J122" i="81" s="1"/>
  <c r="G83" i="81"/>
  <c r="J83" i="81" s="1"/>
  <c r="G114" i="81"/>
  <c r="J114" i="81" s="1"/>
  <c r="G67" i="81"/>
  <c r="J67" i="81" s="1"/>
  <c r="G39" i="81"/>
  <c r="J39" i="81" s="1"/>
  <c r="G53" i="81"/>
  <c r="J53" i="81" s="1"/>
  <c r="G32" i="81"/>
  <c r="J32" i="81" s="1"/>
  <c r="G47" i="81"/>
  <c r="J47" i="81" s="1"/>
  <c r="G51" i="81"/>
  <c r="J51" i="81" s="1"/>
  <c r="G68" i="81"/>
  <c r="J68" i="81" s="1"/>
  <c r="G89" i="81"/>
  <c r="J89" i="81" s="1"/>
  <c r="G141" i="81"/>
  <c r="J141" i="81" s="1"/>
  <c r="G161" i="81"/>
  <c r="J161" i="81" s="1"/>
  <c r="G150" i="81"/>
  <c r="J150" i="81" s="1"/>
  <c r="G103" i="81"/>
  <c r="J103" i="81" s="1"/>
  <c r="G70" i="81"/>
  <c r="J70" i="81" s="1"/>
  <c r="G95" i="81"/>
  <c r="J95" i="81" s="1"/>
  <c r="G171" i="81"/>
  <c r="J171" i="81" s="1"/>
  <c r="G168" i="81"/>
  <c r="J168" i="81" s="1"/>
  <c r="G181" i="81"/>
  <c r="J181" i="81" s="1"/>
  <c r="G208" i="81"/>
  <c r="J208" i="81" s="1"/>
  <c r="G146" i="81"/>
  <c r="J146" i="81" s="1"/>
  <c r="G79" i="81"/>
  <c r="J79" i="81" s="1"/>
  <c r="G191" i="81"/>
  <c r="J191" i="81" s="1"/>
  <c r="G192" i="81"/>
  <c r="J192" i="81" s="1"/>
  <c r="G110" i="81"/>
  <c r="J110" i="81" s="1"/>
  <c r="G138" i="81"/>
  <c r="J138" i="81" s="1"/>
  <c r="G199" i="81"/>
  <c r="J199" i="81" s="1"/>
  <c r="G31" i="81"/>
  <c r="J31" i="81" s="1"/>
  <c r="G40" i="81"/>
  <c r="J40" i="81" s="1"/>
  <c r="G57" i="81"/>
  <c r="J57" i="81" s="1"/>
  <c r="G52" i="81"/>
  <c r="J52" i="81" s="1"/>
  <c r="G62" i="81"/>
  <c r="J62" i="81" s="1"/>
  <c r="G92" i="81"/>
  <c r="J92" i="81" s="1"/>
  <c r="G137" i="81"/>
  <c r="J137" i="81" s="1"/>
  <c r="G160" i="81"/>
  <c r="J160" i="81" s="1"/>
  <c r="G164" i="81"/>
  <c r="J164" i="81" s="1"/>
  <c r="G210" i="81"/>
  <c r="J210" i="81" s="1"/>
  <c r="G100" i="81"/>
  <c r="J100" i="81" s="1"/>
  <c r="G180" i="81"/>
  <c r="J180" i="81" s="1"/>
  <c r="G233" i="85"/>
  <c r="J233" i="85" s="1"/>
  <c r="E233" i="86" s="1"/>
  <c r="G233" i="86" s="1"/>
  <c r="J233" i="86" s="1"/>
  <c r="E233" i="87" s="1"/>
  <c r="G233" i="87" s="1"/>
  <c r="J233" i="87" s="1"/>
  <c r="G233" i="88" s="1"/>
  <c r="J233" i="88" s="1"/>
  <c r="E233" i="89" s="1"/>
  <c r="G233" i="89" s="1"/>
  <c r="J233" i="89" s="1"/>
  <c r="E233" i="90" s="1"/>
  <c r="G197" i="81"/>
  <c r="J197" i="81" s="1"/>
  <c r="G97" i="81"/>
  <c r="J97" i="81" s="1"/>
  <c r="G194" i="81"/>
  <c r="J194" i="81" s="1"/>
  <c r="G121" i="81"/>
  <c r="J121" i="81" s="1"/>
  <c r="G86" i="81"/>
  <c r="J86" i="81" s="1"/>
  <c r="G111" i="81"/>
  <c r="J111" i="81" s="1"/>
  <c r="G185" i="81"/>
  <c r="J185" i="81" s="1"/>
  <c r="G107" i="81"/>
  <c r="J107" i="81" s="1"/>
  <c r="G64" i="81"/>
  <c r="J64" i="81" s="1"/>
  <c r="G175" i="81"/>
  <c r="J175" i="81" s="1"/>
  <c r="G134" i="81"/>
  <c r="J134" i="81" s="1"/>
  <c r="G211" i="81"/>
  <c r="J211" i="81" s="1"/>
  <c r="G167" i="81"/>
  <c r="J167" i="81" s="1"/>
  <c r="G78" i="81"/>
  <c r="J78" i="81" s="1"/>
  <c r="G147" i="81"/>
  <c r="J147" i="81" s="1"/>
  <c r="G106" i="81"/>
  <c r="J106" i="81" s="1"/>
  <c r="G90" i="81"/>
  <c r="J90" i="81" s="1"/>
  <c r="G163" i="81"/>
  <c r="J163" i="81" s="1"/>
  <c r="G41" i="81"/>
  <c r="J41" i="81" s="1"/>
  <c r="G50" i="81"/>
  <c r="J50" i="81" s="1"/>
  <c r="G152" i="81"/>
  <c r="J152" i="81" s="1"/>
  <c r="G37" i="81"/>
  <c r="J37" i="81" s="1"/>
  <c r="G193" i="81"/>
  <c r="J193" i="81" s="1"/>
  <c r="G133" i="81"/>
  <c r="J133" i="81" s="1"/>
  <c r="G183" i="81"/>
  <c r="J183" i="81" s="1"/>
  <c r="G123" i="81"/>
  <c r="J123" i="81" s="1"/>
  <c r="G131" i="81"/>
  <c r="J131" i="81" s="1"/>
  <c r="G43" i="81"/>
  <c r="J43" i="81" s="1"/>
  <c r="G55" i="81"/>
  <c r="J55" i="81" s="1"/>
  <c r="G54" i="81"/>
  <c r="J54" i="81" s="1"/>
  <c r="G65" i="81"/>
  <c r="J65" i="81" s="1"/>
  <c r="G140" i="81"/>
  <c r="J140" i="81" s="1"/>
  <c r="G154" i="81"/>
  <c r="J154" i="81" s="1"/>
  <c r="G159" i="81"/>
  <c r="J159" i="81" s="1"/>
  <c r="G202" i="81"/>
  <c r="J202" i="81" s="1"/>
  <c r="G38" i="81"/>
  <c r="J38" i="81" s="1"/>
  <c r="G135" i="81"/>
  <c r="J135" i="81" s="1"/>
  <c r="G115" i="81"/>
  <c r="J115" i="81" s="1"/>
  <c r="G75" i="81"/>
  <c r="J75" i="81" s="1"/>
  <c r="G165" i="81"/>
  <c r="J165" i="81" s="1"/>
  <c r="G149" i="81"/>
  <c r="J149" i="81" s="1"/>
  <c r="G81" i="81"/>
  <c r="J81" i="81" s="1"/>
  <c r="G195" i="81"/>
  <c r="J195" i="81" s="1"/>
  <c r="G196" i="81"/>
  <c r="J196" i="81" s="1"/>
  <c r="G132" i="81"/>
  <c r="J132" i="81" s="1"/>
  <c r="G166" i="81"/>
  <c r="J166" i="81" s="1"/>
  <c r="G56" i="81"/>
  <c r="J56" i="81" s="1"/>
  <c r="G118" i="81"/>
  <c r="J118" i="81" s="1"/>
  <c r="G44" i="81"/>
  <c r="J44" i="81" s="1"/>
  <c r="G49" i="81"/>
  <c r="J49" i="81" s="1"/>
  <c r="G69" i="81"/>
  <c r="J69" i="81" s="1"/>
  <c r="G66" i="81"/>
  <c r="J66" i="81" s="1"/>
  <c r="G136" i="81"/>
  <c r="J136" i="81" s="1"/>
  <c r="G157" i="81"/>
  <c r="J157" i="81" s="1"/>
  <c r="G158" i="81"/>
  <c r="J158" i="81" s="1"/>
  <c r="G203" i="81"/>
  <c r="J203" i="81" s="1"/>
  <c r="G34" i="81"/>
  <c r="J34" i="81" s="1"/>
  <c r="G85" i="81"/>
  <c r="J85" i="81" s="1"/>
  <c r="G173" i="81"/>
  <c r="J173" i="81" s="1"/>
  <c r="G120" i="81"/>
  <c r="J120" i="81" s="1"/>
  <c r="G127" i="81"/>
  <c r="J127" i="81" s="1"/>
  <c r="G125" i="81"/>
  <c r="J125" i="81" s="1"/>
  <c r="G30" i="81"/>
  <c r="J30" i="81" s="1"/>
  <c r="G126" i="81"/>
  <c r="J126" i="81" s="1"/>
  <c r="G80" i="81"/>
  <c r="J80" i="81" s="1"/>
  <c r="G28" i="81"/>
  <c r="J28" i="81" s="1"/>
  <c r="G46" i="81"/>
  <c r="J46" i="81" s="1"/>
  <c r="G142" i="81"/>
  <c r="J142" i="81" s="1"/>
  <c r="G45" i="81"/>
  <c r="J45" i="81" s="1"/>
  <c r="G48" i="81"/>
  <c r="J48" i="81" s="1"/>
  <c r="G61" i="81"/>
  <c r="J61" i="81" s="1"/>
  <c r="G60" i="81"/>
  <c r="J60" i="81" s="1"/>
  <c r="G139" i="81"/>
  <c r="J139" i="81" s="1"/>
  <c r="G153" i="81"/>
  <c r="J153" i="81" s="1"/>
  <c r="G156" i="81"/>
  <c r="J156" i="81" s="1"/>
  <c r="G200" i="81"/>
  <c r="J200" i="81" s="1"/>
  <c r="G36" i="81"/>
  <c r="J36" i="81" s="1"/>
  <c r="G172" i="81"/>
  <c r="J172" i="81" s="1"/>
  <c r="G82" i="81"/>
  <c r="J82" i="81" s="1"/>
  <c r="G96" i="81"/>
  <c r="J96" i="81" s="1"/>
  <c r="G27" i="81"/>
  <c r="J27" i="81" s="1"/>
  <c r="G169" i="81"/>
  <c r="J169" i="81" s="1"/>
  <c r="G84" i="81"/>
  <c r="J84" i="81" s="1"/>
  <c r="G104" i="81"/>
  <c r="J104" i="81" s="1"/>
  <c r="G190" i="81"/>
  <c r="J190" i="81" s="1"/>
  <c r="G198" i="81"/>
  <c r="J198" i="81" s="1"/>
  <c r="G124" i="81"/>
  <c r="J124" i="81" s="1"/>
  <c r="G77" i="81"/>
  <c r="J77" i="81" s="1"/>
  <c r="G148" i="81"/>
  <c r="J148" i="81" s="1"/>
  <c r="G130" i="81"/>
  <c r="J130" i="81" s="1"/>
  <c r="G178" i="81"/>
  <c r="J178" i="81" s="1"/>
  <c r="G72" i="81"/>
  <c r="J72" i="81" s="1"/>
  <c r="G128" i="81"/>
  <c r="J128" i="81" s="1"/>
  <c r="G113" i="81"/>
  <c r="J113" i="81" s="1"/>
  <c r="G145" i="81"/>
  <c r="J145" i="81" s="1"/>
  <c r="G119" i="81"/>
  <c r="J119" i="81" s="1"/>
  <c r="G179" i="81"/>
  <c r="J179" i="81" s="1"/>
  <c r="G117" i="82"/>
  <c r="J117" i="82" s="1"/>
  <c r="E117" i="83" s="1"/>
  <c r="AB36" i="8"/>
  <c r="G93" i="81"/>
  <c r="J93" i="81" s="1"/>
  <c r="E93" i="82" s="1"/>
  <c r="G94" i="81"/>
  <c r="J94" i="81" s="1"/>
  <c r="E94" i="82" s="1"/>
  <c r="X35" i="8"/>
  <c r="X7" i="8"/>
  <c r="X8" i="8"/>
  <c r="M75" i="74"/>
  <c r="M75" i="8" s="1"/>
  <c r="M45" i="74"/>
  <c r="M45" i="8" s="1"/>
  <c r="M60" i="74"/>
  <c r="M60" i="8" s="1"/>
  <c r="G12" i="74"/>
  <c r="J12" i="74" s="1"/>
  <c r="M12" i="74"/>
  <c r="M12" i="8" s="1"/>
  <c r="R12" i="74"/>
  <c r="M178" i="74"/>
  <c r="M178" i="8" s="1"/>
  <c r="M129" i="74"/>
  <c r="M129" i="8" s="1"/>
  <c r="M114" i="74"/>
  <c r="M114" i="8" s="1"/>
  <c r="M109" i="74"/>
  <c r="M109" i="8" s="1"/>
  <c r="M35" i="74"/>
  <c r="M35" i="8" s="1"/>
  <c r="G219" i="104" l="1"/>
  <c r="J219" i="104" s="1"/>
  <c r="E213" i="87"/>
  <c r="G213" i="87" s="1"/>
  <c r="J213" i="87" s="1"/>
  <c r="E216" i="92"/>
  <c r="G216" i="92" s="1"/>
  <c r="J216" i="92" s="1"/>
  <c r="E216" i="93" s="1"/>
  <c r="G216" i="93" s="1"/>
  <c r="J216" i="93" s="1"/>
  <c r="G216" i="94" s="1"/>
  <c r="J216" i="94" s="1"/>
  <c r="E217" i="91"/>
  <c r="G217" i="91" s="1"/>
  <c r="J217" i="91" s="1"/>
  <c r="E215" i="86"/>
  <c r="G215" i="86" s="1"/>
  <c r="J215" i="86" s="1"/>
  <c r="E214" i="86"/>
  <c r="G214" i="86" s="1"/>
  <c r="J214" i="86" s="1"/>
  <c r="E212" i="82"/>
  <c r="G212" i="82" s="1"/>
  <c r="J212" i="82" s="1"/>
  <c r="E212" i="83" s="1"/>
  <c r="G212" i="83" s="1"/>
  <c r="J212" i="83" s="1"/>
  <c r="E212" i="84" s="1"/>
  <c r="E72" i="82"/>
  <c r="G72" i="82" s="1"/>
  <c r="J72" i="82" s="1"/>
  <c r="E72" i="83" s="1"/>
  <c r="G72" i="83" s="1"/>
  <c r="J72" i="83" s="1"/>
  <c r="E72" i="84" s="1"/>
  <c r="E104" i="82"/>
  <c r="G104" i="82" s="1"/>
  <c r="J104" i="82" s="1"/>
  <c r="E104" i="83" s="1"/>
  <c r="G104" i="83" s="1"/>
  <c r="J104" i="83" s="1"/>
  <c r="E104" i="84" s="1"/>
  <c r="E200" i="82"/>
  <c r="G200" i="82" s="1"/>
  <c r="J200" i="82" s="1"/>
  <c r="E200" i="83" s="1"/>
  <c r="G200" i="83" s="1"/>
  <c r="J200" i="83" s="1"/>
  <c r="E200" i="84" s="1"/>
  <c r="E142" i="82"/>
  <c r="G142" i="82" s="1"/>
  <c r="J142" i="82" s="1"/>
  <c r="E142" i="83" s="1"/>
  <c r="G142" i="83" s="1"/>
  <c r="J142" i="83" s="1"/>
  <c r="E142" i="84" s="1"/>
  <c r="E120" i="82"/>
  <c r="G120" i="82" s="1"/>
  <c r="J120" i="82" s="1"/>
  <c r="E120" i="83" s="1"/>
  <c r="G120" i="83" s="1"/>
  <c r="J120" i="83" s="1"/>
  <c r="E120" i="84" s="1"/>
  <c r="E66" i="82"/>
  <c r="G66" i="82" s="1"/>
  <c r="J66" i="82" s="1"/>
  <c r="E66" i="83" s="1"/>
  <c r="G66" i="83" s="1"/>
  <c r="J66" i="83" s="1"/>
  <c r="E66" i="84" s="1"/>
  <c r="E196" i="82"/>
  <c r="G196" i="82" s="1"/>
  <c r="J196" i="82" s="1"/>
  <c r="E196" i="83" s="1"/>
  <c r="G196" i="83" s="1"/>
  <c r="J196" i="83" s="1"/>
  <c r="E196" i="84" s="1"/>
  <c r="E38" i="82"/>
  <c r="G38" i="82" s="1"/>
  <c r="J38" i="82" s="1"/>
  <c r="E38" i="83" s="1"/>
  <c r="G38" i="83" s="1"/>
  <c r="J38" i="83" s="1"/>
  <c r="E43" i="82"/>
  <c r="G43" i="82" s="1"/>
  <c r="J43" i="82" s="1"/>
  <c r="E43" i="83" s="1"/>
  <c r="G43" i="83" s="1"/>
  <c r="J43" i="83" s="1"/>
  <c r="E43" i="84" s="1"/>
  <c r="E50" i="82"/>
  <c r="G50" i="82" s="1"/>
  <c r="J50" i="82" s="1"/>
  <c r="E50" i="83" s="1"/>
  <c r="G50" i="83" s="1"/>
  <c r="J50" i="83" s="1"/>
  <c r="E50" i="84" s="1"/>
  <c r="E211" i="82"/>
  <c r="G211" i="82" s="1"/>
  <c r="J211" i="82" s="1"/>
  <c r="E211" i="83" s="1"/>
  <c r="G211" i="83" s="1"/>
  <c r="J211" i="83" s="1"/>
  <c r="E211" i="84" s="1"/>
  <c r="E121" i="82"/>
  <c r="G121" i="82" s="1"/>
  <c r="J121" i="82" s="1"/>
  <c r="E121" i="83" s="1"/>
  <c r="G121" i="83" s="1"/>
  <c r="J121" i="83" s="1"/>
  <c r="E121" i="84" s="1"/>
  <c r="E164" i="82"/>
  <c r="G164" i="82" s="1"/>
  <c r="J164" i="82" s="1"/>
  <c r="E164" i="83" s="1"/>
  <c r="G164" i="83" s="1"/>
  <c r="J164" i="83" s="1"/>
  <c r="E164" i="84" s="1"/>
  <c r="E31" i="82"/>
  <c r="G31" i="82" s="1"/>
  <c r="J31" i="82" s="1"/>
  <c r="E31" i="83" s="1"/>
  <c r="G31" i="83" s="1"/>
  <c r="J31" i="83" s="1"/>
  <c r="E31" i="84" s="1"/>
  <c r="E146" i="82"/>
  <c r="G146" i="82" s="1"/>
  <c r="J146" i="82" s="1"/>
  <c r="E146" i="83" s="1"/>
  <c r="G146" i="83" s="1"/>
  <c r="J146" i="83" s="1"/>
  <c r="E146" i="84" s="1"/>
  <c r="E150" i="82"/>
  <c r="G150" i="82" s="1"/>
  <c r="J150" i="82" s="1"/>
  <c r="E150" i="83" s="1"/>
  <c r="G150" i="83" s="1"/>
  <c r="J150" i="83" s="1"/>
  <c r="E150" i="84" s="1"/>
  <c r="E53" i="82"/>
  <c r="G53" i="82" s="1"/>
  <c r="J53" i="82" s="1"/>
  <c r="E53" i="83" s="1"/>
  <c r="G53" i="83" s="1"/>
  <c r="J53" i="83" s="1"/>
  <c r="E53" i="84" s="1"/>
  <c r="E74" i="82"/>
  <c r="G74" i="82" s="1"/>
  <c r="J74" i="82" s="1"/>
  <c r="E74" i="83" s="1"/>
  <c r="G74" i="83" s="1"/>
  <c r="J74" i="83" s="1"/>
  <c r="E74" i="84" s="1"/>
  <c r="E151" i="82"/>
  <c r="G151" i="82" s="1"/>
  <c r="J151" i="82" s="1"/>
  <c r="E151" i="83" s="1"/>
  <c r="G151" i="83" s="1"/>
  <c r="J151" i="83" s="1"/>
  <c r="E151" i="84" s="1"/>
  <c r="E178" i="82"/>
  <c r="G178" i="82" s="1"/>
  <c r="J178" i="82" s="1"/>
  <c r="E178" i="83" s="1"/>
  <c r="G178" i="83" s="1"/>
  <c r="J178" i="83" s="1"/>
  <c r="E178" i="84" s="1"/>
  <c r="E84" i="82"/>
  <c r="G84" i="82" s="1"/>
  <c r="J84" i="82" s="1"/>
  <c r="E84" i="83" s="1"/>
  <c r="G84" i="83" s="1"/>
  <c r="J84" i="83" s="1"/>
  <c r="E84" i="84" s="1"/>
  <c r="E156" i="82"/>
  <c r="G156" i="82" s="1"/>
  <c r="J156" i="82" s="1"/>
  <c r="E156" i="83" s="1"/>
  <c r="G156" i="83" s="1"/>
  <c r="J156" i="83" s="1"/>
  <c r="E156" i="84" s="1"/>
  <c r="E46" i="82"/>
  <c r="G46" i="82" s="1"/>
  <c r="J46" i="82" s="1"/>
  <c r="E46" i="83" s="1"/>
  <c r="G46" i="83" s="1"/>
  <c r="J46" i="83" s="1"/>
  <c r="E46" i="84" s="1"/>
  <c r="E173" i="82"/>
  <c r="G173" i="82" s="1"/>
  <c r="J173" i="82" s="1"/>
  <c r="E173" i="83" s="1"/>
  <c r="G173" i="83" s="1"/>
  <c r="J173" i="83" s="1"/>
  <c r="E173" i="84" s="1"/>
  <c r="E69" i="82"/>
  <c r="G69" i="82" s="1"/>
  <c r="J69" i="82" s="1"/>
  <c r="E69" i="83" s="1"/>
  <c r="G69" i="83" s="1"/>
  <c r="J69" i="83" s="1"/>
  <c r="E69" i="84" s="1"/>
  <c r="E195" i="82"/>
  <c r="G195" i="82" s="1"/>
  <c r="J195" i="82" s="1"/>
  <c r="E195" i="83" s="1"/>
  <c r="G195" i="83" s="1"/>
  <c r="J195" i="83" s="1"/>
  <c r="E195" i="84" s="1"/>
  <c r="E202" i="82"/>
  <c r="G202" i="82" s="1"/>
  <c r="J202" i="82" s="1"/>
  <c r="E202" i="83" s="1"/>
  <c r="G202" i="83" s="1"/>
  <c r="J202" i="83" s="1"/>
  <c r="E202" i="84" s="1"/>
  <c r="E131" i="82"/>
  <c r="G131" i="82" s="1"/>
  <c r="J131" i="82" s="1"/>
  <c r="E131" i="83" s="1"/>
  <c r="G131" i="83" s="1"/>
  <c r="J131" i="83" s="1"/>
  <c r="E131" i="84" s="1"/>
  <c r="E41" i="82"/>
  <c r="G41" i="82" s="1"/>
  <c r="J41" i="82" s="1"/>
  <c r="E41" i="83" s="1"/>
  <c r="G41" i="83" s="1"/>
  <c r="J41" i="83" s="1"/>
  <c r="E41" i="84" s="1"/>
  <c r="E134" i="82"/>
  <c r="G134" i="82" s="1"/>
  <c r="J134" i="82" s="1"/>
  <c r="E134" i="83" s="1"/>
  <c r="G134" i="83" s="1"/>
  <c r="J134" i="83" s="1"/>
  <c r="E134" i="84" s="1"/>
  <c r="E194" i="82"/>
  <c r="G194" i="82" s="1"/>
  <c r="J194" i="82" s="1"/>
  <c r="E194" i="83" s="1"/>
  <c r="G194" i="83" s="1"/>
  <c r="J194" i="83" s="1"/>
  <c r="E194" i="84" s="1"/>
  <c r="E160" i="82"/>
  <c r="G160" i="82" s="1"/>
  <c r="J160" i="82" s="1"/>
  <c r="E160" i="83" s="1"/>
  <c r="G160" i="83" s="1"/>
  <c r="J160" i="83" s="1"/>
  <c r="E160" i="84" s="1"/>
  <c r="E199" i="82"/>
  <c r="G199" i="82" s="1"/>
  <c r="J199" i="82" s="1"/>
  <c r="E199" i="83" s="1"/>
  <c r="G199" i="83" s="1"/>
  <c r="J199" i="83" s="1"/>
  <c r="E199" i="84" s="1"/>
  <c r="E208" i="82"/>
  <c r="G208" i="82" s="1"/>
  <c r="J208" i="82" s="1"/>
  <c r="E208" i="83" s="1"/>
  <c r="G208" i="83" s="1"/>
  <c r="J208" i="83" s="1"/>
  <c r="E208" i="84" s="1"/>
  <c r="E161" i="82"/>
  <c r="G161" i="82" s="1"/>
  <c r="J161" i="82" s="1"/>
  <c r="E161" i="83" s="1"/>
  <c r="G161" i="83" s="1"/>
  <c r="J161" i="83" s="1"/>
  <c r="E161" i="84" s="1"/>
  <c r="E39" i="82"/>
  <c r="G39" i="82" s="1"/>
  <c r="J39" i="82" s="1"/>
  <c r="E39" i="83" s="1"/>
  <c r="G39" i="83" s="1"/>
  <c r="J39" i="83" s="1"/>
  <c r="E39" i="84" s="1"/>
  <c r="E170" i="82"/>
  <c r="G170" i="82" s="1"/>
  <c r="J170" i="82" s="1"/>
  <c r="E170" i="83" s="1"/>
  <c r="G170" i="83" s="1"/>
  <c r="J170" i="83" s="1"/>
  <c r="E170" i="84" s="1"/>
  <c r="E155" i="82"/>
  <c r="G155" i="82" s="1"/>
  <c r="J155" i="82" s="1"/>
  <c r="E155" i="83" s="1"/>
  <c r="G155" i="83" s="1"/>
  <c r="J155" i="83" s="1"/>
  <c r="E155" i="84" s="1"/>
  <c r="E169" i="82"/>
  <c r="G169" i="82" s="1"/>
  <c r="J169" i="82" s="1"/>
  <c r="E169" i="83" s="1"/>
  <c r="G169" i="83" s="1"/>
  <c r="J169" i="83" s="1"/>
  <c r="E169" i="84" s="1"/>
  <c r="E28" i="82"/>
  <c r="G28" i="82" s="1"/>
  <c r="J28" i="82" s="1"/>
  <c r="E28" i="83" s="1"/>
  <c r="G28" i="83" s="1"/>
  <c r="J28" i="83" s="1"/>
  <c r="E28" i="84" s="1"/>
  <c r="E49" i="82"/>
  <c r="G49" i="82" s="1"/>
  <c r="J49" i="82" s="1"/>
  <c r="E49" i="83" s="1"/>
  <c r="G49" i="83" s="1"/>
  <c r="J49" i="83" s="1"/>
  <c r="E49" i="84" s="1"/>
  <c r="E159" i="82"/>
  <c r="G159" i="82" s="1"/>
  <c r="J159" i="82" s="1"/>
  <c r="E159" i="83" s="1"/>
  <c r="G159" i="83" s="1"/>
  <c r="J159" i="83" s="1"/>
  <c r="E159" i="84" s="1"/>
  <c r="E163" i="82"/>
  <c r="G163" i="82" s="1"/>
  <c r="J163" i="82" s="1"/>
  <c r="E163" i="83" s="1"/>
  <c r="G163" i="83" s="1"/>
  <c r="J163" i="83" s="1"/>
  <c r="E163" i="84" s="1"/>
  <c r="E97" i="82"/>
  <c r="G97" i="82" s="1"/>
  <c r="J97" i="82" s="1"/>
  <c r="E97" i="83" s="1"/>
  <c r="G97" i="83" s="1"/>
  <c r="J97" i="83" s="1"/>
  <c r="E97" i="84" s="1"/>
  <c r="E138" i="82"/>
  <c r="G138" i="82" s="1"/>
  <c r="J138" i="82" s="1"/>
  <c r="E138" i="83" s="1"/>
  <c r="G138" i="83" s="1"/>
  <c r="J138" i="83" s="1"/>
  <c r="E138" i="84" s="1"/>
  <c r="E181" i="82"/>
  <c r="G181" i="82" s="1"/>
  <c r="J181" i="82" s="1"/>
  <c r="E181" i="83" s="1"/>
  <c r="G181" i="83" s="1"/>
  <c r="J181" i="83" s="1"/>
  <c r="E181" i="84" s="1"/>
  <c r="E141" i="82"/>
  <c r="G141" i="82" s="1"/>
  <c r="J141" i="82" s="1"/>
  <c r="E141" i="83" s="1"/>
  <c r="G141" i="83" s="1"/>
  <c r="J141" i="83" s="1"/>
  <c r="E141" i="84" s="1"/>
  <c r="E108" i="82"/>
  <c r="G108" i="82" s="1"/>
  <c r="J108" i="82" s="1"/>
  <c r="E108" i="83" s="1"/>
  <c r="G108" i="83" s="1"/>
  <c r="J108" i="83" s="1"/>
  <c r="E108" i="84" s="1"/>
  <c r="E143" i="82"/>
  <c r="G143" i="82" s="1"/>
  <c r="J143" i="82" s="1"/>
  <c r="E143" i="83" s="1"/>
  <c r="G143" i="83" s="1"/>
  <c r="J143" i="83" s="1"/>
  <c r="E143" i="84" s="1"/>
  <c r="E179" i="82"/>
  <c r="G179" i="82" s="1"/>
  <c r="J179" i="82" s="1"/>
  <c r="E179" i="83" s="1"/>
  <c r="G179" i="83" s="1"/>
  <c r="J179" i="83" s="1"/>
  <c r="E179" i="84" s="1"/>
  <c r="E148" i="82"/>
  <c r="G148" i="82" s="1"/>
  <c r="J148" i="82" s="1"/>
  <c r="E148" i="83" s="1"/>
  <c r="G148" i="83" s="1"/>
  <c r="J148" i="83" s="1"/>
  <c r="E148" i="84" s="1"/>
  <c r="E27" i="82"/>
  <c r="G27" i="82" s="1"/>
  <c r="J27" i="82" s="1"/>
  <c r="E27" i="83" s="1"/>
  <c r="G27" i="83" s="1"/>
  <c r="J27" i="83" s="1"/>
  <c r="E27" i="84" s="1"/>
  <c r="E139" i="82"/>
  <c r="G139" i="82" s="1"/>
  <c r="J139" i="82" s="1"/>
  <c r="E139" i="83" s="1"/>
  <c r="G139" i="83" s="1"/>
  <c r="J139" i="83" s="1"/>
  <c r="E139" i="84" s="1"/>
  <c r="E80" i="82"/>
  <c r="G80" i="82" s="1"/>
  <c r="J80" i="82" s="1"/>
  <c r="E80" i="83" s="1"/>
  <c r="G80" i="83" s="1"/>
  <c r="J80" i="83" s="1"/>
  <c r="E80" i="84" s="1"/>
  <c r="E34" i="82"/>
  <c r="G34" i="82" s="1"/>
  <c r="J34" i="82" s="1"/>
  <c r="E34" i="83" s="1"/>
  <c r="G34" i="83" s="1"/>
  <c r="J34" i="83" s="1"/>
  <c r="E34" i="84" s="1"/>
  <c r="G34" i="84" s="1"/>
  <c r="J34" i="84" s="1"/>
  <c r="E34" i="85" s="1"/>
  <c r="E44" i="82"/>
  <c r="G44" i="82" s="1"/>
  <c r="J44" i="82" s="1"/>
  <c r="E44" i="83" s="1"/>
  <c r="G44" i="83" s="1"/>
  <c r="J44" i="83" s="1"/>
  <c r="E44" i="84" s="1"/>
  <c r="E149" i="82"/>
  <c r="G149" i="82" s="1"/>
  <c r="J149" i="82" s="1"/>
  <c r="E149" i="83" s="1"/>
  <c r="G149" i="83" s="1"/>
  <c r="J149" i="83" s="1"/>
  <c r="E149" i="84" s="1"/>
  <c r="E154" i="82"/>
  <c r="G154" i="82" s="1"/>
  <c r="J154" i="82" s="1"/>
  <c r="E154" i="83" s="1"/>
  <c r="G154" i="83" s="1"/>
  <c r="J154" i="83" s="1"/>
  <c r="E154" i="84" s="1"/>
  <c r="E183" i="82"/>
  <c r="G183" i="82" s="1"/>
  <c r="J183" i="82" s="1"/>
  <c r="E183" i="83" s="1"/>
  <c r="G183" i="83" s="1"/>
  <c r="J183" i="83" s="1"/>
  <c r="E183" i="84" s="1"/>
  <c r="E90" i="82"/>
  <c r="G90" i="82" s="1"/>
  <c r="J90" i="82" s="1"/>
  <c r="E90" i="83" s="1"/>
  <c r="G90" i="83" s="1"/>
  <c r="J90" i="83" s="1"/>
  <c r="E90" i="84" s="1"/>
  <c r="E64" i="82"/>
  <c r="G64" i="82" s="1"/>
  <c r="J64" i="82" s="1"/>
  <c r="E64" i="83" s="1"/>
  <c r="G64" i="83" s="1"/>
  <c r="J64" i="83" s="1"/>
  <c r="E64" i="84" s="1"/>
  <c r="E197" i="82"/>
  <c r="G197" i="82" s="1"/>
  <c r="J197" i="82" s="1"/>
  <c r="E197" i="83" s="1"/>
  <c r="G197" i="83" s="1"/>
  <c r="J197" i="83" s="1"/>
  <c r="E197" i="84" s="1"/>
  <c r="E92" i="82"/>
  <c r="G92" i="82" s="1"/>
  <c r="J92" i="82" s="1"/>
  <c r="E92" i="83" s="1"/>
  <c r="G92" i="83" s="1"/>
  <c r="J92" i="83" s="1"/>
  <c r="E92" i="84" s="1"/>
  <c r="E110" i="82"/>
  <c r="G110" i="82" s="1"/>
  <c r="J110" i="82" s="1"/>
  <c r="E110" i="83" s="1"/>
  <c r="G110" i="83" s="1"/>
  <c r="J110" i="83" s="1"/>
  <c r="E110" i="84" s="1"/>
  <c r="E168" i="82"/>
  <c r="G168" i="82" s="1"/>
  <c r="J168" i="82" s="1"/>
  <c r="E168" i="83" s="1"/>
  <c r="G168" i="83" s="1"/>
  <c r="J168" i="83" s="1"/>
  <c r="E168" i="84" s="1"/>
  <c r="E89" i="82"/>
  <c r="G89" i="82" s="1"/>
  <c r="J89" i="82" s="1"/>
  <c r="E89" i="83" s="1"/>
  <c r="G89" i="83" s="1"/>
  <c r="J89" i="83" s="1"/>
  <c r="E89" i="84" s="1"/>
  <c r="E114" i="82"/>
  <c r="G114" i="82" s="1"/>
  <c r="J114" i="82" s="1"/>
  <c r="E114" i="83" s="1"/>
  <c r="G114" i="83" s="1"/>
  <c r="J114" i="83" s="1"/>
  <c r="E114" i="84" s="1"/>
  <c r="E98" i="82"/>
  <c r="G98" i="82" s="1"/>
  <c r="J98" i="82" s="1"/>
  <c r="E98" i="83" s="1"/>
  <c r="G98" i="83" s="1"/>
  <c r="J98" i="83" s="1"/>
  <c r="E98" i="84" s="1"/>
  <c r="E91" i="82"/>
  <c r="G91" i="82" s="1"/>
  <c r="J91" i="82" s="1"/>
  <c r="E91" i="83" s="1"/>
  <c r="G91" i="83" s="1"/>
  <c r="J91" i="83" s="1"/>
  <c r="E91" i="84" s="1"/>
  <c r="E119" i="82"/>
  <c r="G119" i="82" s="1"/>
  <c r="J119" i="82" s="1"/>
  <c r="E119" i="83" s="1"/>
  <c r="G119" i="83" s="1"/>
  <c r="J119" i="83" s="1"/>
  <c r="E119" i="84" s="1"/>
  <c r="E77" i="82"/>
  <c r="G77" i="82" s="1"/>
  <c r="J77" i="82" s="1"/>
  <c r="E77" i="83" s="1"/>
  <c r="G77" i="83" s="1"/>
  <c r="J77" i="83" s="1"/>
  <c r="E77" i="84" s="1"/>
  <c r="E96" i="82"/>
  <c r="G96" i="82" s="1"/>
  <c r="J96" i="82" s="1"/>
  <c r="E96" i="83" s="1"/>
  <c r="G96" i="83" s="1"/>
  <c r="J96" i="83" s="1"/>
  <c r="E96" i="84" s="1"/>
  <c r="E60" i="82"/>
  <c r="G60" i="82" s="1"/>
  <c r="J60" i="82" s="1"/>
  <c r="E60" i="83" s="1"/>
  <c r="G60" i="83" s="1"/>
  <c r="J60" i="83" s="1"/>
  <c r="E60" i="84" s="1"/>
  <c r="E126" i="82"/>
  <c r="G126" i="82" s="1"/>
  <c r="J126" i="82" s="1"/>
  <c r="E126" i="83" s="1"/>
  <c r="G126" i="83" s="1"/>
  <c r="J126" i="83" s="1"/>
  <c r="E126" i="84" s="1"/>
  <c r="E203" i="82"/>
  <c r="G203" i="82" s="1"/>
  <c r="J203" i="82" s="1"/>
  <c r="E203" i="83" s="1"/>
  <c r="G203" i="83" s="1"/>
  <c r="J203" i="83" s="1"/>
  <c r="E203" i="84" s="1"/>
  <c r="E118" i="82"/>
  <c r="G118" i="82" s="1"/>
  <c r="J118" i="82" s="1"/>
  <c r="E118" i="83" s="1"/>
  <c r="G118" i="83" s="1"/>
  <c r="J118" i="83" s="1"/>
  <c r="E118" i="84" s="1"/>
  <c r="E165" i="82"/>
  <c r="G165" i="82" s="1"/>
  <c r="J165" i="82" s="1"/>
  <c r="E165" i="83" s="1"/>
  <c r="G165" i="83" s="1"/>
  <c r="J165" i="83" s="1"/>
  <c r="E165" i="84" s="1"/>
  <c r="G165" i="84" s="1"/>
  <c r="J165" i="84" s="1"/>
  <c r="E165" i="85" s="1"/>
  <c r="E140" i="82"/>
  <c r="G140" i="82" s="1"/>
  <c r="J140" i="82" s="1"/>
  <c r="E140" i="83" s="1"/>
  <c r="G140" i="83" s="1"/>
  <c r="J140" i="83" s="1"/>
  <c r="E140" i="84" s="1"/>
  <c r="E133" i="82"/>
  <c r="G133" i="82" s="1"/>
  <c r="J133" i="82" s="1"/>
  <c r="E133" i="83" s="1"/>
  <c r="G133" i="83" s="1"/>
  <c r="J133" i="83" s="1"/>
  <c r="E133" i="84" s="1"/>
  <c r="E106" i="82"/>
  <c r="G106" i="82" s="1"/>
  <c r="J106" i="82" s="1"/>
  <c r="E106" i="83" s="1"/>
  <c r="G106" i="83" s="1"/>
  <c r="J106" i="83" s="1"/>
  <c r="E106" i="84" s="1"/>
  <c r="E107" i="82"/>
  <c r="G107" i="82" s="1"/>
  <c r="J107" i="82" s="1"/>
  <c r="E107" i="83" s="1"/>
  <c r="G107" i="83" s="1"/>
  <c r="J107" i="83" s="1"/>
  <c r="E107" i="84" s="1"/>
  <c r="E62" i="82"/>
  <c r="G62" i="82" s="1"/>
  <c r="J62" i="82" s="1"/>
  <c r="E62" i="83" s="1"/>
  <c r="G62" i="83" s="1"/>
  <c r="J62" i="83" s="1"/>
  <c r="E62" i="84" s="1"/>
  <c r="E192" i="82"/>
  <c r="G192" i="82" s="1"/>
  <c r="J192" i="82" s="1"/>
  <c r="E192" i="83" s="1"/>
  <c r="G192" i="83" s="1"/>
  <c r="J192" i="83" s="1"/>
  <c r="E192" i="84" s="1"/>
  <c r="G192" i="84" s="1"/>
  <c r="J192" i="84" s="1"/>
  <c r="E192" i="85" s="1"/>
  <c r="E171" i="82"/>
  <c r="G171" i="82" s="1"/>
  <c r="J171" i="82" s="1"/>
  <c r="E171" i="83" s="1"/>
  <c r="G171" i="83" s="1"/>
  <c r="J171" i="83" s="1"/>
  <c r="E171" i="84" s="1"/>
  <c r="E68" i="82"/>
  <c r="G68" i="82" s="1"/>
  <c r="J68" i="82" s="1"/>
  <c r="E68" i="83" s="1"/>
  <c r="G68" i="83" s="1"/>
  <c r="J68" i="83" s="1"/>
  <c r="E68" i="84" s="1"/>
  <c r="E83" i="82"/>
  <c r="G83" i="82" s="1"/>
  <c r="J83" i="82" s="1"/>
  <c r="E83" i="83" s="1"/>
  <c r="G83" i="83" s="1"/>
  <c r="J83" i="83" s="1"/>
  <c r="E83" i="84" s="1"/>
  <c r="E176" i="82"/>
  <c r="G176" i="82" s="1"/>
  <c r="J176" i="82" s="1"/>
  <c r="E176" i="83" s="1"/>
  <c r="G176" i="83" s="1"/>
  <c r="J176" i="83" s="1"/>
  <c r="E176" i="84" s="1"/>
  <c r="E63" i="82"/>
  <c r="G63" i="82" s="1"/>
  <c r="J63" i="82" s="1"/>
  <c r="E63" i="83" s="1"/>
  <c r="G63" i="83" s="1"/>
  <c r="J63" i="83" s="1"/>
  <c r="E63" i="84" s="1"/>
  <c r="E130" i="82"/>
  <c r="G130" i="82" s="1"/>
  <c r="J130" i="82" s="1"/>
  <c r="E130" i="83" s="1"/>
  <c r="G130" i="83" s="1"/>
  <c r="J130" i="83" s="1"/>
  <c r="E130" i="84" s="1"/>
  <c r="E153" i="82"/>
  <c r="G153" i="82" s="1"/>
  <c r="J153" i="82" s="1"/>
  <c r="E153" i="83" s="1"/>
  <c r="G153" i="83" s="1"/>
  <c r="J153" i="83" s="1"/>
  <c r="E153" i="84" s="1"/>
  <c r="E85" i="82"/>
  <c r="G85" i="82" s="1"/>
  <c r="J85" i="82" s="1"/>
  <c r="E85" i="83" s="1"/>
  <c r="G85" i="83" s="1"/>
  <c r="J85" i="83" s="1"/>
  <c r="E85" i="84" s="1"/>
  <c r="E81" i="82"/>
  <c r="G81" i="82" s="1"/>
  <c r="J81" i="82" s="1"/>
  <c r="E81" i="83" s="1"/>
  <c r="G81" i="83" s="1"/>
  <c r="J81" i="83" s="1"/>
  <c r="E81" i="84" s="1"/>
  <c r="E123" i="82"/>
  <c r="G123" i="82" s="1"/>
  <c r="J123" i="82" s="1"/>
  <c r="E123" i="83" s="1"/>
  <c r="G123" i="83" s="1"/>
  <c r="J123" i="83" s="1"/>
  <c r="E123" i="84" s="1"/>
  <c r="E175" i="82"/>
  <c r="G175" i="82" s="1"/>
  <c r="J175" i="82" s="1"/>
  <c r="E175" i="83" s="1"/>
  <c r="G175" i="83" s="1"/>
  <c r="J175" i="83" s="1"/>
  <c r="E175" i="84" s="1"/>
  <c r="E137" i="82"/>
  <c r="G137" i="82" s="1"/>
  <c r="J137" i="82" s="1"/>
  <c r="E137" i="83" s="1"/>
  <c r="G137" i="83" s="1"/>
  <c r="J137" i="83" s="1"/>
  <c r="E137" i="84" s="1"/>
  <c r="E67" i="82"/>
  <c r="G67" i="82" s="1"/>
  <c r="J67" i="82" s="1"/>
  <c r="E67" i="83" s="1"/>
  <c r="G67" i="83" s="1"/>
  <c r="J67" i="83" s="1"/>
  <c r="E67" i="84" s="1"/>
  <c r="E12" i="77"/>
  <c r="G12" i="77" s="1"/>
  <c r="J12" i="77" s="1"/>
  <c r="E12" i="78" s="1"/>
  <c r="E145" i="82"/>
  <c r="G145" i="82" s="1"/>
  <c r="J145" i="82" s="1"/>
  <c r="E145" i="83" s="1"/>
  <c r="G145" i="83" s="1"/>
  <c r="J145" i="83" s="1"/>
  <c r="E145" i="84" s="1"/>
  <c r="E124" i="82"/>
  <c r="G124" i="82" s="1"/>
  <c r="J124" i="82" s="1"/>
  <c r="E124" i="83" s="1"/>
  <c r="G124" i="83" s="1"/>
  <c r="J124" i="83" s="1"/>
  <c r="E124" i="84" s="1"/>
  <c r="E82" i="82"/>
  <c r="G82" i="82" s="1"/>
  <c r="J82" i="82" s="1"/>
  <c r="E82" i="83" s="1"/>
  <c r="G82" i="83" s="1"/>
  <c r="J82" i="83" s="1"/>
  <c r="E82" i="84" s="1"/>
  <c r="E61" i="82"/>
  <c r="G61" i="82" s="1"/>
  <c r="J61" i="82" s="1"/>
  <c r="E61" i="83" s="1"/>
  <c r="G61" i="83" s="1"/>
  <c r="J61" i="83" s="1"/>
  <c r="E61" i="84" s="1"/>
  <c r="E30" i="82"/>
  <c r="G30" i="82" s="1"/>
  <c r="J30" i="82" s="1"/>
  <c r="E30" i="83" s="1"/>
  <c r="G30" i="83" s="1"/>
  <c r="J30" i="83" s="1"/>
  <c r="E30" i="84" s="1"/>
  <c r="E158" i="82"/>
  <c r="G158" i="82" s="1"/>
  <c r="J158" i="82" s="1"/>
  <c r="E158" i="83" s="1"/>
  <c r="G158" i="83" s="1"/>
  <c r="J158" i="83" s="1"/>
  <c r="E158" i="84" s="1"/>
  <c r="E56" i="82"/>
  <c r="G56" i="82" s="1"/>
  <c r="J56" i="82" s="1"/>
  <c r="E56" i="83" s="1"/>
  <c r="G56" i="83" s="1"/>
  <c r="J56" i="83" s="1"/>
  <c r="E56" i="84" s="1"/>
  <c r="E75" i="82"/>
  <c r="G75" i="82" s="1"/>
  <c r="J75" i="82" s="1"/>
  <c r="E75" i="83" s="1"/>
  <c r="G75" i="83" s="1"/>
  <c r="J75" i="83" s="1"/>
  <c r="E75" i="84" s="1"/>
  <c r="E65" i="82"/>
  <c r="G65" i="82" s="1"/>
  <c r="J65" i="82" s="1"/>
  <c r="E65" i="83" s="1"/>
  <c r="G65" i="83" s="1"/>
  <c r="J65" i="83" s="1"/>
  <c r="E65" i="84" s="1"/>
  <c r="E193" i="82"/>
  <c r="G193" i="82" s="1"/>
  <c r="J193" i="82" s="1"/>
  <c r="E193" i="83" s="1"/>
  <c r="G193" i="83" s="1"/>
  <c r="J193" i="83" s="1"/>
  <c r="E193" i="84" s="1"/>
  <c r="E147" i="82"/>
  <c r="G147" i="82" s="1"/>
  <c r="J147" i="82" s="1"/>
  <c r="E147" i="83" s="1"/>
  <c r="G147" i="83" s="1"/>
  <c r="J147" i="83" s="1"/>
  <c r="E147" i="84" s="1"/>
  <c r="E185" i="82"/>
  <c r="G185" i="82" s="1"/>
  <c r="J185" i="82" s="1"/>
  <c r="E185" i="83" s="1"/>
  <c r="G185" i="83" s="1"/>
  <c r="J185" i="83" s="1"/>
  <c r="E185" i="84" s="1"/>
  <c r="E180" i="82"/>
  <c r="G180" i="82" s="1"/>
  <c r="J180" i="82" s="1"/>
  <c r="E180" i="83" s="1"/>
  <c r="G180" i="83" s="1"/>
  <c r="J180" i="83" s="1"/>
  <c r="E180" i="84" s="1"/>
  <c r="E52" i="82"/>
  <c r="G52" i="82" s="1"/>
  <c r="J52" i="82" s="1"/>
  <c r="E52" i="83" s="1"/>
  <c r="G52" i="83" s="1"/>
  <c r="J52" i="83" s="1"/>
  <c r="E52" i="84" s="1"/>
  <c r="E191" i="82"/>
  <c r="G191" i="82" s="1"/>
  <c r="J191" i="82" s="1"/>
  <c r="E191" i="83" s="1"/>
  <c r="G191" i="83" s="1"/>
  <c r="J191" i="83" s="1"/>
  <c r="E95" i="82"/>
  <c r="G95" i="82" s="1"/>
  <c r="J95" i="82" s="1"/>
  <c r="E95" i="83" s="1"/>
  <c r="G95" i="83" s="1"/>
  <c r="J95" i="83" s="1"/>
  <c r="E95" i="84" s="1"/>
  <c r="E51" i="82"/>
  <c r="G51" i="82" s="1"/>
  <c r="J51" i="82" s="1"/>
  <c r="E51" i="83" s="1"/>
  <c r="G51" i="83" s="1"/>
  <c r="J51" i="83" s="1"/>
  <c r="E51" i="84" s="1"/>
  <c r="E122" i="82"/>
  <c r="G122" i="82" s="1"/>
  <c r="J122" i="82" s="1"/>
  <c r="E122" i="83" s="1"/>
  <c r="G122" i="83" s="1"/>
  <c r="J122" i="83" s="1"/>
  <c r="E122" i="84" s="1"/>
  <c r="E129" i="82"/>
  <c r="G129" i="82" s="1"/>
  <c r="J129" i="82" s="1"/>
  <c r="E129" i="83" s="1"/>
  <c r="G129" i="83" s="1"/>
  <c r="J129" i="83" s="1"/>
  <c r="E129" i="84" s="1"/>
  <c r="E59" i="82"/>
  <c r="G59" i="82" s="1"/>
  <c r="J59" i="82" s="1"/>
  <c r="E59" i="83" s="1"/>
  <c r="G59" i="83" s="1"/>
  <c r="J59" i="83" s="1"/>
  <c r="E59" i="84" s="1"/>
  <c r="E113" i="82"/>
  <c r="G113" i="82" s="1"/>
  <c r="J113" i="82" s="1"/>
  <c r="E113" i="83" s="1"/>
  <c r="G113" i="83" s="1"/>
  <c r="J113" i="83" s="1"/>
  <c r="E113" i="84" s="1"/>
  <c r="E198" i="82"/>
  <c r="G198" i="82" s="1"/>
  <c r="J198" i="82" s="1"/>
  <c r="E198" i="83" s="1"/>
  <c r="G198" i="83" s="1"/>
  <c r="J198" i="83" s="1"/>
  <c r="E198" i="84" s="1"/>
  <c r="E172" i="82"/>
  <c r="G172" i="82" s="1"/>
  <c r="J172" i="82" s="1"/>
  <c r="E172" i="83" s="1"/>
  <c r="G172" i="83" s="1"/>
  <c r="J172" i="83" s="1"/>
  <c r="E172" i="84" s="1"/>
  <c r="E48" i="82"/>
  <c r="G48" i="82" s="1"/>
  <c r="J48" i="82" s="1"/>
  <c r="E48" i="83" s="1"/>
  <c r="G48" i="83" s="1"/>
  <c r="J48" i="83" s="1"/>
  <c r="E48" i="84" s="1"/>
  <c r="E125" i="82"/>
  <c r="G125" i="82" s="1"/>
  <c r="J125" i="82" s="1"/>
  <c r="E125" i="83" s="1"/>
  <c r="G125" i="83" s="1"/>
  <c r="J125" i="83" s="1"/>
  <c r="E125" i="84" s="1"/>
  <c r="E157" i="82"/>
  <c r="G157" i="82" s="1"/>
  <c r="J157" i="82" s="1"/>
  <c r="E157" i="83" s="1"/>
  <c r="G157" i="83" s="1"/>
  <c r="J157" i="83" s="1"/>
  <c r="E157" i="84" s="1"/>
  <c r="E166" i="82"/>
  <c r="G166" i="82" s="1"/>
  <c r="J166" i="82" s="1"/>
  <c r="E166" i="83" s="1"/>
  <c r="G166" i="83" s="1"/>
  <c r="J166" i="83" s="1"/>
  <c r="E166" i="84" s="1"/>
  <c r="E115" i="82"/>
  <c r="G115" i="82" s="1"/>
  <c r="J115" i="82" s="1"/>
  <c r="E115" i="83" s="1"/>
  <c r="G115" i="83" s="1"/>
  <c r="J115" i="83" s="1"/>
  <c r="E115" i="84" s="1"/>
  <c r="E54" i="82"/>
  <c r="G54" i="82" s="1"/>
  <c r="J54" i="82" s="1"/>
  <c r="E54" i="83" s="1"/>
  <c r="G54" i="83" s="1"/>
  <c r="J54" i="83" s="1"/>
  <c r="E54" i="84" s="1"/>
  <c r="E37" i="82"/>
  <c r="G37" i="82" s="1"/>
  <c r="J37" i="82" s="1"/>
  <c r="E37" i="83" s="1"/>
  <c r="G37" i="83" s="1"/>
  <c r="J37" i="83" s="1"/>
  <c r="E37" i="84" s="1"/>
  <c r="G37" i="84" s="1"/>
  <c r="J37" i="84" s="1"/>
  <c r="E37" i="85" s="1"/>
  <c r="E78" i="82"/>
  <c r="G78" i="82" s="1"/>
  <c r="J78" i="82" s="1"/>
  <c r="E78" i="83" s="1"/>
  <c r="G78" i="83" s="1"/>
  <c r="J78" i="83" s="1"/>
  <c r="E78" i="84" s="1"/>
  <c r="E111" i="82"/>
  <c r="G111" i="82" s="1"/>
  <c r="J111" i="82" s="1"/>
  <c r="E111" i="83" s="1"/>
  <c r="G111" i="83" s="1"/>
  <c r="J111" i="83" s="1"/>
  <c r="E111" i="84" s="1"/>
  <c r="E100" i="82"/>
  <c r="G100" i="82" s="1"/>
  <c r="J100" i="82" s="1"/>
  <c r="E100" i="83" s="1"/>
  <c r="G100" i="83" s="1"/>
  <c r="J100" i="83" s="1"/>
  <c r="E100" i="84" s="1"/>
  <c r="E57" i="82"/>
  <c r="G57" i="82" s="1"/>
  <c r="J57" i="82" s="1"/>
  <c r="E57" i="83" s="1"/>
  <c r="G57" i="83" s="1"/>
  <c r="J57" i="83" s="1"/>
  <c r="E57" i="84" s="1"/>
  <c r="E79" i="82"/>
  <c r="G79" i="82" s="1"/>
  <c r="J79" i="82" s="1"/>
  <c r="E79" i="83" s="1"/>
  <c r="G79" i="83" s="1"/>
  <c r="J79" i="83" s="1"/>
  <c r="E79" i="84" s="1"/>
  <c r="E70" i="82"/>
  <c r="G70" i="82" s="1"/>
  <c r="J70" i="82" s="1"/>
  <c r="E70" i="83" s="1"/>
  <c r="G70" i="83" s="1"/>
  <c r="J70" i="83" s="1"/>
  <c r="E70" i="84" s="1"/>
  <c r="E47" i="82"/>
  <c r="G47" i="82" s="1"/>
  <c r="J47" i="82" s="1"/>
  <c r="E47" i="83" s="1"/>
  <c r="G47" i="83" s="1"/>
  <c r="J47" i="83" s="1"/>
  <c r="E47" i="84" s="1"/>
  <c r="E116" i="82"/>
  <c r="G116" i="82" s="1"/>
  <c r="J116" i="82" s="1"/>
  <c r="E116" i="83" s="1"/>
  <c r="G116" i="83" s="1"/>
  <c r="J116" i="83" s="1"/>
  <c r="E116" i="84" s="1"/>
  <c r="E33" i="82"/>
  <c r="G33" i="82" s="1"/>
  <c r="J33" i="82" s="1"/>
  <c r="E33" i="83" s="1"/>
  <c r="G33" i="83" s="1"/>
  <c r="J33" i="83" s="1"/>
  <c r="E33" i="84" s="1"/>
  <c r="G33" i="84" s="1"/>
  <c r="J33" i="84" s="1"/>
  <c r="E33" i="85" s="1"/>
  <c r="E162" i="82"/>
  <c r="G162" i="82" s="1"/>
  <c r="J162" i="82" s="1"/>
  <c r="E162" i="83" s="1"/>
  <c r="G162" i="83" s="1"/>
  <c r="J162" i="83" s="1"/>
  <c r="E162" i="84" s="1"/>
  <c r="E128" i="82"/>
  <c r="G128" i="82" s="1"/>
  <c r="J128" i="82" s="1"/>
  <c r="E128" i="83" s="1"/>
  <c r="G128" i="83" s="1"/>
  <c r="J128" i="83" s="1"/>
  <c r="E128" i="84" s="1"/>
  <c r="E190" i="82"/>
  <c r="G190" i="82" s="1"/>
  <c r="J190" i="82" s="1"/>
  <c r="E190" i="83" s="1"/>
  <c r="G190" i="83" s="1"/>
  <c r="J190" i="83" s="1"/>
  <c r="E190" i="84" s="1"/>
  <c r="G190" i="84" s="1"/>
  <c r="J190" i="84" s="1"/>
  <c r="E190" i="85" s="1"/>
  <c r="E36" i="82"/>
  <c r="G36" i="82" s="1"/>
  <c r="J36" i="82" s="1"/>
  <c r="E36" i="83" s="1"/>
  <c r="G36" i="83" s="1"/>
  <c r="J36" i="83" s="1"/>
  <c r="E45" i="82"/>
  <c r="G45" i="82" s="1"/>
  <c r="J45" i="82" s="1"/>
  <c r="E45" i="83" s="1"/>
  <c r="G45" i="83" s="1"/>
  <c r="J45" i="83" s="1"/>
  <c r="E45" i="84" s="1"/>
  <c r="E127" i="82"/>
  <c r="G127" i="82" s="1"/>
  <c r="J127" i="82" s="1"/>
  <c r="E127" i="83" s="1"/>
  <c r="G127" i="83" s="1"/>
  <c r="J127" i="83" s="1"/>
  <c r="E127" i="84" s="1"/>
  <c r="E136" i="82"/>
  <c r="G136" i="82" s="1"/>
  <c r="J136" i="82" s="1"/>
  <c r="E136" i="83" s="1"/>
  <c r="G136" i="83" s="1"/>
  <c r="J136" i="83" s="1"/>
  <c r="E136" i="84" s="1"/>
  <c r="E132" i="82"/>
  <c r="G132" i="82" s="1"/>
  <c r="J132" i="82" s="1"/>
  <c r="E132" i="83" s="1"/>
  <c r="G132" i="83" s="1"/>
  <c r="J132" i="83" s="1"/>
  <c r="E132" i="84" s="1"/>
  <c r="E135" i="82"/>
  <c r="G135" i="82" s="1"/>
  <c r="J135" i="82" s="1"/>
  <c r="E135" i="83" s="1"/>
  <c r="G135" i="83" s="1"/>
  <c r="J135" i="83" s="1"/>
  <c r="E135" i="84" s="1"/>
  <c r="E55" i="82"/>
  <c r="G55" i="82" s="1"/>
  <c r="J55" i="82" s="1"/>
  <c r="E55" i="83" s="1"/>
  <c r="G55" i="83" s="1"/>
  <c r="J55" i="83" s="1"/>
  <c r="E152" i="82"/>
  <c r="G152" i="82" s="1"/>
  <c r="J152" i="82" s="1"/>
  <c r="E152" i="83" s="1"/>
  <c r="G152" i="83" s="1"/>
  <c r="J152" i="83" s="1"/>
  <c r="E152" i="84" s="1"/>
  <c r="E167" i="82"/>
  <c r="G167" i="82" s="1"/>
  <c r="J167" i="82" s="1"/>
  <c r="E167" i="83" s="1"/>
  <c r="G167" i="83" s="1"/>
  <c r="J167" i="83" s="1"/>
  <c r="E167" i="84" s="1"/>
  <c r="E86" i="82"/>
  <c r="G86" i="82" s="1"/>
  <c r="J86" i="82" s="1"/>
  <c r="E86" i="83" s="1"/>
  <c r="G86" i="83" s="1"/>
  <c r="J86" i="83" s="1"/>
  <c r="E86" i="84" s="1"/>
  <c r="E210" i="82"/>
  <c r="G210" i="82" s="1"/>
  <c r="J210" i="82" s="1"/>
  <c r="E210" i="83" s="1"/>
  <c r="G210" i="83" s="1"/>
  <c r="J210" i="83" s="1"/>
  <c r="E210" i="84" s="1"/>
  <c r="E40" i="82"/>
  <c r="G40" i="82" s="1"/>
  <c r="J40" i="82" s="1"/>
  <c r="E40" i="83" s="1"/>
  <c r="G40" i="83" s="1"/>
  <c r="J40" i="83" s="1"/>
  <c r="E40" i="84" s="1"/>
  <c r="E103" i="82"/>
  <c r="G103" i="82" s="1"/>
  <c r="J103" i="82" s="1"/>
  <c r="E103" i="83" s="1"/>
  <c r="G103" i="83" s="1"/>
  <c r="J103" i="83" s="1"/>
  <c r="E103" i="84" s="1"/>
  <c r="G103" i="84" s="1"/>
  <c r="J103" i="84" s="1"/>
  <c r="E103" i="85" s="1"/>
  <c r="E32" i="82"/>
  <c r="G32" i="82" s="1"/>
  <c r="J32" i="82" s="1"/>
  <c r="E32" i="83" s="1"/>
  <c r="G32" i="83" s="1"/>
  <c r="J32" i="83" s="1"/>
  <c r="E32" i="84" s="1"/>
  <c r="E186" i="82"/>
  <c r="G186" i="82" s="1"/>
  <c r="J186" i="82" s="1"/>
  <c r="E186" i="83" s="1"/>
  <c r="G186" i="83" s="1"/>
  <c r="J186" i="83" s="1"/>
  <c r="E186" i="84" s="1"/>
  <c r="E42" i="82"/>
  <c r="G42" i="82" s="1"/>
  <c r="J42" i="82" s="1"/>
  <c r="E42" i="83" s="1"/>
  <c r="G42" i="83" s="1"/>
  <c r="J42" i="83" s="1"/>
  <c r="E42" i="84" s="1"/>
  <c r="E58" i="82"/>
  <c r="G58" i="82" s="1"/>
  <c r="J58" i="82" s="1"/>
  <c r="E58" i="83" s="1"/>
  <c r="G58" i="83" s="1"/>
  <c r="J58" i="83" s="1"/>
  <c r="E58" i="84" s="1"/>
  <c r="G35" i="83"/>
  <c r="J35" i="83" s="1"/>
  <c r="E35" i="84" s="1"/>
  <c r="G35" i="84" s="1"/>
  <c r="J35" i="84" s="1"/>
  <c r="E35" i="85" s="1"/>
  <c r="G174" i="84"/>
  <c r="J174" i="84" s="1"/>
  <c r="E174" i="85" s="1"/>
  <c r="G117" i="83"/>
  <c r="J117" i="83" s="1"/>
  <c r="E117" i="84" s="1"/>
  <c r="G182" i="83"/>
  <c r="J182" i="83" s="1"/>
  <c r="E182" i="84" s="1"/>
  <c r="G184" i="83"/>
  <c r="J184" i="83" s="1"/>
  <c r="E184" i="84" s="1"/>
  <c r="G177" i="83"/>
  <c r="J177" i="83" s="1"/>
  <c r="E177" i="84" s="1"/>
  <c r="G87" i="84"/>
  <c r="J87" i="84" s="1"/>
  <c r="E87" i="85" s="1"/>
  <c r="G73" i="83"/>
  <c r="J73" i="83" s="1"/>
  <c r="E73" i="84" s="1"/>
  <c r="G112" i="83"/>
  <c r="J112" i="83" s="1"/>
  <c r="E112" i="84" s="1"/>
  <c r="G109" i="83"/>
  <c r="J109" i="83" s="1"/>
  <c r="E109" i="84" s="1"/>
  <c r="G144" i="83"/>
  <c r="J144" i="83" s="1"/>
  <c r="E144" i="84" s="1"/>
  <c r="G201" i="83"/>
  <c r="J201" i="83" s="1"/>
  <c r="E201" i="84" s="1"/>
  <c r="G209" i="83"/>
  <c r="J209" i="83" s="1"/>
  <c r="E209" i="84" s="1"/>
  <c r="G206" i="83"/>
  <c r="J206" i="83" s="1"/>
  <c r="E206" i="84" s="1"/>
  <c r="G204" i="83"/>
  <c r="J204" i="83" s="1"/>
  <c r="E204" i="84" s="1"/>
  <c r="G205" i="83"/>
  <c r="J205" i="83" s="1"/>
  <c r="E205" i="84" s="1"/>
  <c r="G93" i="82"/>
  <c r="J93" i="82" s="1"/>
  <c r="E93" i="83" s="1"/>
  <c r="G88" i="84"/>
  <c r="J88" i="84" s="1"/>
  <c r="E88" i="85" s="1"/>
  <c r="G94" i="82"/>
  <c r="J94" i="82" s="1"/>
  <c r="E94" i="83" s="1"/>
  <c r="G102" i="84"/>
  <c r="J102" i="84" s="1"/>
  <c r="E102" i="85" s="1"/>
  <c r="G101" i="83"/>
  <c r="J101" i="83" s="1"/>
  <c r="E101" i="84" s="1"/>
  <c r="G29" i="83"/>
  <c r="J29" i="83" s="1"/>
  <c r="E29" i="84" s="1"/>
  <c r="P178" i="74"/>
  <c r="P12" i="74"/>
  <c r="P35" i="74"/>
  <c r="P60" i="74"/>
  <c r="P109" i="74"/>
  <c r="P45" i="74"/>
  <c r="P114" i="74"/>
  <c r="P75" i="74"/>
  <c r="P129" i="74"/>
  <c r="R133" i="74"/>
  <c r="M133" i="74"/>
  <c r="M133" i="8" s="1"/>
  <c r="E213" i="88" l="1"/>
  <c r="G213" i="88" s="1"/>
  <c r="J213" i="88" s="1"/>
  <c r="E213" i="89" s="1"/>
  <c r="G213" i="89" s="1"/>
  <c r="J213" i="89" s="1"/>
  <c r="E213" i="90" s="1"/>
  <c r="G213" i="90" s="1"/>
  <c r="J213" i="90" s="1"/>
  <c r="E214" i="87"/>
  <c r="G214" i="87" s="1"/>
  <c r="J214" i="87" s="1"/>
  <c r="E215" i="87"/>
  <c r="G215" i="87" s="1"/>
  <c r="J215" i="87" s="1"/>
  <c r="G216" i="106"/>
  <c r="J216" i="106" s="1"/>
  <c r="G216" i="105"/>
  <c r="J216" i="105" s="1"/>
  <c r="E216" i="107"/>
  <c r="G216" i="107" s="1"/>
  <c r="J216" i="107" s="1"/>
  <c r="G216" i="98"/>
  <c r="J216" i="98" s="1"/>
  <c r="G216" i="103"/>
  <c r="J216" i="103" s="1"/>
  <c r="G216" i="99"/>
  <c r="J216" i="99" s="1"/>
  <c r="G216" i="109"/>
  <c r="J216" i="109" s="1"/>
  <c r="G216" i="95"/>
  <c r="J216" i="95" s="1"/>
  <c r="G216" i="101"/>
  <c r="J216" i="101" s="1"/>
  <c r="G216" i="96"/>
  <c r="J216" i="96" s="1"/>
  <c r="G216" i="97" s="1"/>
  <c r="J216" i="97" s="1"/>
  <c r="G216" i="104"/>
  <c r="J216" i="104" s="1"/>
  <c r="G216" i="102"/>
  <c r="J216" i="102" s="1"/>
  <c r="E217" i="92"/>
  <c r="G217" i="92" s="1"/>
  <c r="J217" i="92" s="1"/>
  <c r="E217" i="93" s="1"/>
  <c r="G217" i="93" s="1"/>
  <c r="J217" i="93" s="1"/>
  <c r="G217" i="94" s="1"/>
  <c r="J217" i="94" s="1"/>
  <c r="E191" i="84"/>
  <c r="G191" i="84" s="1"/>
  <c r="J191" i="84" s="1"/>
  <c r="E191" i="85" s="1"/>
  <c r="E55" i="84"/>
  <c r="G55" i="84" s="1"/>
  <c r="J55" i="84" s="1"/>
  <c r="E55" i="85" s="1"/>
  <c r="E38" i="84"/>
  <c r="G38" i="84" s="1"/>
  <c r="J38" i="84" s="1"/>
  <c r="E38" i="85" s="1"/>
  <c r="E36" i="84"/>
  <c r="G36" i="84" s="1"/>
  <c r="J36" i="84" s="1"/>
  <c r="E36" i="85" s="1"/>
  <c r="G56" i="84"/>
  <c r="J56" i="84" s="1"/>
  <c r="E56" i="85" s="1"/>
  <c r="G117" i="84"/>
  <c r="J117" i="84" s="1"/>
  <c r="E117" i="85" s="1"/>
  <c r="G171" i="84"/>
  <c r="J171" i="84" s="1"/>
  <c r="E171" i="85" s="1"/>
  <c r="G167" i="84"/>
  <c r="J167" i="84" s="1"/>
  <c r="E167" i="85" s="1"/>
  <c r="G194" i="84"/>
  <c r="J194" i="84" s="1"/>
  <c r="E194" i="85" s="1"/>
  <c r="G78" i="84"/>
  <c r="J78" i="84" s="1"/>
  <c r="E78" i="85" s="1"/>
  <c r="G85" i="84"/>
  <c r="J85" i="84" s="1"/>
  <c r="E85" i="85" s="1"/>
  <c r="G107" i="84"/>
  <c r="J107" i="84" s="1"/>
  <c r="E107" i="85" s="1"/>
  <c r="G180" i="84"/>
  <c r="J180" i="84" s="1"/>
  <c r="E180" i="85" s="1"/>
  <c r="G74" i="84"/>
  <c r="J74" i="84" s="1"/>
  <c r="E74" i="85" s="1"/>
  <c r="G110" i="84"/>
  <c r="J110" i="84" s="1"/>
  <c r="E110" i="85" s="1"/>
  <c r="G87" i="85"/>
  <c r="J87" i="85" s="1"/>
  <c r="E87" i="86" s="1"/>
  <c r="G120" i="84"/>
  <c r="J120" i="84" s="1"/>
  <c r="E120" i="85" s="1"/>
  <c r="G81" i="84"/>
  <c r="J81" i="84" s="1"/>
  <c r="E81" i="85" s="1"/>
  <c r="G170" i="84"/>
  <c r="J170" i="84" s="1"/>
  <c r="E170" i="85" s="1"/>
  <c r="G104" i="84"/>
  <c r="J104" i="84" s="1"/>
  <c r="E104" i="85" s="1"/>
  <c r="G83" i="84"/>
  <c r="J83" i="84" s="1"/>
  <c r="E83" i="85" s="1"/>
  <c r="G169" i="84"/>
  <c r="J169" i="84" s="1"/>
  <c r="E169" i="85" s="1"/>
  <c r="G196" i="84"/>
  <c r="J196" i="84" s="1"/>
  <c r="E196" i="85" s="1"/>
  <c r="G182" i="84"/>
  <c r="J182" i="84" s="1"/>
  <c r="E182" i="85" s="1"/>
  <c r="G177" i="84"/>
  <c r="J177" i="84" s="1"/>
  <c r="E177" i="85" s="1"/>
  <c r="G112" i="84"/>
  <c r="J112" i="84" s="1"/>
  <c r="E112" i="85" s="1"/>
  <c r="G197" i="84"/>
  <c r="J197" i="84" s="1"/>
  <c r="E197" i="85" s="1"/>
  <c r="G109" i="84"/>
  <c r="J109" i="84" s="1"/>
  <c r="E109" i="85" s="1"/>
  <c r="G121" i="84"/>
  <c r="J121" i="84" s="1"/>
  <c r="E121" i="85" s="1"/>
  <c r="G184" i="84"/>
  <c r="J184" i="84" s="1"/>
  <c r="E184" i="85" s="1"/>
  <c r="G113" i="84"/>
  <c r="J113" i="84" s="1"/>
  <c r="E113" i="85" s="1"/>
  <c r="G124" i="84"/>
  <c r="J124" i="84" s="1"/>
  <c r="E124" i="85" s="1"/>
  <c r="G172" i="84"/>
  <c r="J172" i="84" s="1"/>
  <c r="E172" i="85" s="1"/>
  <c r="G84" i="84"/>
  <c r="J84" i="84" s="1"/>
  <c r="E84" i="85" s="1"/>
  <c r="G181" i="84"/>
  <c r="J181" i="84" s="1"/>
  <c r="E181" i="85" s="1"/>
  <c r="G75" i="84"/>
  <c r="J75" i="84" s="1"/>
  <c r="E75" i="85" s="1"/>
  <c r="G126" i="84"/>
  <c r="J126" i="84" s="1"/>
  <c r="E126" i="85" s="1"/>
  <c r="G80" i="84"/>
  <c r="J80" i="84" s="1"/>
  <c r="E80" i="85" s="1"/>
  <c r="G195" i="84"/>
  <c r="J195" i="84" s="1"/>
  <c r="E195" i="85" s="1"/>
  <c r="G178" i="84"/>
  <c r="J178" i="84" s="1"/>
  <c r="E178" i="85" s="1"/>
  <c r="G179" i="84"/>
  <c r="J179" i="84" s="1"/>
  <c r="E179" i="85" s="1"/>
  <c r="G108" i="84"/>
  <c r="J108" i="84" s="1"/>
  <c r="E108" i="85" s="1"/>
  <c r="G128" i="84"/>
  <c r="J128" i="84" s="1"/>
  <c r="E128" i="85" s="1"/>
  <c r="G174" i="85"/>
  <c r="J174" i="85" s="1"/>
  <c r="E174" i="86" s="1"/>
  <c r="G77" i="84"/>
  <c r="J77" i="84" s="1"/>
  <c r="E77" i="85" s="1"/>
  <c r="G123" i="84"/>
  <c r="J123" i="84" s="1"/>
  <c r="E123" i="85" s="1"/>
  <c r="G72" i="84"/>
  <c r="J72" i="84" s="1"/>
  <c r="E72" i="85" s="1"/>
  <c r="G73" i="84"/>
  <c r="J73" i="84" s="1"/>
  <c r="E73" i="85" s="1"/>
  <c r="G111" i="84"/>
  <c r="J111" i="84" s="1"/>
  <c r="E111" i="85" s="1"/>
  <c r="G114" i="84"/>
  <c r="J114" i="84" s="1"/>
  <c r="E114" i="85" s="1"/>
  <c r="G166" i="84"/>
  <c r="J166" i="84" s="1"/>
  <c r="E166" i="85" s="1"/>
  <c r="G168" i="84"/>
  <c r="J168" i="84" s="1"/>
  <c r="E168" i="85" s="1"/>
  <c r="G125" i="84"/>
  <c r="J125" i="84" s="1"/>
  <c r="E125" i="85" s="1"/>
  <c r="G115" i="84"/>
  <c r="J115" i="84" s="1"/>
  <c r="E115" i="85" s="1"/>
  <c r="G119" i="84"/>
  <c r="J119" i="84" s="1"/>
  <c r="E119" i="85" s="1"/>
  <c r="G82" i="84"/>
  <c r="J82" i="84" s="1"/>
  <c r="E82" i="85" s="1"/>
  <c r="G173" i="84"/>
  <c r="J173" i="84" s="1"/>
  <c r="E173" i="85" s="1"/>
  <c r="G176" i="84"/>
  <c r="J176" i="84" s="1"/>
  <c r="E176" i="85" s="1"/>
  <c r="G193" i="84"/>
  <c r="J193" i="84" s="1"/>
  <c r="E193" i="85" s="1"/>
  <c r="G122" i="84"/>
  <c r="J122" i="84" s="1"/>
  <c r="E122" i="85" s="1"/>
  <c r="G186" i="84"/>
  <c r="J186" i="84" s="1"/>
  <c r="E186" i="85" s="1"/>
  <c r="G183" i="84"/>
  <c r="J183" i="84" s="1"/>
  <c r="E183" i="85" s="1"/>
  <c r="G185" i="84"/>
  <c r="J185" i="84" s="1"/>
  <c r="E185" i="85" s="1"/>
  <c r="G106" i="84"/>
  <c r="J106" i="84" s="1"/>
  <c r="E106" i="85" s="1"/>
  <c r="G116" i="84"/>
  <c r="J116" i="84" s="1"/>
  <c r="E116" i="85" s="1"/>
  <c r="G129" i="84"/>
  <c r="J129" i="84" s="1"/>
  <c r="E129" i="85" s="1"/>
  <c r="G79" i="84"/>
  <c r="J79" i="84" s="1"/>
  <c r="E79" i="85" s="1"/>
  <c r="G86" i="84"/>
  <c r="J86" i="84" s="1"/>
  <c r="E86" i="85" s="1"/>
  <c r="G127" i="84"/>
  <c r="J127" i="84" s="1"/>
  <c r="E127" i="85" s="1"/>
  <c r="G175" i="84"/>
  <c r="J175" i="84" s="1"/>
  <c r="E175" i="85" s="1"/>
  <c r="G118" i="84"/>
  <c r="J118" i="84" s="1"/>
  <c r="E118" i="85" s="1"/>
  <c r="G192" i="85"/>
  <c r="J192" i="85" s="1"/>
  <c r="E192" i="86" s="1"/>
  <c r="G190" i="85"/>
  <c r="J190" i="85" s="1"/>
  <c r="E190" i="86" s="1"/>
  <c r="G165" i="85"/>
  <c r="J165" i="85" s="1"/>
  <c r="E165" i="86" s="1"/>
  <c r="G103" i="85"/>
  <c r="J103" i="85" s="1"/>
  <c r="E103" i="86" s="1"/>
  <c r="G35" i="85"/>
  <c r="J35" i="85" s="1"/>
  <c r="E35" i="86" s="1"/>
  <c r="G33" i="85"/>
  <c r="J33" i="85" s="1"/>
  <c r="E33" i="86" s="1"/>
  <c r="G34" i="85"/>
  <c r="J34" i="85" s="1"/>
  <c r="E34" i="86" s="1"/>
  <c r="G37" i="85"/>
  <c r="J37" i="85" s="1"/>
  <c r="E37" i="86" s="1"/>
  <c r="G145" i="84"/>
  <c r="J145" i="84" s="1"/>
  <c r="E145" i="85" s="1"/>
  <c r="G144" i="84"/>
  <c r="J144" i="84" s="1"/>
  <c r="E144" i="85" s="1"/>
  <c r="G148" i="84"/>
  <c r="J148" i="84" s="1"/>
  <c r="E148" i="85" s="1"/>
  <c r="G146" i="84"/>
  <c r="J146" i="84" s="1"/>
  <c r="E146" i="85" s="1"/>
  <c r="G147" i="84"/>
  <c r="J147" i="84" s="1"/>
  <c r="E147" i="85" s="1"/>
  <c r="G203" i="84"/>
  <c r="J203" i="84" s="1"/>
  <c r="E203" i="85" s="1"/>
  <c r="G209" i="84"/>
  <c r="J209" i="84" s="1"/>
  <c r="E209" i="85" s="1"/>
  <c r="G208" i="84"/>
  <c r="J208" i="84" s="1"/>
  <c r="E208" i="85" s="1"/>
  <c r="G198" i="84"/>
  <c r="J198" i="84" s="1"/>
  <c r="E198" i="85" s="1"/>
  <c r="G212" i="84"/>
  <c r="J212" i="84" s="1"/>
  <c r="E212" i="85" s="1"/>
  <c r="G199" i="84"/>
  <c r="J199" i="84" s="1"/>
  <c r="E199" i="85" s="1"/>
  <c r="G210" i="84"/>
  <c r="J210" i="84" s="1"/>
  <c r="E210" i="85" s="1"/>
  <c r="G205" i="84"/>
  <c r="J205" i="84" s="1"/>
  <c r="E205" i="85" s="1"/>
  <c r="G201" i="84"/>
  <c r="J201" i="84" s="1"/>
  <c r="E201" i="85" s="1"/>
  <c r="G204" i="84"/>
  <c r="J204" i="84" s="1"/>
  <c r="E204" i="85" s="1"/>
  <c r="G206" i="84"/>
  <c r="J206" i="84" s="1"/>
  <c r="E206" i="85" s="1"/>
  <c r="G202" i="84"/>
  <c r="J202" i="84" s="1"/>
  <c r="E202" i="85" s="1"/>
  <c r="G211" i="84"/>
  <c r="J211" i="84" s="1"/>
  <c r="E211" i="85" s="1"/>
  <c r="G200" i="84"/>
  <c r="J200" i="84" s="1"/>
  <c r="E200" i="85" s="1"/>
  <c r="G150" i="84"/>
  <c r="J150" i="84" s="1"/>
  <c r="E150" i="85" s="1"/>
  <c r="G149" i="84"/>
  <c r="J149" i="84" s="1"/>
  <c r="E149" i="85" s="1"/>
  <c r="G164" i="84"/>
  <c r="J164" i="84" s="1"/>
  <c r="E164" i="85" s="1"/>
  <c r="G158" i="84"/>
  <c r="J158" i="84" s="1"/>
  <c r="E158" i="85" s="1"/>
  <c r="G163" i="84"/>
  <c r="J163" i="84" s="1"/>
  <c r="E163" i="85" s="1"/>
  <c r="G161" i="84"/>
  <c r="J161" i="84" s="1"/>
  <c r="E161" i="85" s="1"/>
  <c r="G154" i="84"/>
  <c r="J154" i="84" s="1"/>
  <c r="E154" i="85" s="1"/>
  <c r="G160" i="84"/>
  <c r="J160" i="84" s="1"/>
  <c r="E160" i="85" s="1"/>
  <c r="G151" i="84"/>
  <c r="J151" i="84" s="1"/>
  <c r="E151" i="85" s="1"/>
  <c r="G157" i="84"/>
  <c r="J157" i="84" s="1"/>
  <c r="E157" i="85" s="1"/>
  <c r="G156" i="84"/>
  <c r="J156" i="84" s="1"/>
  <c r="E156" i="85" s="1"/>
  <c r="G152" i="84"/>
  <c r="J152" i="84" s="1"/>
  <c r="E152" i="85" s="1"/>
  <c r="G162" i="84"/>
  <c r="J162" i="84" s="1"/>
  <c r="E162" i="85" s="1"/>
  <c r="G159" i="84"/>
  <c r="J159" i="84" s="1"/>
  <c r="E159" i="85" s="1"/>
  <c r="G155" i="84"/>
  <c r="J155" i="84" s="1"/>
  <c r="E155" i="85" s="1"/>
  <c r="G153" i="84"/>
  <c r="J153" i="84" s="1"/>
  <c r="E153" i="85" s="1"/>
  <c r="G140" i="84"/>
  <c r="J140" i="84" s="1"/>
  <c r="E140" i="85" s="1"/>
  <c r="G141" i="84"/>
  <c r="J141" i="84" s="1"/>
  <c r="E141" i="85" s="1"/>
  <c r="G130" i="84"/>
  <c r="J130" i="84" s="1"/>
  <c r="E130" i="85" s="1"/>
  <c r="G135" i="84"/>
  <c r="J135" i="84" s="1"/>
  <c r="E135" i="85" s="1"/>
  <c r="G132" i="84"/>
  <c r="J132" i="84" s="1"/>
  <c r="E132" i="85" s="1"/>
  <c r="G139" i="84"/>
  <c r="J139" i="84" s="1"/>
  <c r="E139" i="85" s="1"/>
  <c r="G133" i="84"/>
  <c r="J133" i="84" s="1"/>
  <c r="E133" i="85" s="1"/>
  <c r="G138" i="84"/>
  <c r="J138" i="84" s="1"/>
  <c r="E138" i="85" s="1"/>
  <c r="G143" i="84"/>
  <c r="J143" i="84" s="1"/>
  <c r="E143" i="85" s="1"/>
  <c r="G134" i="84"/>
  <c r="J134" i="84" s="1"/>
  <c r="E134" i="85" s="1"/>
  <c r="G142" i="84"/>
  <c r="J142" i="84" s="1"/>
  <c r="E142" i="85" s="1"/>
  <c r="G136" i="84"/>
  <c r="J136" i="84" s="1"/>
  <c r="E136" i="85" s="1"/>
  <c r="G131" i="84"/>
  <c r="J131" i="84" s="1"/>
  <c r="E131" i="85" s="1"/>
  <c r="G137" i="84"/>
  <c r="J137" i="84" s="1"/>
  <c r="E137" i="85" s="1"/>
  <c r="G92" i="84"/>
  <c r="J92" i="84" s="1"/>
  <c r="E92" i="85" s="1"/>
  <c r="G97" i="84"/>
  <c r="J97" i="84" s="1"/>
  <c r="E97" i="85" s="1"/>
  <c r="G88" i="85"/>
  <c r="J88" i="85" s="1"/>
  <c r="E88" i="86" s="1"/>
  <c r="G101" i="84"/>
  <c r="J101" i="84" s="1"/>
  <c r="E101" i="85" s="1"/>
  <c r="G91" i="84"/>
  <c r="J91" i="84" s="1"/>
  <c r="E91" i="85" s="1"/>
  <c r="G89" i="84"/>
  <c r="J89" i="84" s="1"/>
  <c r="E89" i="85" s="1"/>
  <c r="G95" i="84"/>
  <c r="J95" i="84" s="1"/>
  <c r="E95" i="85" s="1"/>
  <c r="G96" i="84"/>
  <c r="J96" i="84" s="1"/>
  <c r="E96" i="85" s="1"/>
  <c r="G102" i="85"/>
  <c r="J102" i="85" s="1"/>
  <c r="E102" i="86" s="1"/>
  <c r="G90" i="84"/>
  <c r="J90" i="84" s="1"/>
  <c r="E90" i="85" s="1"/>
  <c r="G100" i="84"/>
  <c r="J100" i="84" s="1"/>
  <c r="E100" i="85" s="1"/>
  <c r="G93" i="83"/>
  <c r="J93" i="83" s="1"/>
  <c r="E93" i="84" s="1"/>
  <c r="G94" i="83"/>
  <c r="J94" i="83" s="1"/>
  <c r="E94" i="84" s="1"/>
  <c r="G98" i="84"/>
  <c r="J98" i="84" s="1"/>
  <c r="E98" i="85" s="1"/>
  <c r="G61" i="84"/>
  <c r="J61" i="84" s="1"/>
  <c r="E61" i="85" s="1"/>
  <c r="G65" i="84"/>
  <c r="J65" i="84" s="1"/>
  <c r="E65" i="85" s="1"/>
  <c r="G63" i="84"/>
  <c r="J63" i="84" s="1"/>
  <c r="E63" i="85" s="1"/>
  <c r="G59" i="84"/>
  <c r="J59" i="84" s="1"/>
  <c r="E59" i="85" s="1"/>
  <c r="G57" i="84"/>
  <c r="J57" i="84" s="1"/>
  <c r="E57" i="85" s="1"/>
  <c r="G69" i="84"/>
  <c r="J69" i="84" s="1"/>
  <c r="E69" i="85" s="1"/>
  <c r="G67" i="84"/>
  <c r="J67" i="84" s="1"/>
  <c r="E67" i="85" s="1"/>
  <c r="G60" i="84"/>
  <c r="J60" i="84" s="1"/>
  <c r="E60" i="85" s="1"/>
  <c r="G70" i="84"/>
  <c r="J70" i="84" s="1"/>
  <c r="E70" i="85" s="1"/>
  <c r="G64" i="84"/>
  <c r="J64" i="84" s="1"/>
  <c r="E64" i="85" s="1"/>
  <c r="G62" i="84"/>
  <c r="J62" i="84" s="1"/>
  <c r="E62" i="85" s="1"/>
  <c r="G66" i="84"/>
  <c r="J66" i="84" s="1"/>
  <c r="E66" i="85" s="1"/>
  <c r="G58" i="84"/>
  <c r="J58" i="84" s="1"/>
  <c r="E58" i="85" s="1"/>
  <c r="G68" i="84"/>
  <c r="J68" i="84" s="1"/>
  <c r="E68" i="85" s="1"/>
  <c r="G41" i="84"/>
  <c r="J41" i="84" s="1"/>
  <c r="E41" i="85" s="1"/>
  <c r="G53" i="84"/>
  <c r="J53" i="84" s="1"/>
  <c r="E53" i="85" s="1"/>
  <c r="G47" i="84"/>
  <c r="J47" i="84" s="1"/>
  <c r="E47" i="85" s="1"/>
  <c r="G51" i="84"/>
  <c r="J51" i="84" s="1"/>
  <c r="E51" i="85" s="1"/>
  <c r="G48" i="84"/>
  <c r="J48" i="84" s="1"/>
  <c r="E48" i="85" s="1"/>
  <c r="G40" i="84"/>
  <c r="J40" i="84" s="1"/>
  <c r="E40" i="85" s="1"/>
  <c r="G49" i="84"/>
  <c r="J49" i="84" s="1"/>
  <c r="E49" i="85" s="1"/>
  <c r="G43" i="84"/>
  <c r="J43" i="84" s="1"/>
  <c r="E43" i="85" s="1"/>
  <c r="G45" i="84"/>
  <c r="J45" i="84" s="1"/>
  <c r="E45" i="85" s="1"/>
  <c r="G46" i="84"/>
  <c r="J46" i="84" s="1"/>
  <c r="E46" i="85" s="1"/>
  <c r="G50" i="84"/>
  <c r="J50" i="84" s="1"/>
  <c r="E50" i="85" s="1"/>
  <c r="G52" i="84"/>
  <c r="J52" i="84" s="1"/>
  <c r="E52" i="85" s="1"/>
  <c r="G42" i="84"/>
  <c r="J42" i="84" s="1"/>
  <c r="E42" i="85" s="1"/>
  <c r="G39" i="84"/>
  <c r="J39" i="84" s="1"/>
  <c r="E39" i="85" s="1"/>
  <c r="G54" i="84"/>
  <c r="J54" i="84" s="1"/>
  <c r="E54" i="85" s="1"/>
  <c r="G44" i="84"/>
  <c r="J44" i="84" s="1"/>
  <c r="E44" i="85" s="1"/>
  <c r="G29" i="84"/>
  <c r="J29" i="84" s="1"/>
  <c r="E29" i="85" s="1"/>
  <c r="G32" i="84"/>
  <c r="J32" i="84" s="1"/>
  <c r="E32" i="85" s="1"/>
  <c r="G28" i="84"/>
  <c r="J28" i="84" s="1"/>
  <c r="E28" i="85" s="1"/>
  <c r="G31" i="84"/>
  <c r="J31" i="84" s="1"/>
  <c r="E31" i="85" s="1"/>
  <c r="G30" i="84"/>
  <c r="J30" i="84" s="1"/>
  <c r="E30" i="85" s="1"/>
  <c r="G27" i="84"/>
  <c r="J27" i="84" s="1"/>
  <c r="E27" i="85" s="1"/>
  <c r="G12" i="78"/>
  <c r="J12" i="78" s="1"/>
  <c r="E12" i="79" s="1"/>
  <c r="G12" i="8"/>
  <c r="J12" i="8"/>
  <c r="P133" i="74"/>
  <c r="R6" i="74"/>
  <c r="R7" i="74"/>
  <c r="R8" i="74"/>
  <c r="R9" i="74"/>
  <c r="R10" i="74"/>
  <c r="R11" i="74"/>
  <c r="R13" i="74"/>
  <c r="R14" i="74"/>
  <c r="R15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33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E215" i="88" l="1"/>
  <c r="G215" i="88" s="1"/>
  <c r="J215" i="88" s="1"/>
  <c r="E215" i="89" s="1"/>
  <c r="G215" i="89" s="1"/>
  <c r="J215" i="89" s="1"/>
  <c r="E215" i="90" s="1"/>
  <c r="G215" i="90" s="1"/>
  <c r="J215" i="90" s="1"/>
  <c r="E214" i="88"/>
  <c r="G214" i="88" s="1"/>
  <c r="J214" i="88" s="1"/>
  <c r="E214" i="89" s="1"/>
  <c r="G214" i="89" s="1"/>
  <c r="J214" i="89" s="1"/>
  <c r="E214" i="90" s="1"/>
  <c r="G214" i="90" s="1"/>
  <c r="J214" i="90" s="1"/>
  <c r="G217" i="106"/>
  <c r="J217" i="106" s="1"/>
  <c r="G217" i="103"/>
  <c r="J217" i="103" s="1"/>
  <c r="G217" i="99"/>
  <c r="J217" i="99" s="1"/>
  <c r="G217" i="102"/>
  <c r="J217" i="102" s="1"/>
  <c r="E217" i="107"/>
  <c r="G217" i="107" s="1"/>
  <c r="J217" i="107" s="1"/>
  <c r="G217" i="109"/>
  <c r="J217" i="109" s="1"/>
  <c r="G217" i="104"/>
  <c r="J217" i="104" s="1"/>
  <c r="G217" i="95"/>
  <c r="J217" i="95" s="1"/>
  <c r="G217" i="98"/>
  <c r="J217" i="98" s="1"/>
  <c r="G217" i="105"/>
  <c r="J217" i="105" s="1"/>
  <c r="G217" i="101"/>
  <c r="J217" i="101" s="1"/>
  <c r="G217" i="96"/>
  <c r="J217" i="96" s="1"/>
  <c r="G217" i="97" s="1"/>
  <c r="J217" i="97" s="1"/>
  <c r="E213" i="91"/>
  <c r="G213" i="91" s="1"/>
  <c r="J213" i="91" s="1"/>
  <c r="G36" i="85"/>
  <c r="J36" i="85" s="1"/>
  <c r="G38" i="85"/>
  <c r="J38" i="85" s="1"/>
  <c r="G55" i="85"/>
  <c r="J55" i="85" s="1"/>
  <c r="G191" i="85"/>
  <c r="J191" i="85" s="1"/>
  <c r="G56" i="85"/>
  <c r="J56" i="85" s="1"/>
  <c r="E56" i="86" s="1"/>
  <c r="G12" i="79"/>
  <c r="J12" i="79" s="1"/>
  <c r="E12" i="80" s="1"/>
  <c r="G183" i="85"/>
  <c r="J183" i="85" s="1"/>
  <c r="E183" i="86" s="1"/>
  <c r="G113" i="85"/>
  <c r="J113" i="85" s="1"/>
  <c r="E113" i="86" s="1"/>
  <c r="G83" i="85"/>
  <c r="J83" i="85" s="1"/>
  <c r="E83" i="86" s="1"/>
  <c r="G129" i="85"/>
  <c r="J129" i="85" s="1"/>
  <c r="E129" i="86" s="1"/>
  <c r="G181" i="85"/>
  <c r="J181" i="85" s="1"/>
  <c r="E181" i="86" s="1"/>
  <c r="G110" i="85"/>
  <c r="J110" i="85" s="1"/>
  <c r="E110" i="86" s="1"/>
  <c r="G195" i="85"/>
  <c r="J195" i="85" s="1"/>
  <c r="E195" i="86" s="1"/>
  <c r="G177" i="85"/>
  <c r="J177" i="85" s="1"/>
  <c r="E177" i="86" s="1"/>
  <c r="G194" i="85"/>
  <c r="J194" i="85" s="1"/>
  <c r="E194" i="86" s="1"/>
  <c r="G128" i="85"/>
  <c r="J128" i="85" s="1"/>
  <c r="E128" i="86" s="1"/>
  <c r="G170" i="85"/>
  <c r="J170" i="85" s="1"/>
  <c r="E170" i="86" s="1"/>
  <c r="G72" i="85"/>
  <c r="J72" i="85" s="1"/>
  <c r="E72" i="86" s="1"/>
  <c r="G180" i="85"/>
  <c r="J180" i="85" s="1"/>
  <c r="E180" i="86" s="1"/>
  <c r="G166" i="85"/>
  <c r="J166" i="85" s="1"/>
  <c r="E166" i="86" s="1"/>
  <c r="G196" i="85"/>
  <c r="J196" i="85" s="1"/>
  <c r="E196" i="86" s="1"/>
  <c r="G171" i="85"/>
  <c r="J171" i="85" s="1"/>
  <c r="E171" i="86" s="1"/>
  <c r="G119" i="85"/>
  <c r="J119" i="85" s="1"/>
  <c r="E119" i="86" s="1"/>
  <c r="G120" i="85"/>
  <c r="J120" i="85" s="1"/>
  <c r="E120" i="86" s="1"/>
  <c r="G176" i="85"/>
  <c r="J176" i="85" s="1"/>
  <c r="E176" i="86" s="1"/>
  <c r="G197" i="85"/>
  <c r="J197" i="85" s="1"/>
  <c r="E197" i="86" s="1"/>
  <c r="G85" i="85"/>
  <c r="J85" i="85" s="1"/>
  <c r="E85" i="86" s="1"/>
  <c r="G116" i="85"/>
  <c r="J116" i="85" s="1"/>
  <c r="E116" i="86" s="1"/>
  <c r="G123" i="85"/>
  <c r="J123" i="85" s="1"/>
  <c r="E123" i="86" s="1"/>
  <c r="G80" i="85"/>
  <c r="J80" i="85" s="1"/>
  <c r="E80" i="86" s="1"/>
  <c r="G169" i="85"/>
  <c r="J169" i="85" s="1"/>
  <c r="E169" i="86" s="1"/>
  <c r="G117" i="85"/>
  <c r="J117" i="85" s="1"/>
  <c r="E117" i="86" s="1"/>
  <c r="G186" i="85"/>
  <c r="J186" i="85" s="1"/>
  <c r="E186" i="86" s="1"/>
  <c r="G84" i="85"/>
  <c r="J84" i="85" s="1"/>
  <c r="E84" i="86" s="1"/>
  <c r="G86" i="85"/>
  <c r="J86" i="85" s="1"/>
  <c r="E86" i="86" s="1"/>
  <c r="G106" i="85"/>
  <c r="J106" i="85" s="1"/>
  <c r="E106" i="86" s="1"/>
  <c r="G122" i="85"/>
  <c r="J122" i="85" s="1"/>
  <c r="E122" i="86" s="1"/>
  <c r="G173" i="85"/>
  <c r="J173" i="85" s="1"/>
  <c r="E173" i="86" s="1"/>
  <c r="G125" i="85"/>
  <c r="J125" i="85" s="1"/>
  <c r="E125" i="86" s="1"/>
  <c r="G111" i="85"/>
  <c r="J111" i="85" s="1"/>
  <c r="E111" i="86" s="1"/>
  <c r="G77" i="85"/>
  <c r="J77" i="85" s="1"/>
  <c r="E77" i="86" s="1"/>
  <c r="G179" i="85"/>
  <c r="J179" i="85" s="1"/>
  <c r="E179" i="86" s="1"/>
  <c r="G126" i="85"/>
  <c r="J126" i="85" s="1"/>
  <c r="E126" i="86" s="1"/>
  <c r="G172" i="85"/>
  <c r="J172" i="85" s="1"/>
  <c r="E172" i="86" s="1"/>
  <c r="G121" i="85"/>
  <c r="J121" i="85" s="1"/>
  <c r="E121" i="86" s="1"/>
  <c r="G127" i="85"/>
  <c r="J127" i="85" s="1"/>
  <c r="E127" i="86" s="1"/>
  <c r="G115" i="85"/>
  <c r="J115" i="85" s="1"/>
  <c r="E115" i="86" s="1"/>
  <c r="G184" i="85"/>
  <c r="J184" i="85" s="1"/>
  <c r="E184" i="86" s="1"/>
  <c r="G79" i="85"/>
  <c r="J79" i="85" s="1"/>
  <c r="E79" i="86" s="1"/>
  <c r="G174" i="86"/>
  <c r="J174" i="86" s="1"/>
  <c r="E174" i="87" s="1"/>
  <c r="G109" i="85"/>
  <c r="J109" i="85" s="1"/>
  <c r="E109" i="86" s="1"/>
  <c r="G104" i="85"/>
  <c r="J104" i="85" s="1"/>
  <c r="E104" i="86" s="1"/>
  <c r="G185" i="85"/>
  <c r="J185" i="85" s="1"/>
  <c r="E185" i="86" s="1"/>
  <c r="G168" i="85"/>
  <c r="J168" i="85" s="1"/>
  <c r="E168" i="86" s="1"/>
  <c r="G124" i="85"/>
  <c r="J124" i="85" s="1"/>
  <c r="E124" i="86" s="1"/>
  <c r="G167" i="85"/>
  <c r="J167" i="85" s="1"/>
  <c r="E167" i="86" s="1"/>
  <c r="G193" i="85"/>
  <c r="J193" i="85" s="1"/>
  <c r="E193" i="86" s="1"/>
  <c r="G73" i="85"/>
  <c r="J73" i="85" s="1"/>
  <c r="E73" i="86" s="1"/>
  <c r="G178" i="85"/>
  <c r="J178" i="85" s="1"/>
  <c r="E178" i="86" s="1"/>
  <c r="G182" i="85"/>
  <c r="J182" i="85" s="1"/>
  <c r="E182" i="86" s="1"/>
  <c r="G107" i="85"/>
  <c r="J107" i="85" s="1"/>
  <c r="E107" i="86" s="1"/>
  <c r="G82" i="85"/>
  <c r="J82" i="85" s="1"/>
  <c r="E82" i="86" s="1"/>
  <c r="G75" i="85"/>
  <c r="J75" i="85" s="1"/>
  <c r="E75" i="86" s="1"/>
  <c r="G87" i="86"/>
  <c r="J87" i="86" s="1"/>
  <c r="E87" i="87" s="1"/>
  <c r="G114" i="85"/>
  <c r="J114" i="85" s="1"/>
  <c r="E114" i="86" s="1"/>
  <c r="G108" i="85"/>
  <c r="J108" i="85" s="1"/>
  <c r="E108" i="86" s="1"/>
  <c r="G112" i="85"/>
  <c r="J112" i="85" s="1"/>
  <c r="E112" i="86" s="1"/>
  <c r="G81" i="85"/>
  <c r="J81" i="85" s="1"/>
  <c r="E81" i="86" s="1"/>
  <c r="G74" i="85"/>
  <c r="J74" i="85" s="1"/>
  <c r="E74" i="86" s="1"/>
  <c r="G78" i="85"/>
  <c r="J78" i="85" s="1"/>
  <c r="E78" i="86" s="1"/>
  <c r="G175" i="85"/>
  <c r="J175" i="85" s="1"/>
  <c r="E175" i="86" s="1"/>
  <c r="G118" i="85"/>
  <c r="J118" i="85" s="1"/>
  <c r="E118" i="86" s="1"/>
  <c r="G192" i="86"/>
  <c r="J192" i="86" s="1"/>
  <c r="E192" i="87" s="1"/>
  <c r="G190" i="86"/>
  <c r="J190" i="86" s="1"/>
  <c r="E190" i="87" s="1"/>
  <c r="G165" i="86"/>
  <c r="J165" i="86" s="1"/>
  <c r="E165" i="87" s="1"/>
  <c r="G103" i="86"/>
  <c r="J103" i="86" s="1"/>
  <c r="E103" i="87" s="1"/>
  <c r="G34" i="86"/>
  <c r="J34" i="86" s="1"/>
  <c r="E34" i="87" s="1"/>
  <c r="G33" i="86"/>
  <c r="J33" i="86" s="1"/>
  <c r="E33" i="87" s="1"/>
  <c r="G35" i="86"/>
  <c r="J35" i="86" s="1"/>
  <c r="E35" i="87" s="1"/>
  <c r="G37" i="86"/>
  <c r="J37" i="86" s="1"/>
  <c r="E37" i="87" s="1"/>
  <c r="G145" i="85"/>
  <c r="J145" i="85" s="1"/>
  <c r="E145" i="86" s="1"/>
  <c r="G147" i="85"/>
  <c r="J147" i="85" s="1"/>
  <c r="E147" i="86" s="1"/>
  <c r="G148" i="85"/>
  <c r="J148" i="85" s="1"/>
  <c r="E148" i="86" s="1"/>
  <c r="G146" i="85"/>
  <c r="J146" i="85" s="1"/>
  <c r="E146" i="86" s="1"/>
  <c r="G144" i="85"/>
  <c r="J144" i="85" s="1"/>
  <c r="E144" i="86" s="1"/>
  <c r="G206" i="85"/>
  <c r="J206" i="85" s="1"/>
  <c r="E206" i="86" s="1"/>
  <c r="G210" i="85"/>
  <c r="J210" i="85" s="1"/>
  <c r="E210" i="86" s="1"/>
  <c r="G212" i="85"/>
  <c r="J212" i="85" s="1"/>
  <c r="G198" i="85"/>
  <c r="J198" i="85" s="1"/>
  <c r="E198" i="86" s="1"/>
  <c r="G203" i="85"/>
  <c r="J203" i="85" s="1"/>
  <c r="E203" i="86" s="1"/>
  <c r="G201" i="85"/>
  <c r="J201" i="85" s="1"/>
  <c r="E201" i="86" s="1"/>
  <c r="G208" i="85"/>
  <c r="J208" i="85" s="1"/>
  <c r="E208" i="86" s="1"/>
  <c r="G211" i="85"/>
  <c r="J211" i="85" s="1"/>
  <c r="E211" i="86" s="1"/>
  <c r="G200" i="85"/>
  <c r="J200" i="85" s="1"/>
  <c r="E200" i="86" s="1"/>
  <c r="G202" i="85"/>
  <c r="J202" i="85" s="1"/>
  <c r="E202" i="86" s="1"/>
  <c r="G205" i="85"/>
  <c r="J205" i="85" s="1"/>
  <c r="E205" i="86" s="1"/>
  <c r="G209" i="85"/>
  <c r="J209" i="85" s="1"/>
  <c r="E209" i="86" s="1"/>
  <c r="G199" i="85"/>
  <c r="J199" i="85" s="1"/>
  <c r="E199" i="86" s="1"/>
  <c r="G204" i="85"/>
  <c r="J204" i="85" s="1"/>
  <c r="E204" i="86" s="1"/>
  <c r="G156" i="85"/>
  <c r="J156" i="85" s="1"/>
  <c r="E156" i="86" s="1"/>
  <c r="G155" i="85"/>
  <c r="J155" i="85" s="1"/>
  <c r="E155" i="86" s="1"/>
  <c r="G151" i="85"/>
  <c r="J151" i="85" s="1"/>
  <c r="E151" i="86" s="1"/>
  <c r="G164" i="85"/>
  <c r="J164" i="85" s="1"/>
  <c r="E164" i="86" s="1"/>
  <c r="G162" i="85"/>
  <c r="J162" i="85" s="1"/>
  <c r="E162" i="86" s="1"/>
  <c r="G154" i="85"/>
  <c r="J154" i="85" s="1"/>
  <c r="E154" i="86" s="1"/>
  <c r="G163" i="85"/>
  <c r="J163" i="85" s="1"/>
  <c r="E163" i="86" s="1"/>
  <c r="G150" i="85"/>
  <c r="J150" i="85" s="1"/>
  <c r="E150" i="86" s="1"/>
  <c r="G153" i="85"/>
  <c r="J153" i="85" s="1"/>
  <c r="E153" i="86" s="1"/>
  <c r="G152" i="85"/>
  <c r="J152" i="85" s="1"/>
  <c r="E152" i="86" s="1"/>
  <c r="G160" i="85"/>
  <c r="J160" i="85" s="1"/>
  <c r="E160" i="86" s="1"/>
  <c r="G158" i="85"/>
  <c r="J158" i="85" s="1"/>
  <c r="E158" i="86" s="1"/>
  <c r="G159" i="85"/>
  <c r="J159" i="85" s="1"/>
  <c r="E159" i="86" s="1"/>
  <c r="G149" i="85"/>
  <c r="J149" i="85" s="1"/>
  <c r="E149" i="86" s="1"/>
  <c r="G157" i="85"/>
  <c r="J157" i="85" s="1"/>
  <c r="E157" i="86" s="1"/>
  <c r="G161" i="85"/>
  <c r="J161" i="85" s="1"/>
  <c r="E161" i="86" s="1"/>
  <c r="G138" i="85"/>
  <c r="J138" i="85" s="1"/>
  <c r="E138" i="86" s="1"/>
  <c r="G133" i="85"/>
  <c r="J133" i="85" s="1"/>
  <c r="E133" i="86" s="1"/>
  <c r="G137" i="85"/>
  <c r="J137" i="85" s="1"/>
  <c r="E137" i="86" s="1"/>
  <c r="G139" i="85"/>
  <c r="J139" i="85" s="1"/>
  <c r="E139" i="86" s="1"/>
  <c r="G131" i="85"/>
  <c r="J131" i="85" s="1"/>
  <c r="E131" i="86" s="1"/>
  <c r="G132" i="85"/>
  <c r="J132" i="85" s="1"/>
  <c r="E132" i="86" s="1"/>
  <c r="G135" i="85"/>
  <c r="J135" i="85" s="1"/>
  <c r="E135" i="86" s="1"/>
  <c r="G142" i="85"/>
  <c r="J142" i="85" s="1"/>
  <c r="E142" i="86" s="1"/>
  <c r="G130" i="85"/>
  <c r="J130" i="85" s="1"/>
  <c r="E130" i="86" s="1"/>
  <c r="G134" i="85"/>
  <c r="J134" i="85" s="1"/>
  <c r="E134" i="86" s="1"/>
  <c r="G141" i="85"/>
  <c r="J141" i="85" s="1"/>
  <c r="E141" i="86" s="1"/>
  <c r="G136" i="85"/>
  <c r="J136" i="85" s="1"/>
  <c r="E136" i="86" s="1"/>
  <c r="G143" i="85"/>
  <c r="J143" i="85" s="1"/>
  <c r="E143" i="86" s="1"/>
  <c r="G140" i="85"/>
  <c r="J140" i="85" s="1"/>
  <c r="E140" i="86" s="1"/>
  <c r="G96" i="85"/>
  <c r="J96" i="85" s="1"/>
  <c r="E96" i="86" s="1"/>
  <c r="G98" i="85"/>
  <c r="J98" i="85" s="1"/>
  <c r="E98" i="86" s="1"/>
  <c r="G95" i="85"/>
  <c r="J95" i="85" s="1"/>
  <c r="E95" i="86" s="1"/>
  <c r="G94" i="84"/>
  <c r="J94" i="84" s="1"/>
  <c r="E94" i="85" s="1"/>
  <c r="G89" i="85"/>
  <c r="J89" i="85" s="1"/>
  <c r="E89" i="86" s="1"/>
  <c r="G93" i="84"/>
  <c r="J93" i="84" s="1"/>
  <c r="E93" i="85" s="1"/>
  <c r="G91" i="85"/>
  <c r="J91" i="85" s="1"/>
  <c r="E91" i="86" s="1"/>
  <c r="G101" i="85"/>
  <c r="J101" i="85" s="1"/>
  <c r="E101" i="86" s="1"/>
  <c r="G100" i="85"/>
  <c r="J100" i="85" s="1"/>
  <c r="E100" i="86" s="1"/>
  <c r="G88" i="86"/>
  <c r="J88" i="86" s="1"/>
  <c r="E88" i="87" s="1"/>
  <c r="G90" i="85"/>
  <c r="J90" i="85" s="1"/>
  <c r="E90" i="86" s="1"/>
  <c r="G97" i="85"/>
  <c r="J97" i="85" s="1"/>
  <c r="E97" i="86" s="1"/>
  <c r="G102" i="86"/>
  <c r="J102" i="86" s="1"/>
  <c r="E102" i="87" s="1"/>
  <c r="G92" i="85"/>
  <c r="J92" i="85" s="1"/>
  <c r="E92" i="86" s="1"/>
  <c r="G68" i="85"/>
  <c r="J68" i="85" s="1"/>
  <c r="E68" i="86" s="1"/>
  <c r="G66" i="85"/>
  <c r="J66" i="85" s="1"/>
  <c r="E66" i="86" s="1"/>
  <c r="G69" i="85"/>
  <c r="J69" i="85" s="1"/>
  <c r="E69" i="86" s="1"/>
  <c r="G58" i="85"/>
  <c r="J58" i="85" s="1"/>
  <c r="E58" i="86" s="1"/>
  <c r="G62" i="85"/>
  <c r="J62" i="85" s="1"/>
  <c r="E62" i="86" s="1"/>
  <c r="G57" i="85"/>
  <c r="J57" i="85" s="1"/>
  <c r="E57" i="86" s="1"/>
  <c r="G67" i="85"/>
  <c r="J67" i="85" s="1"/>
  <c r="E67" i="86" s="1"/>
  <c r="G59" i="85"/>
  <c r="J59" i="85" s="1"/>
  <c r="E59" i="86" s="1"/>
  <c r="G64" i="85"/>
  <c r="J64" i="85" s="1"/>
  <c r="E64" i="86" s="1"/>
  <c r="G70" i="85"/>
  <c r="J70" i="85" s="1"/>
  <c r="E70" i="86" s="1"/>
  <c r="G65" i="85"/>
  <c r="J65" i="85" s="1"/>
  <c r="E65" i="86" s="1"/>
  <c r="G63" i="85"/>
  <c r="J63" i="85" s="1"/>
  <c r="E63" i="86" s="1"/>
  <c r="G61" i="85"/>
  <c r="J61" i="85" s="1"/>
  <c r="E61" i="86" s="1"/>
  <c r="G60" i="85"/>
  <c r="J60" i="85" s="1"/>
  <c r="E60" i="86" s="1"/>
  <c r="G47" i="85"/>
  <c r="J47" i="85" s="1"/>
  <c r="E47" i="86" s="1"/>
  <c r="G49" i="85"/>
  <c r="J49" i="85" s="1"/>
  <c r="E49" i="86" s="1"/>
  <c r="G54" i="85"/>
  <c r="J54" i="85" s="1"/>
  <c r="E54" i="86" s="1"/>
  <c r="G50" i="85"/>
  <c r="J50" i="85" s="1"/>
  <c r="E50" i="86" s="1"/>
  <c r="G42" i="85"/>
  <c r="J42" i="85" s="1"/>
  <c r="E42" i="86" s="1"/>
  <c r="G45" i="85"/>
  <c r="J45" i="85" s="1"/>
  <c r="E45" i="86" s="1"/>
  <c r="G48" i="85"/>
  <c r="J48" i="85" s="1"/>
  <c r="E48" i="86" s="1"/>
  <c r="G41" i="85"/>
  <c r="J41" i="85" s="1"/>
  <c r="E41" i="86" s="1"/>
  <c r="G52" i="85"/>
  <c r="J52" i="85" s="1"/>
  <c r="E52" i="86" s="1"/>
  <c r="G43" i="85"/>
  <c r="J43" i="85" s="1"/>
  <c r="E43" i="86" s="1"/>
  <c r="G44" i="85"/>
  <c r="J44" i="85" s="1"/>
  <c r="E44" i="86" s="1"/>
  <c r="G51" i="85"/>
  <c r="J51" i="85" s="1"/>
  <c r="E51" i="86" s="1"/>
  <c r="G39" i="85"/>
  <c r="J39" i="85" s="1"/>
  <c r="E39" i="86" s="1"/>
  <c r="G46" i="85"/>
  <c r="J46" i="85" s="1"/>
  <c r="E46" i="86" s="1"/>
  <c r="G40" i="85"/>
  <c r="J40" i="85" s="1"/>
  <c r="E40" i="86" s="1"/>
  <c r="G53" i="85"/>
  <c r="J53" i="85" s="1"/>
  <c r="E53" i="86" s="1"/>
  <c r="G30" i="85"/>
  <c r="J30" i="85" s="1"/>
  <c r="E30" i="86" s="1"/>
  <c r="G31" i="85"/>
  <c r="J31" i="85" s="1"/>
  <c r="E31" i="86" s="1"/>
  <c r="G32" i="85"/>
  <c r="J32" i="85" s="1"/>
  <c r="E32" i="86" s="1"/>
  <c r="G27" i="85"/>
  <c r="J27" i="85" s="1"/>
  <c r="E27" i="86" s="1"/>
  <c r="G28" i="85"/>
  <c r="J28" i="85" s="1"/>
  <c r="E28" i="86" s="1"/>
  <c r="G29" i="85"/>
  <c r="J29" i="85" s="1"/>
  <c r="E29" i="86" s="1"/>
  <c r="M6" i="74"/>
  <c r="M6" i="8" s="1"/>
  <c r="M7" i="74"/>
  <c r="M7" i="8" s="1"/>
  <c r="M8" i="74"/>
  <c r="M8" i="8" s="1"/>
  <c r="M9" i="74"/>
  <c r="M9" i="8" s="1"/>
  <c r="M10" i="74"/>
  <c r="M10" i="8" s="1"/>
  <c r="M11" i="74"/>
  <c r="M11" i="8" s="1"/>
  <c r="M13" i="74"/>
  <c r="M13" i="8" s="1"/>
  <c r="M14" i="74"/>
  <c r="M14" i="8" s="1"/>
  <c r="M15" i="74"/>
  <c r="M15" i="8" s="1"/>
  <c r="M17" i="74"/>
  <c r="M17" i="8" s="1"/>
  <c r="M18" i="74"/>
  <c r="M18" i="8" s="1"/>
  <c r="M19" i="74"/>
  <c r="M19" i="8" s="1"/>
  <c r="M20" i="74"/>
  <c r="M20" i="8" s="1"/>
  <c r="M21" i="74"/>
  <c r="M21" i="8" s="1"/>
  <c r="M22" i="74"/>
  <c r="M22" i="8" s="1"/>
  <c r="M23" i="74"/>
  <c r="M23" i="8" s="1"/>
  <c r="M24" i="74"/>
  <c r="M24" i="8" s="1"/>
  <c r="M25" i="74"/>
  <c r="M25" i="8" s="1"/>
  <c r="M26" i="74"/>
  <c r="M26" i="8" s="1"/>
  <c r="M27" i="74"/>
  <c r="M27" i="8" s="1"/>
  <c r="M28" i="74"/>
  <c r="M28" i="8" s="1"/>
  <c r="M29" i="74"/>
  <c r="M29" i="8" s="1"/>
  <c r="M30" i="74"/>
  <c r="M30" i="8" s="1"/>
  <c r="M31" i="74"/>
  <c r="M31" i="8" s="1"/>
  <c r="M32" i="74"/>
  <c r="M32" i="8" s="1"/>
  <c r="M33" i="74"/>
  <c r="M33" i="8" s="1"/>
  <c r="M34" i="74"/>
  <c r="M34" i="8" s="1"/>
  <c r="M36" i="74"/>
  <c r="M36" i="8" s="1"/>
  <c r="M37" i="74"/>
  <c r="M37" i="8" s="1"/>
  <c r="M39" i="74"/>
  <c r="M39" i="8" s="1"/>
  <c r="M40" i="74"/>
  <c r="M40" i="8" s="1"/>
  <c r="M41" i="74"/>
  <c r="M41" i="8" s="1"/>
  <c r="M42" i="74"/>
  <c r="M42" i="8" s="1"/>
  <c r="M44" i="74"/>
  <c r="M44" i="8" s="1"/>
  <c r="M46" i="74"/>
  <c r="M46" i="8" s="1"/>
  <c r="M47" i="74"/>
  <c r="M47" i="8" s="1"/>
  <c r="M50" i="74"/>
  <c r="M50" i="8" s="1"/>
  <c r="M54" i="74"/>
  <c r="M54" i="8" s="1"/>
  <c r="M51" i="74"/>
  <c r="M51" i="8" s="1"/>
  <c r="M57" i="74"/>
  <c r="M57" i="8" s="1"/>
  <c r="M58" i="74"/>
  <c r="M58" i="8" s="1"/>
  <c r="M59" i="74"/>
  <c r="M59" i="8" s="1"/>
  <c r="M61" i="74"/>
  <c r="M61" i="8" s="1"/>
  <c r="M55" i="74"/>
  <c r="M55" i="8" s="1"/>
  <c r="M62" i="74"/>
  <c r="M62" i="8" s="1"/>
  <c r="M56" i="74"/>
  <c r="M56" i="8" s="1"/>
  <c r="M64" i="74"/>
  <c r="M64" i="8" s="1"/>
  <c r="M65" i="74"/>
  <c r="M65" i="8" s="1"/>
  <c r="M66" i="74"/>
  <c r="M66" i="8" s="1"/>
  <c r="M67" i="74"/>
  <c r="M67" i="8" s="1"/>
  <c r="M68" i="74"/>
  <c r="M68" i="8" s="1"/>
  <c r="M69" i="74"/>
  <c r="M69" i="8" s="1"/>
  <c r="M70" i="74"/>
  <c r="M70" i="8" s="1"/>
  <c r="M71" i="74"/>
  <c r="M71" i="8" s="1"/>
  <c r="M175" i="74"/>
  <c r="M175" i="8" s="1"/>
  <c r="M72" i="74"/>
  <c r="M72" i="8" s="1"/>
  <c r="M73" i="74"/>
  <c r="M73" i="8" s="1"/>
  <c r="M74" i="74"/>
  <c r="M74" i="8" s="1"/>
  <c r="M77" i="74"/>
  <c r="M77" i="8" s="1"/>
  <c r="M78" i="74"/>
  <c r="M78" i="8" s="1"/>
  <c r="M79" i="74"/>
  <c r="M79" i="8" s="1"/>
  <c r="M80" i="74"/>
  <c r="M80" i="8" s="1"/>
  <c r="M81" i="74"/>
  <c r="M81" i="8" s="1"/>
  <c r="M92" i="74"/>
  <c r="M92" i="8" s="1"/>
  <c r="M93" i="74"/>
  <c r="M93" i="8" s="1"/>
  <c r="M95" i="74"/>
  <c r="M95" i="8" s="1"/>
  <c r="M96" i="74"/>
  <c r="M96" i="8" s="1"/>
  <c r="M97" i="74"/>
  <c r="M97" i="8" s="1"/>
  <c r="M98" i="74"/>
  <c r="M98" i="8" s="1"/>
  <c r="M106" i="74"/>
  <c r="M106" i="8" s="1"/>
  <c r="M107" i="74"/>
  <c r="M107" i="8" s="1"/>
  <c r="M108" i="74"/>
  <c r="M108" i="8" s="1"/>
  <c r="M110" i="74"/>
  <c r="M110" i="8" s="1"/>
  <c r="M111" i="74"/>
  <c r="M111" i="8" s="1"/>
  <c r="M113" i="74"/>
  <c r="M113" i="8" s="1"/>
  <c r="M115" i="74"/>
  <c r="M115" i="8" s="1"/>
  <c r="M116" i="74"/>
  <c r="M116" i="8" s="1"/>
  <c r="M117" i="74"/>
  <c r="M117" i="8" s="1"/>
  <c r="M83" i="74"/>
  <c r="M83" i="8" s="1"/>
  <c r="M84" i="74"/>
  <c r="M84" i="8" s="1"/>
  <c r="M85" i="74"/>
  <c r="M85" i="8" s="1"/>
  <c r="M91" i="74"/>
  <c r="M91" i="8" s="1"/>
  <c r="M118" i="74"/>
  <c r="M118" i="8" s="1"/>
  <c r="M119" i="74"/>
  <c r="M119" i="8" s="1"/>
  <c r="M120" i="74"/>
  <c r="M120" i="8" s="1"/>
  <c r="M122" i="74"/>
  <c r="M122" i="8" s="1"/>
  <c r="M123" i="74"/>
  <c r="M123" i="8" s="1"/>
  <c r="M125" i="74"/>
  <c r="M125" i="8" s="1"/>
  <c r="M126" i="74"/>
  <c r="M126" i="8" s="1"/>
  <c r="M127" i="74"/>
  <c r="M127" i="8" s="1"/>
  <c r="M128" i="74"/>
  <c r="M128" i="8" s="1"/>
  <c r="M130" i="74"/>
  <c r="M130" i="8" s="1"/>
  <c r="M131" i="74"/>
  <c r="M131" i="8" s="1"/>
  <c r="M132" i="74"/>
  <c r="M132" i="8" s="1"/>
  <c r="M138" i="74"/>
  <c r="M138" i="8" s="1"/>
  <c r="M139" i="74"/>
  <c r="M139" i="8" s="1"/>
  <c r="M140" i="74"/>
  <c r="M140" i="8" s="1"/>
  <c r="M141" i="74"/>
  <c r="M141" i="8" s="1"/>
  <c r="M142" i="74"/>
  <c r="M142" i="8" s="1"/>
  <c r="M143" i="74"/>
  <c r="M143" i="8" s="1"/>
  <c r="M144" i="74"/>
  <c r="M144" i="8" s="1"/>
  <c r="M145" i="74"/>
  <c r="M145" i="8" s="1"/>
  <c r="M146" i="74"/>
  <c r="M146" i="8" s="1"/>
  <c r="M147" i="74"/>
  <c r="M147" i="8" s="1"/>
  <c r="M148" i="74"/>
  <c r="M148" i="8" s="1"/>
  <c r="M149" i="74"/>
  <c r="M149" i="8" s="1"/>
  <c r="M150" i="74"/>
  <c r="M150" i="8" s="1"/>
  <c r="M151" i="74"/>
  <c r="M151" i="8" s="1"/>
  <c r="M152" i="74"/>
  <c r="M152" i="8" s="1"/>
  <c r="M153" i="74"/>
  <c r="M153" i="8" s="1"/>
  <c r="M155" i="74"/>
  <c r="M155" i="8" s="1"/>
  <c r="M156" i="74"/>
  <c r="M156" i="8" s="1"/>
  <c r="M157" i="74"/>
  <c r="M157" i="8" s="1"/>
  <c r="M158" i="74"/>
  <c r="M158" i="8" s="1"/>
  <c r="M159" i="74"/>
  <c r="M159" i="8" s="1"/>
  <c r="M160" i="74"/>
  <c r="M160" i="8" s="1"/>
  <c r="M161" i="74"/>
  <c r="M161" i="8" s="1"/>
  <c r="M162" i="74"/>
  <c r="M162" i="8" s="1"/>
  <c r="M163" i="74"/>
  <c r="M163" i="8" s="1"/>
  <c r="M164" i="74"/>
  <c r="M164" i="8" s="1"/>
  <c r="M165" i="74"/>
  <c r="M165" i="8" s="1"/>
  <c r="M166" i="74"/>
  <c r="M166" i="8" s="1"/>
  <c r="M170" i="74"/>
  <c r="M170" i="8" s="1"/>
  <c r="M171" i="74"/>
  <c r="M171" i="8" s="1"/>
  <c r="M172" i="74"/>
  <c r="M172" i="8" s="1"/>
  <c r="M177" i="74"/>
  <c r="M177" i="8" s="1"/>
  <c r="M179" i="74"/>
  <c r="M179" i="8" s="1"/>
  <c r="M180" i="74"/>
  <c r="M180" i="8" s="1"/>
  <c r="M182" i="74"/>
  <c r="M182" i="8" s="1"/>
  <c r="M184" i="74"/>
  <c r="M184" i="8" s="1"/>
  <c r="M185" i="74"/>
  <c r="M185" i="8" s="1"/>
  <c r="M191" i="74"/>
  <c r="M191" i="8" s="1"/>
  <c r="M192" i="74"/>
  <c r="M192" i="8" s="1"/>
  <c r="M193" i="74"/>
  <c r="M193" i="8" s="1"/>
  <c r="M194" i="74"/>
  <c r="M194" i="8" s="1"/>
  <c r="M195" i="74"/>
  <c r="M195" i="8" s="1"/>
  <c r="M196" i="74"/>
  <c r="M196" i="8" s="1"/>
  <c r="M197" i="74"/>
  <c r="M197" i="8" s="1"/>
  <c r="M198" i="74"/>
  <c r="M198" i="8" s="1"/>
  <c r="M199" i="74"/>
  <c r="M199" i="8" s="1"/>
  <c r="M200" i="74"/>
  <c r="M200" i="8" s="1"/>
  <c r="M201" i="74"/>
  <c r="M201" i="8" s="1"/>
  <c r="M202" i="74"/>
  <c r="M202" i="8" s="1"/>
  <c r="M203" i="74"/>
  <c r="M203" i="8" s="1"/>
  <c r="M204" i="74"/>
  <c r="M204" i="8" s="1"/>
  <c r="M181" i="74"/>
  <c r="M181" i="8" s="1"/>
  <c r="M205" i="74"/>
  <c r="M205" i="8" s="1"/>
  <c r="M206" i="74"/>
  <c r="M206" i="8" s="1"/>
  <c r="M208" i="74"/>
  <c r="M208" i="8" s="1"/>
  <c r="M209" i="74"/>
  <c r="M209" i="8" s="1"/>
  <c r="M211" i="74"/>
  <c r="M211" i="8" s="1"/>
  <c r="M210" i="74"/>
  <c r="M210" i="8" s="1"/>
  <c r="M233" i="74"/>
  <c r="M76" i="74"/>
  <c r="M76" i="8" s="1"/>
  <c r="M183" i="74"/>
  <c r="M183" i="8" s="1"/>
  <c r="M124" i="74"/>
  <c r="M124" i="8" s="1"/>
  <c r="M89" i="74"/>
  <c r="M89" i="8" s="1"/>
  <c r="M38" i="74"/>
  <c r="M38" i="8" s="1"/>
  <c r="M90" i="74"/>
  <c r="M90" i="8" s="1"/>
  <c r="M99" i="74"/>
  <c r="M99" i="8" s="1"/>
  <c r="M100" i="74"/>
  <c r="M100" i="8" s="1"/>
  <c r="M101" i="74"/>
  <c r="M101" i="8" s="1"/>
  <c r="M176" i="74"/>
  <c r="M176" i="8" s="1"/>
  <c r="M137" i="74"/>
  <c r="M137" i="8" s="1"/>
  <c r="M86" i="74"/>
  <c r="M86" i="8" s="1"/>
  <c r="M43" i="74"/>
  <c r="M43" i="8" s="1"/>
  <c r="M52" i="74"/>
  <c r="M52" i="8" s="1"/>
  <c r="M48" i="74"/>
  <c r="M48" i="8" s="1"/>
  <c r="M53" i="74"/>
  <c r="M53" i="8" s="1"/>
  <c r="M154" i="74"/>
  <c r="M154" i="8" s="1"/>
  <c r="M121" i="74"/>
  <c r="M121" i="8" s="1"/>
  <c r="M168" i="74"/>
  <c r="M168" i="8" s="1"/>
  <c r="M167" i="74"/>
  <c r="M167" i="8" s="1"/>
  <c r="M49" i="74"/>
  <c r="M49" i="8" s="1"/>
  <c r="M112" i="74"/>
  <c r="M112" i="8" s="1"/>
  <c r="E214" i="91" l="1"/>
  <c r="G214" i="91" s="1"/>
  <c r="J214" i="91" s="1"/>
  <c r="E213" i="92"/>
  <c r="G213" i="92" s="1"/>
  <c r="J213" i="92" s="1"/>
  <c r="E213" i="93" s="1"/>
  <c r="G213" i="93" s="1"/>
  <c r="J213" i="93" s="1"/>
  <c r="G213" i="94" s="1"/>
  <c r="J213" i="94" s="1"/>
  <c r="E215" i="91"/>
  <c r="G215" i="91" s="1"/>
  <c r="J215" i="91" s="1"/>
  <c r="E191" i="86"/>
  <c r="G191" i="86" s="1"/>
  <c r="J191" i="86" s="1"/>
  <c r="E55" i="86"/>
  <c r="G55" i="86" s="1"/>
  <c r="J55" i="86" s="1"/>
  <c r="E38" i="86"/>
  <c r="G38" i="86" s="1"/>
  <c r="J38" i="86" s="1"/>
  <c r="E212" i="86"/>
  <c r="G212" i="86" s="1"/>
  <c r="J212" i="86" s="1"/>
  <c r="E212" i="87" s="1"/>
  <c r="E36" i="86"/>
  <c r="G36" i="86" s="1"/>
  <c r="J36" i="86" s="1"/>
  <c r="P233" i="74"/>
  <c r="G12" i="80"/>
  <c r="J12" i="80" s="1"/>
  <c r="E12" i="81" s="1"/>
  <c r="G56" i="86"/>
  <c r="J56" i="86" s="1"/>
  <c r="E56" i="87" s="1"/>
  <c r="G74" i="86"/>
  <c r="J74" i="86" s="1"/>
  <c r="E74" i="87" s="1"/>
  <c r="G82" i="86"/>
  <c r="J82" i="86" s="1"/>
  <c r="E82" i="87" s="1"/>
  <c r="G168" i="86"/>
  <c r="J168" i="86" s="1"/>
  <c r="E168" i="87" s="1"/>
  <c r="G127" i="86"/>
  <c r="J127" i="86" s="1"/>
  <c r="E127" i="87" s="1"/>
  <c r="G173" i="86"/>
  <c r="J173" i="86" s="1"/>
  <c r="E173" i="87" s="1"/>
  <c r="G80" i="86"/>
  <c r="J80" i="86" s="1"/>
  <c r="E80" i="87" s="1"/>
  <c r="G171" i="86"/>
  <c r="J171" i="86" s="1"/>
  <c r="E171" i="87" s="1"/>
  <c r="G177" i="86"/>
  <c r="J177" i="86" s="1"/>
  <c r="E177" i="87" s="1"/>
  <c r="G81" i="86"/>
  <c r="J81" i="86" s="1"/>
  <c r="E81" i="87" s="1"/>
  <c r="G107" i="86"/>
  <c r="J107" i="86" s="1"/>
  <c r="E107" i="87" s="1"/>
  <c r="G185" i="86"/>
  <c r="J185" i="86" s="1"/>
  <c r="E185" i="87" s="1"/>
  <c r="G121" i="86"/>
  <c r="J121" i="86" s="1"/>
  <c r="E121" i="87" s="1"/>
  <c r="G122" i="86"/>
  <c r="J122" i="86" s="1"/>
  <c r="E122" i="87" s="1"/>
  <c r="G123" i="86"/>
  <c r="J123" i="86" s="1"/>
  <c r="E123" i="87" s="1"/>
  <c r="G196" i="86"/>
  <c r="J196" i="86" s="1"/>
  <c r="E196" i="87" s="1"/>
  <c r="G195" i="86"/>
  <c r="J195" i="86" s="1"/>
  <c r="E195" i="87" s="1"/>
  <c r="G112" i="86"/>
  <c r="J112" i="86" s="1"/>
  <c r="E112" i="87" s="1"/>
  <c r="G182" i="86"/>
  <c r="J182" i="86" s="1"/>
  <c r="E182" i="87" s="1"/>
  <c r="G104" i="86"/>
  <c r="J104" i="86" s="1"/>
  <c r="E104" i="87" s="1"/>
  <c r="G172" i="86"/>
  <c r="J172" i="86" s="1"/>
  <c r="E172" i="87" s="1"/>
  <c r="G106" i="86"/>
  <c r="J106" i="86" s="1"/>
  <c r="E106" i="87" s="1"/>
  <c r="G116" i="86"/>
  <c r="J116" i="86" s="1"/>
  <c r="E116" i="87" s="1"/>
  <c r="G166" i="86"/>
  <c r="J166" i="86" s="1"/>
  <c r="E166" i="87" s="1"/>
  <c r="G110" i="86"/>
  <c r="J110" i="86" s="1"/>
  <c r="E110" i="87" s="1"/>
  <c r="G108" i="86"/>
  <c r="J108" i="86" s="1"/>
  <c r="E108" i="87" s="1"/>
  <c r="G178" i="86"/>
  <c r="J178" i="86" s="1"/>
  <c r="E178" i="87" s="1"/>
  <c r="G109" i="86"/>
  <c r="J109" i="86" s="1"/>
  <c r="E109" i="87" s="1"/>
  <c r="G126" i="86"/>
  <c r="J126" i="86" s="1"/>
  <c r="E126" i="87" s="1"/>
  <c r="G86" i="86"/>
  <c r="J86" i="86" s="1"/>
  <c r="E86" i="87" s="1"/>
  <c r="G85" i="86"/>
  <c r="J85" i="86" s="1"/>
  <c r="E85" i="87" s="1"/>
  <c r="G180" i="86"/>
  <c r="J180" i="86" s="1"/>
  <c r="E180" i="87" s="1"/>
  <c r="G181" i="86"/>
  <c r="J181" i="86" s="1"/>
  <c r="E181" i="87" s="1"/>
  <c r="G114" i="86"/>
  <c r="J114" i="86" s="1"/>
  <c r="E114" i="87" s="1"/>
  <c r="G73" i="86"/>
  <c r="J73" i="86" s="1"/>
  <c r="E73" i="87" s="1"/>
  <c r="G174" i="87"/>
  <c r="J174" i="87" s="1"/>
  <c r="E174" i="88" s="1"/>
  <c r="G179" i="86"/>
  <c r="J179" i="86" s="1"/>
  <c r="E179" i="87" s="1"/>
  <c r="G84" i="86"/>
  <c r="J84" i="86" s="1"/>
  <c r="E84" i="87" s="1"/>
  <c r="G197" i="86"/>
  <c r="J197" i="86" s="1"/>
  <c r="E197" i="87" s="1"/>
  <c r="G72" i="86"/>
  <c r="J72" i="86" s="1"/>
  <c r="E72" i="87" s="1"/>
  <c r="G129" i="86"/>
  <c r="J129" i="86" s="1"/>
  <c r="E129" i="87" s="1"/>
  <c r="G233" i="90"/>
  <c r="J233" i="90" s="1"/>
  <c r="E233" i="91" s="1"/>
  <c r="G193" i="86"/>
  <c r="J193" i="86" s="1"/>
  <c r="E193" i="87" s="1"/>
  <c r="G79" i="86"/>
  <c r="J79" i="86" s="1"/>
  <c r="E79" i="87" s="1"/>
  <c r="G77" i="86"/>
  <c r="J77" i="86" s="1"/>
  <c r="E77" i="87" s="1"/>
  <c r="G186" i="86"/>
  <c r="J186" i="86" s="1"/>
  <c r="E186" i="87" s="1"/>
  <c r="G176" i="86"/>
  <c r="J176" i="86" s="1"/>
  <c r="E176" i="87" s="1"/>
  <c r="G170" i="86"/>
  <c r="J170" i="86" s="1"/>
  <c r="E170" i="87" s="1"/>
  <c r="G83" i="86"/>
  <c r="J83" i="86" s="1"/>
  <c r="E83" i="87" s="1"/>
  <c r="G87" i="87"/>
  <c r="J87" i="87" s="1"/>
  <c r="E87" i="88" s="1"/>
  <c r="G167" i="86"/>
  <c r="J167" i="86" s="1"/>
  <c r="E167" i="87" s="1"/>
  <c r="G184" i="86"/>
  <c r="J184" i="86" s="1"/>
  <c r="E184" i="87" s="1"/>
  <c r="G111" i="86"/>
  <c r="J111" i="86" s="1"/>
  <c r="E111" i="87" s="1"/>
  <c r="G117" i="86"/>
  <c r="J117" i="86" s="1"/>
  <c r="E117" i="87" s="1"/>
  <c r="G120" i="86"/>
  <c r="J120" i="86" s="1"/>
  <c r="E120" i="87" s="1"/>
  <c r="G128" i="86"/>
  <c r="J128" i="86" s="1"/>
  <c r="E128" i="87" s="1"/>
  <c r="G113" i="86"/>
  <c r="J113" i="86" s="1"/>
  <c r="E113" i="87" s="1"/>
  <c r="G78" i="86"/>
  <c r="J78" i="86" s="1"/>
  <c r="E78" i="87" s="1"/>
  <c r="G75" i="86"/>
  <c r="J75" i="86" s="1"/>
  <c r="E75" i="87" s="1"/>
  <c r="G124" i="86"/>
  <c r="J124" i="86" s="1"/>
  <c r="E124" i="87" s="1"/>
  <c r="G115" i="86"/>
  <c r="J115" i="86" s="1"/>
  <c r="E115" i="87" s="1"/>
  <c r="G125" i="86"/>
  <c r="J125" i="86" s="1"/>
  <c r="E125" i="87" s="1"/>
  <c r="G169" i="86"/>
  <c r="J169" i="86" s="1"/>
  <c r="E169" i="87" s="1"/>
  <c r="G119" i="86"/>
  <c r="J119" i="86" s="1"/>
  <c r="E119" i="87" s="1"/>
  <c r="G194" i="86"/>
  <c r="J194" i="86" s="1"/>
  <c r="E194" i="87" s="1"/>
  <c r="G183" i="86"/>
  <c r="J183" i="86" s="1"/>
  <c r="E183" i="87" s="1"/>
  <c r="G175" i="86"/>
  <c r="J175" i="86" s="1"/>
  <c r="E175" i="87" s="1"/>
  <c r="G118" i="86"/>
  <c r="J118" i="86" s="1"/>
  <c r="E118" i="87" s="1"/>
  <c r="G190" i="87"/>
  <c r="J190" i="87" s="1"/>
  <c r="E190" i="88" s="1"/>
  <c r="G192" i="87"/>
  <c r="J192" i="87" s="1"/>
  <c r="E192" i="88" s="1"/>
  <c r="G165" i="87"/>
  <c r="J165" i="87" s="1"/>
  <c r="E165" i="88" s="1"/>
  <c r="G103" i="87"/>
  <c r="J103" i="87" s="1"/>
  <c r="E103" i="88" s="1"/>
  <c r="G35" i="87"/>
  <c r="J35" i="87" s="1"/>
  <c r="E35" i="88" s="1"/>
  <c r="G34" i="87"/>
  <c r="J34" i="87" s="1"/>
  <c r="E34" i="88" s="1"/>
  <c r="G37" i="87"/>
  <c r="J37" i="87" s="1"/>
  <c r="E37" i="88" s="1"/>
  <c r="G33" i="87"/>
  <c r="J33" i="87" s="1"/>
  <c r="E33" i="88" s="1"/>
  <c r="G144" i="86"/>
  <c r="J144" i="86" s="1"/>
  <c r="E144" i="87" s="1"/>
  <c r="G148" i="86"/>
  <c r="J148" i="86" s="1"/>
  <c r="E148" i="87" s="1"/>
  <c r="G146" i="86"/>
  <c r="J146" i="86" s="1"/>
  <c r="E146" i="87" s="1"/>
  <c r="G147" i="86"/>
  <c r="J147" i="86" s="1"/>
  <c r="E147" i="87" s="1"/>
  <c r="G145" i="86"/>
  <c r="J145" i="86" s="1"/>
  <c r="E145" i="87" s="1"/>
  <c r="G201" i="86"/>
  <c r="J201" i="86" s="1"/>
  <c r="E201" i="87" s="1"/>
  <c r="G209" i="86"/>
  <c r="J209" i="86" s="1"/>
  <c r="E209" i="87" s="1"/>
  <c r="G205" i="86"/>
  <c r="J205" i="86" s="1"/>
  <c r="E205" i="87" s="1"/>
  <c r="G202" i="86"/>
  <c r="J202" i="86" s="1"/>
  <c r="E202" i="87" s="1"/>
  <c r="G198" i="86"/>
  <c r="J198" i="86" s="1"/>
  <c r="E198" i="87" s="1"/>
  <c r="G210" i="86"/>
  <c r="J210" i="86" s="1"/>
  <c r="E210" i="87" s="1"/>
  <c r="G204" i="86"/>
  <c r="J204" i="86" s="1"/>
  <c r="E204" i="87" s="1"/>
  <c r="G211" i="86"/>
  <c r="J211" i="86" s="1"/>
  <c r="E211" i="87" s="1"/>
  <c r="G208" i="86"/>
  <c r="J208" i="86" s="1"/>
  <c r="E208" i="87" s="1"/>
  <c r="G199" i="86"/>
  <c r="J199" i="86" s="1"/>
  <c r="E199" i="87" s="1"/>
  <c r="G200" i="86"/>
  <c r="J200" i="86" s="1"/>
  <c r="E200" i="87" s="1"/>
  <c r="G203" i="86"/>
  <c r="J203" i="86" s="1"/>
  <c r="E203" i="87" s="1"/>
  <c r="G206" i="86"/>
  <c r="J206" i="86" s="1"/>
  <c r="E206" i="87" s="1"/>
  <c r="G161" i="86"/>
  <c r="J161" i="86" s="1"/>
  <c r="E161" i="87" s="1"/>
  <c r="G150" i="86"/>
  <c r="J150" i="86" s="1"/>
  <c r="E150" i="87" s="1"/>
  <c r="G149" i="86"/>
  <c r="J149" i="86" s="1"/>
  <c r="E149" i="87" s="1"/>
  <c r="G154" i="86"/>
  <c r="J154" i="86" s="1"/>
  <c r="E154" i="87" s="1"/>
  <c r="G163" i="86"/>
  <c r="J163" i="86" s="1"/>
  <c r="E163" i="87" s="1"/>
  <c r="G159" i="86"/>
  <c r="J159" i="86" s="1"/>
  <c r="E159" i="87" s="1"/>
  <c r="G162" i="86"/>
  <c r="J162" i="86" s="1"/>
  <c r="E162" i="87" s="1"/>
  <c r="G158" i="86"/>
  <c r="J158" i="86" s="1"/>
  <c r="E158" i="87" s="1"/>
  <c r="G164" i="86"/>
  <c r="J164" i="86" s="1"/>
  <c r="E164" i="87" s="1"/>
  <c r="G157" i="86"/>
  <c r="J157" i="86" s="1"/>
  <c r="E157" i="87" s="1"/>
  <c r="G160" i="86"/>
  <c r="J160" i="86" s="1"/>
  <c r="E160" i="87" s="1"/>
  <c r="G151" i="86"/>
  <c r="J151" i="86" s="1"/>
  <c r="E151" i="87" s="1"/>
  <c r="G152" i="86"/>
  <c r="J152" i="86" s="1"/>
  <c r="E152" i="87" s="1"/>
  <c r="G155" i="86"/>
  <c r="J155" i="86" s="1"/>
  <c r="E155" i="87" s="1"/>
  <c r="G153" i="86"/>
  <c r="J153" i="86" s="1"/>
  <c r="E153" i="87" s="1"/>
  <c r="G156" i="86"/>
  <c r="J156" i="86" s="1"/>
  <c r="E156" i="87" s="1"/>
  <c r="G142" i="86"/>
  <c r="J142" i="86" s="1"/>
  <c r="E142" i="87" s="1"/>
  <c r="G140" i="86"/>
  <c r="J140" i="86" s="1"/>
  <c r="E140" i="87" s="1"/>
  <c r="G132" i="86"/>
  <c r="J132" i="86" s="1"/>
  <c r="E132" i="87" s="1"/>
  <c r="G135" i="86"/>
  <c r="J135" i="86" s="1"/>
  <c r="E135" i="87" s="1"/>
  <c r="G143" i="86"/>
  <c r="J143" i="86" s="1"/>
  <c r="E143" i="87" s="1"/>
  <c r="G131" i="86"/>
  <c r="J131" i="86" s="1"/>
  <c r="E131" i="87" s="1"/>
  <c r="G136" i="86"/>
  <c r="J136" i="86" s="1"/>
  <c r="E136" i="87" s="1"/>
  <c r="G139" i="86"/>
  <c r="J139" i="86" s="1"/>
  <c r="E139" i="87" s="1"/>
  <c r="G141" i="86"/>
  <c r="J141" i="86" s="1"/>
  <c r="E141" i="87" s="1"/>
  <c r="G134" i="86"/>
  <c r="J134" i="86" s="1"/>
  <c r="E134" i="87" s="1"/>
  <c r="G133" i="86"/>
  <c r="J133" i="86" s="1"/>
  <c r="E133" i="87" s="1"/>
  <c r="G137" i="86"/>
  <c r="J137" i="86" s="1"/>
  <c r="E137" i="87" s="1"/>
  <c r="G130" i="86"/>
  <c r="J130" i="86" s="1"/>
  <c r="E130" i="87" s="1"/>
  <c r="G138" i="86"/>
  <c r="J138" i="86" s="1"/>
  <c r="E138" i="87" s="1"/>
  <c r="G91" i="86"/>
  <c r="J91" i="86" s="1"/>
  <c r="E91" i="87" s="1"/>
  <c r="G102" i="87"/>
  <c r="J102" i="87" s="1"/>
  <c r="E102" i="88" s="1"/>
  <c r="G93" i="85"/>
  <c r="J93" i="85" s="1"/>
  <c r="E93" i="86" s="1"/>
  <c r="G97" i="86"/>
  <c r="J97" i="86" s="1"/>
  <c r="E97" i="87" s="1"/>
  <c r="G89" i="86"/>
  <c r="J89" i="86" s="1"/>
  <c r="E89" i="87" s="1"/>
  <c r="G94" i="85"/>
  <c r="J94" i="85" s="1"/>
  <c r="E94" i="86" s="1"/>
  <c r="G92" i="86"/>
  <c r="J92" i="86" s="1"/>
  <c r="E92" i="87" s="1"/>
  <c r="G88" i="87"/>
  <c r="J88" i="87" s="1"/>
  <c r="E88" i="88" s="1"/>
  <c r="G95" i="86"/>
  <c r="J95" i="86" s="1"/>
  <c r="E95" i="87" s="1"/>
  <c r="G90" i="86"/>
  <c r="J90" i="86" s="1"/>
  <c r="E90" i="87" s="1"/>
  <c r="G100" i="86"/>
  <c r="J100" i="86" s="1"/>
  <c r="E100" i="87" s="1"/>
  <c r="G98" i="86"/>
  <c r="J98" i="86" s="1"/>
  <c r="E98" i="87" s="1"/>
  <c r="G101" i="86"/>
  <c r="J101" i="86" s="1"/>
  <c r="E101" i="87" s="1"/>
  <c r="G96" i="86"/>
  <c r="J96" i="86" s="1"/>
  <c r="E96" i="87" s="1"/>
  <c r="G70" i="86"/>
  <c r="J70" i="86" s="1"/>
  <c r="E70" i="87" s="1"/>
  <c r="G60" i="86"/>
  <c r="J60" i="86" s="1"/>
  <c r="E60" i="87" s="1"/>
  <c r="G59" i="86"/>
  <c r="J59" i="86" s="1"/>
  <c r="E59" i="87" s="1"/>
  <c r="G69" i="86"/>
  <c r="J69" i="86" s="1"/>
  <c r="E69" i="87" s="1"/>
  <c r="G67" i="86"/>
  <c r="J67" i="86" s="1"/>
  <c r="E67" i="87" s="1"/>
  <c r="G62" i="86"/>
  <c r="J62" i="86" s="1"/>
  <c r="E62" i="87" s="1"/>
  <c r="G63" i="86"/>
  <c r="J63" i="86" s="1"/>
  <c r="E63" i="87" s="1"/>
  <c r="G68" i="86"/>
  <c r="J68" i="86" s="1"/>
  <c r="E68" i="87" s="1"/>
  <c r="G65" i="86"/>
  <c r="J65" i="86" s="1"/>
  <c r="E65" i="87" s="1"/>
  <c r="G58" i="86"/>
  <c r="J58" i="86" s="1"/>
  <c r="E58" i="87" s="1"/>
  <c r="G61" i="86"/>
  <c r="J61" i="86" s="1"/>
  <c r="E61" i="87" s="1"/>
  <c r="G57" i="86"/>
  <c r="J57" i="86" s="1"/>
  <c r="E57" i="87" s="1"/>
  <c r="G64" i="86"/>
  <c r="J64" i="86" s="1"/>
  <c r="E64" i="87" s="1"/>
  <c r="G66" i="86"/>
  <c r="J66" i="86" s="1"/>
  <c r="E66" i="87" s="1"/>
  <c r="G39" i="86"/>
  <c r="J39" i="86" s="1"/>
  <c r="E39" i="87" s="1"/>
  <c r="G42" i="86"/>
  <c r="J42" i="86" s="1"/>
  <c r="E42" i="87" s="1"/>
  <c r="G44" i="86"/>
  <c r="J44" i="86" s="1"/>
  <c r="E44" i="87" s="1"/>
  <c r="G50" i="86"/>
  <c r="J50" i="86" s="1"/>
  <c r="E50" i="87" s="1"/>
  <c r="G51" i="86"/>
  <c r="J51" i="86" s="1"/>
  <c r="E51" i="87" s="1"/>
  <c r="G53" i="86"/>
  <c r="J53" i="86" s="1"/>
  <c r="E53" i="87" s="1"/>
  <c r="G54" i="86"/>
  <c r="J54" i="86" s="1"/>
  <c r="E54" i="87" s="1"/>
  <c r="G40" i="86"/>
  <c r="J40" i="86" s="1"/>
  <c r="E40" i="87" s="1"/>
  <c r="G52" i="86"/>
  <c r="J52" i="86" s="1"/>
  <c r="E52" i="87" s="1"/>
  <c r="G41" i="86"/>
  <c r="J41" i="86" s="1"/>
  <c r="E41" i="87" s="1"/>
  <c r="G48" i="86"/>
  <c r="J48" i="86" s="1"/>
  <c r="E48" i="87" s="1"/>
  <c r="G47" i="86"/>
  <c r="J47" i="86" s="1"/>
  <c r="E47" i="87" s="1"/>
  <c r="G43" i="86"/>
  <c r="J43" i="86" s="1"/>
  <c r="E43" i="87" s="1"/>
  <c r="G49" i="86"/>
  <c r="J49" i="86" s="1"/>
  <c r="E49" i="87" s="1"/>
  <c r="G46" i="86"/>
  <c r="J46" i="86" s="1"/>
  <c r="E46" i="87" s="1"/>
  <c r="G45" i="86"/>
  <c r="J45" i="86" s="1"/>
  <c r="E45" i="87" s="1"/>
  <c r="G28" i="86"/>
  <c r="J28" i="86" s="1"/>
  <c r="E28" i="87" s="1"/>
  <c r="G32" i="86"/>
  <c r="J32" i="86" s="1"/>
  <c r="E32" i="87" s="1"/>
  <c r="G31" i="86"/>
  <c r="J31" i="86" s="1"/>
  <c r="E31" i="87" s="1"/>
  <c r="G29" i="86"/>
  <c r="J29" i="86" s="1"/>
  <c r="E29" i="87" s="1"/>
  <c r="G27" i="86"/>
  <c r="J27" i="86" s="1"/>
  <c r="E27" i="87" s="1"/>
  <c r="G30" i="86"/>
  <c r="J30" i="86" s="1"/>
  <c r="E30" i="87" s="1"/>
  <c r="P38" i="74"/>
  <c r="P40" i="74"/>
  <c r="P39" i="74"/>
  <c r="P37" i="74"/>
  <c r="P121" i="74"/>
  <c r="P53" i="74"/>
  <c r="P112" i="74"/>
  <c r="P48" i="74"/>
  <c r="P36" i="74"/>
  <c r="P154" i="74"/>
  <c r="P49" i="74"/>
  <c r="P52" i="74"/>
  <c r="P167" i="74"/>
  <c r="P43" i="74"/>
  <c r="P168" i="74"/>
  <c r="P100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27" i="74"/>
  <c r="P19" i="74"/>
  <c r="P11" i="74"/>
  <c r="P137" i="74"/>
  <c r="P124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8" i="74"/>
  <c r="P99" i="74"/>
  <c r="P7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29" i="74"/>
  <c r="P21" i="74"/>
  <c r="P13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28" i="74"/>
  <c r="P20" i="74"/>
  <c r="E36" i="87" l="1"/>
  <c r="G36" i="87" s="1"/>
  <c r="J36" i="87" s="1"/>
  <c r="E38" i="87"/>
  <c r="G38" i="87" s="1"/>
  <c r="J38" i="87" s="1"/>
  <c r="E55" i="87"/>
  <c r="G55" i="87" s="1"/>
  <c r="J55" i="87" s="1"/>
  <c r="E191" i="87"/>
  <c r="G191" i="87" s="1"/>
  <c r="J191" i="87" s="1"/>
  <c r="E215" i="92"/>
  <c r="G215" i="92" s="1"/>
  <c r="J215" i="92" s="1"/>
  <c r="E215" i="93" s="1"/>
  <c r="G215" i="93" s="1"/>
  <c r="J215" i="93" s="1"/>
  <c r="G215" i="94" s="1"/>
  <c r="J215" i="94" s="1"/>
  <c r="G213" i="102"/>
  <c r="J213" i="102" s="1"/>
  <c r="G213" i="99"/>
  <c r="J213" i="99" s="1"/>
  <c r="G213" i="109"/>
  <c r="J213" i="109" s="1"/>
  <c r="G213" i="96"/>
  <c r="J213" i="96" s="1"/>
  <c r="G213" i="97" s="1"/>
  <c r="J213" i="97" s="1"/>
  <c r="G213" i="105"/>
  <c r="J213" i="105" s="1"/>
  <c r="E213" i="107"/>
  <c r="G213" i="107" s="1"/>
  <c r="J213" i="107" s="1"/>
  <c r="G213" i="103"/>
  <c r="J213" i="103" s="1"/>
  <c r="G213" i="104"/>
  <c r="J213" i="104" s="1"/>
  <c r="G213" i="106"/>
  <c r="J213" i="106" s="1"/>
  <c r="G213" i="98"/>
  <c r="J213" i="98" s="1"/>
  <c r="G213" i="101"/>
  <c r="J213" i="101" s="1"/>
  <c r="E214" i="92"/>
  <c r="G214" i="92" s="1"/>
  <c r="J214" i="92" s="1"/>
  <c r="E214" i="93" s="1"/>
  <c r="G214" i="93" s="1"/>
  <c r="J214" i="93" s="1"/>
  <c r="G214" i="94" s="1"/>
  <c r="J214" i="94" s="1"/>
  <c r="G12" i="81"/>
  <c r="J12" i="81" s="1"/>
  <c r="G123" i="105"/>
  <c r="J123" i="105" s="1"/>
  <c r="G123" i="106"/>
  <c r="J123" i="106" s="1"/>
  <c r="G123" i="87"/>
  <c r="J123" i="87" s="1"/>
  <c r="E123" i="88" s="1"/>
  <c r="E123" i="107"/>
  <c r="G123" i="107" s="1"/>
  <c r="J123" i="107" s="1"/>
  <c r="G123" i="103"/>
  <c r="J123" i="103" s="1"/>
  <c r="G123" i="97"/>
  <c r="J123" i="97" s="1"/>
  <c r="G123" i="98" s="1"/>
  <c r="J123" i="98" s="1"/>
  <c r="G123" i="99" s="1"/>
  <c r="J123" i="99" s="1"/>
  <c r="G123" i="109" s="1"/>
  <c r="J123" i="109" s="1"/>
  <c r="G123" i="101" s="1"/>
  <c r="J123" i="101" s="1"/>
  <c r="G123" i="102" s="1"/>
  <c r="J123" i="102" s="1"/>
  <c r="G123" i="104"/>
  <c r="J123" i="104" s="1"/>
  <c r="G56" i="87"/>
  <c r="J56" i="87" s="1"/>
  <c r="E56" i="88" s="1"/>
  <c r="G73" i="87"/>
  <c r="J73" i="87" s="1"/>
  <c r="E73" i="88" s="1"/>
  <c r="G74" i="87"/>
  <c r="J74" i="87" s="1"/>
  <c r="E74" i="88" s="1"/>
  <c r="G183" i="87"/>
  <c r="J183" i="87" s="1"/>
  <c r="E183" i="88" s="1"/>
  <c r="G124" i="87"/>
  <c r="J124" i="87" s="1"/>
  <c r="E124" i="88" s="1"/>
  <c r="G176" i="87"/>
  <c r="J176" i="87" s="1"/>
  <c r="E176" i="88" s="1"/>
  <c r="G114" i="87"/>
  <c r="J114" i="87" s="1"/>
  <c r="E114" i="88" s="1"/>
  <c r="G109" i="87"/>
  <c r="J109" i="87" s="1"/>
  <c r="E109" i="88" s="1"/>
  <c r="G117" i="87"/>
  <c r="J117" i="87" s="1"/>
  <c r="E117" i="88" s="1"/>
  <c r="G196" i="87"/>
  <c r="J196" i="87" s="1"/>
  <c r="E196" i="88" s="1"/>
  <c r="G75" i="87"/>
  <c r="J75" i="87" s="1"/>
  <c r="E75" i="88" s="1"/>
  <c r="G186" i="87"/>
  <c r="J186" i="87" s="1"/>
  <c r="E186" i="88" s="1"/>
  <c r="G72" i="87"/>
  <c r="J72" i="87" s="1"/>
  <c r="E72" i="88" s="1"/>
  <c r="G178" i="87"/>
  <c r="J178" i="87" s="1"/>
  <c r="E178" i="88" s="1"/>
  <c r="G122" i="87"/>
  <c r="J122" i="87" s="1"/>
  <c r="E122" i="88" s="1"/>
  <c r="G171" i="87"/>
  <c r="J171" i="87" s="1"/>
  <c r="E171" i="88" s="1"/>
  <c r="G170" i="87"/>
  <c r="J170" i="87" s="1"/>
  <c r="E170" i="88" s="1"/>
  <c r="G106" i="87"/>
  <c r="J106" i="87" s="1"/>
  <c r="E106" i="88" s="1"/>
  <c r="G78" i="87"/>
  <c r="J78" i="87" s="1"/>
  <c r="E78" i="88" s="1"/>
  <c r="G184" i="87"/>
  <c r="J184" i="87" s="1"/>
  <c r="E184" i="88" s="1"/>
  <c r="G197" i="87"/>
  <c r="J197" i="87" s="1"/>
  <c r="E197" i="88" s="1"/>
  <c r="G108" i="87"/>
  <c r="J108" i="87" s="1"/>
  <c r="E108" i="88" s="1"/>
  <c r="G104" i="87"/>
  <c r="J104" i="87" s="1"/>
  <c r="E104" i="88" s="1"/>
  <c r="G80" i="87"/>
  <c r="J80" i="87" s="1"/>
  <c r="E80" i="88" s="1"/>
  <c r="G167" i="87"/>
  <c r="J167" i="87" s="1"/>
  <c r="E167" i="88" s="1"/>
  <c r="G169" i="87"/>
  <c r="J169" i="87" s="1"/>
  <c r="E169" i="88" s="1"/>
  <c r="G87" i="88"/>
  <c r="J87" i="88" s="1"/>
  <c r="E87" i="89" s="1"/>
  <c r="G79" i="87"/>
  <c r="J79" i="87" s="1"/>
  <c r="E79" i="88" s="1"/>
  <c r="G85" i="87"/>
  <c r="J85" i="87" s="1"/>
  <c r="E85" i="88" s="1"/>
  <c r="G112" i="87"/>
  <c r="J112" i="87" s="1"/>
  <c r="E112" i="88" s="1"/>
  <c r="G185" i="87"/>
  <c r="J185" i="87" s="1"/>
  <c r="E185" i="88" s="1"/>
  <c r="G127" i="87"/>
  <c r="J127" i="87" s="1"/>
  <c r="E127" i="88" s="1"/>
  <c r="G180" i="87"/>
  <c r="J180" i="87" s="1"/>
  <c r="E180" i="88" s="1"/>
  <c r="G173" i="87"/>
  <c r="J173" i="87" s="1"/>
  <c r="E173" i="88" s="1"/>
  <c r="G125" i="87"/>
  <c r="J125" i="87" s="1"/>
  <c r="E125" i="88" s="1"/>
  <c r="G128" i="87"/>
  <c r="J128" i="87" s="1"/>
  <c r="E128" i="88" s="1"/>
  <c r="G193" i="87"/>
  <c r="J193" i="87" s="1"/>
  <c r="E193" i="88" s="1"/>
  <c r="G86" i="87"/>
  <c r="J86" i="87" s="1"/>
  <c r="E86" i="88" s="1"/>
  <c r="G166" i="87"/>
  <c r="J166" i="87" s="1"/>
  <c r="E166" i="88" s="1"/>
  <c r="G107" i="87"/>
  <c r="J107" i="87" s="1"/>
  <c r="E107" i="88" s="1"/>
  <c r="G168" i="87"/>
  <c r="J168" i="87" s="1"/>
  <c r="E168" i="88" s="1"/>
  <c r="G119" i="87"/>
  <c r="J119" i="87" s="1"/>
  <c r="E119" i="88" s="1"/>
  <c r="G84" i="87"/>
  <c r="J84" i="87" s="1"/>
  <c r="E84" i="88" s="1"/>
  <c r="G182" i="87"/>
  <c r="J182" i="87" s="1"/>
  <c r="E182" i="88" s="1"/>
  <c r="G120" i="87"/>
  <c r="J120" i="87" s="1"/>
  <c r="E120" i="88" s="1"/>
  <c r="G233" i="91"/>
  <c r="J233" i="91" s="1"/>
  <c r="E233" i="92" s="1"/>
  <c r="G174" i="88"/>
  <c r="J174" i="88" s="1"/>
  <c r="E174" i="89" s="1"/>
  <c r="G116" i="87"/>
  <c r="J116" i="87" s="1"/>
  <c r="E116" i="88" s="1"/>
  <c r="G81" i="87"/>
  <c r="J81" i="87" s="1"/>
  <c r="E81" i="88" s="1"/>
  <c r="G82" i="87"/>
  <c r="J82" i="87" s="1"/>
  <c r="E82" i="88" s="1"/>
  <c r="G194" i="87"/>
  <c r="J194" i="87" s="1"/>
  <c r="E194" i="88" s="1"/>
  <c r="G115" i="87"/>
  <c r="J115" i="87" s="1"/>
  <c r="E115" i="88" s="1"/>
  <c r="G113" i="87"/>
  <c r="J113" i="87" s="1"/>
  <c r="E113" i="88" s="1"/>
  <c r="G111" i="87"/>
  <c r="J111" i="87" s="1"/>
  <c r="E111" i="88" s="1"/>
  <c r="G83" i="87"/>
  <c r="J83" i="87" s="1"/>
  <c r="E83" i="88" s="1"/>
  <c r="G77" i="87"/>
  <c r="J77" i="87" s="1"/>
  <c r="E77" i="88" s="1"/>
  <c r="G129" i="87"/>
  <c r="J129" i="87" s="1"/>
  <c r="E129" i="88" s="1"/>
  <c r="G179" i="87"/>
  <c r="J179" i="87" s="1"/>
  <c r="E179" i="88" s="1"/>
  <c r="G181" i="87"/>
  <c r="J181" i="87" s="1"/>
  <c r="E181" i="88" s="1"/>
  <c r="G126" i="87"/>
  <c r="J126" i="87" s="1"/>
  <c r="E126" i="88" s="1"/>
  <c r="G110" i="87"/>
  <c r="J110" i="87" s="1"/>
  <c r="E110" i="88" s="1"/>
  <c r="G172" i="87"/>
  <c r="J172" i="87" s="1"/>
  <c r="E172" i="88" s="1"/>
  <c r="G195" i="87"/>
  <c r="J195" i="87" s="1"/>
  <c r="E195" i="88" s="1"/>
  <c r="G121" i="87"/>
  <c r="J121" i="87" s="1"/>
  <c r="E121" i="88" s="1"/>
  <c r="G177" i="87"/>
  <c r="J177" i="87" s="1"/>
  <c r="E177" i="88" s="1"/>
  <c r="G175" i="87"/>
  <c r="J175" i="87" s="1"/>
  <c r="E175" i="88" s="1"/>
  <c r="G118" i="87"/>
  <c r="J118" i="87" s="1"/>
  <c r="E118" i="88" s="1"/>
  <c r="G192" i="88"/>
  <c r="J192" i="88" s="1"/>
  <c r="E192" i="89" s="1"/>
  <c r="G190" i="88"/>
  <c r="J190" i="88" s="1"/>
  <c r="E190" i="89" s="1"/>
  <c r="G165" i="88"/>
  <c r="J165" i="88" s="1"/>
  <c r="E165" i="89" s="1"/>
  <c r="G103" i="88"/>
  <c r="J103" i="88" s="1"/>
  <c r="E103" i="89" s="1"/>
  <c r="G34" i="88"/>
  <c r="J34" i="88" s="1"/>
  <c r="E34" i="89" s="1"/>
  <c r="G33" i="88"/>
  <c r="J33" i="88" s="1"/>
  <c r="E33" i="89" s="1"/>
  <c r="G35" i="88"/>
  <c r="J35" i="88" s="1"/>
  <c r="E35" i="89" s="1"/>
  <c r="G37" i="88"/>
  <c r="J37" i="88" s="1"/>
  <c r="E37" i="89" s="1"/>
  <c r="G147" i="87"/>
  <c r="J147" i="87" s="1"/>
  <c r="E147" i="88" s="1"/>
  <c r="G146" i="87"/>
  <c r="J146" i="87" s="1"/>
  <c r="E146" i="88" s="1"/>
  <c r="G144" i="87"/>
  <c r="J144" i="87" s="1"/>
  <c r="E144" i="88" s="1"/>
  <c r="G145" i="87"/>
  <c r="J145" i="87" s="1"/>
  <c r="E145" i="88" s="1"/>
  <c r="G148" i="87"/>
  <c r="J148" i="87" s="1"/>
  <c r="E148" i="88" s="1"/>
  <c r="G209" i="87"/>
  <c r="J209" i="87" s="1"/>
  <c r="E209" i="88" s="1"/>
  <c r="G212" i="87"/>
  <c r="J212" i="87" s="1"/>
  <c r="E212" i="88" s="1"/>
  <c r="G211" i="87"/>
  <c r="J211" i="87" s="1"/>
  <c r="E211" i="88" s="1"/>
  <c r="G208" i="87"/>
  <c r="J208" i="87" s="1"/>
  <c r="E208" i="88" s="1"/>
  <c r="G201" i="87"/>
  <c r="J201" i="87" s="1"/>
  <c r="E201" i="88" s="1"/>
  <c r="G204" i="87"/>
  <c r="J204" i="87" s="1"/>
  <c r="E204" i="88" s="1"/>
  <c r="G210" i="87"/>
  <c r="J210" i="87" s="1"/>
  <c r="E210" i="88" s="1"/>
  <c r="G200" i="87"/>
  <c r="J200" i="87" s="1"/>
  <c r="E200" i="88" s="1"/>
  <c r="G202" i="87"/>
  <c r="J202" i="87" s="1"/>
  <c r="E202" i="88" s="1"/>
  <c r="G206" i="87"/>
  <c r="J206" i="87" s="1"/>
  <c r="E206" i="88" s="1"/>
  <c r="G203" i="87"/>
  <c r="J203" i="87" s="1"/>
  <c r="E203" i="88" s="1"/>
  <c r="G198" i="87"/>
  <c r="J198" i="87" s="1"/>
  <c r="E198" i="88" s="1"/>
  <c r="G199" i="87"/>
  <c r="J199" i="87" s="1"/>
  <c r="E199" i="88" s="1"/>
  <c r="G205" i="87"/>
  <c r="J205" i="87" s="1"/>
  <c r="E205" i="88" s="1"/>
  <c r="G152" i="87"/>
  <c r="J152" i="87" s="1"/>
  <c r="E152" i="88" s="1"/>
  <c r="G162" i="87"/>
  <c r="J162" i="87" s="1"/>
  <c r="E162" i="88" s="1"/>
  <c r="G159" i="87"/>
  <c r="J159" i="87" s="1"/>
  <c r="E159" i="88" s="1"/>
  <c r="G163" i="87"/>
  <c r="J163" i="87" s="1"/>
  <c r="E163" i="88" s="1"/>
  <c r="G160" i="87"/>
  <c r="J160" i="87" s="1"/>
  <c r="E160" i="88" s="1"/>
  <c r="G157" i="87"/>
  <c r="J157" i="87" s="1"/>
  <c r="E157" i="88" s="1"/>
  <c r="G164" i="87"/>
  <c r="J164" i="87" s="1"/>
  <c r="E164" i="88" s="1"/>
  <c r="G149" i="87"/>
  <c r="J149" i="87" s="1"/>
  <c r="E149" i="88" s="1"/>
  <c r="G153" i="87"/>
  <c r="J153" i="87" s="1"/>
  <c r="E153" i="88" s="1"/>
  <c r="G150" i="87"/>
  <c r="J150" i="87" s="1"/>
  <c r="E150" i="88" s="1"/>
  <c r="G155" i="87"/>
  <c r="J155" i="87" s="1"/>
  <c r="E155" i="88" s="1"/>
  <c r="G161" i="87"/>
  <c r="J161" i="87" s="1"/>
  <c r="E161" i="88" s="1"/>
  <c r="G154" i="87"/>
  <c r="J154" i="87" s="1"/>
  <c r="E154" i="88" s="1"/>
  <c r="G158" i="87"/>
  <c r="J158" i="87" s="1"/>
  <c r="E158" i="88" s="1"/>
  <c r="G156" i="87"/>
  <c r="J156" i="87" s="1"/>
  <c r="E156" i="88" s="1"/>
  <c r="G151" i="87"/>
  <c r="J151" i="87" s="1"/>
  <c r="E151" i="88" s="1"/>
  <c r="G143" i="87"/>
  <c r="J143" i="87" s="1"/>
  <c r="E143" i="88" s="1"/>
  <c r="G141" i="87"/>
  <c r="J141" i="87" s="1"/>
  <c r="E141" i="88" s="1"/>
  <c r="G132" i="87"/>
  <c r="J132" i="87" s="1"/>
  <c r="E132" i="88" s="1"/>
  <c r="G130" i="87"/>
  <c r="J130" i="87" s="1"/>
  <c r="E130" i="88" s="1"/>
  <c r="G133" i="87"/>
  <c r="J133" i="87" s="1"/>
  <c r="E133" i="88" s="1"/>
  <c r="G136" i="87"/>
  <c r="J136" i="87" s="1"/>
  <c r="E136" i="88" s="1"/>
  <c r="G142" i="87"/>
  <c r="J142" i="87" s="1"/>
  <c r="E142" i="88" s="1"/>
  <c r="G137" i="87"/>
  <c r="J137" i="87" s="1"/>
  <c r="E137" i="88" s="1"/>
  <c r="G139" i="87"/>
  <c r="J139" i="87" s="1"/>
  <c r="E139" i="88" s="1"/>
  <c r="G135" i="87"/>
  <c r="J135" i="87" s="1"/>
  <c r="E135" i="88" s="1"/>
  <c r="G138" i="87"/>
  <c r="J138" i="87" s="1"/>
  <c r="E138" i="88" s="1"/>
  <c r="G140" i="87"/>
  <c r="J140" i="87" s="1"/>
  <c r="E140" i="88" s="1"/>
  <c r="G134" i="87"/>
  <c r="J134" i="87" s="1"/>
  <c r="E134" i="88" s="1"/>
  <c r="G131" i="87"/>
  <c r="J131" i="87" s="1"/>
  <c r="E131" i="88" s="1"/>
  <c r="G98" i="87"/>
  <c r="J98" i="87" s="1"/>
  <c r="E98" i="88" s="1"/>
  <c r="G94" i="86"/>
  <c r="J94" i="86" s="1"/>
  <c r="E94" i="87" s="1"/>
  <c r="G89" i="87"/>
  <c r="J89" i="87" s="1"/>
  <c r="E89" i="88" s="1"/>
  <c r="G97" i="87"/>
  <c r="J97" i="87" s="1"/>
  <c r="E97" i="88" s="1"/>
  <c r="G90" i="87"/>
  <c r="J90" i="87" s="1"/>
  <c r="E90" i="88" s="1"/>
  <c r="G95" i="87"/>
  <c r="J95" i="87" s="1"/>
  <c r="E95" i="88" s="1"/>
  <c r="G88" i="88"/>
  <c r="J88" i="88" s="1"/>
  <c r="E88" i="89" s="1"/>
  <c r="G102" i="88"/>
  <c r="J102" i="88" s="1"/>
  <c r="E102" i="89" s="1"/>
  <c r="G96" i="87"/>
  <c r="J96" i="87" s="1"/>
  <c r="E96" i="88" s="1"/>
  <c r="G91" i="87"/>
  <c r="J91" i="87" s="1"/>
  <c r="E91" i="88" s="1"/>
  <c r="G101" i="87"/>
  <c r="J101" i="87" s="1"/>
  <c r="E101" i="88" s="1"/>
  <c r="G92" i="87"/>
  <c r="J92" i="87" s="1"/>
  <c r="E92" i="88" s="1"/>
  <c r="G93" i="86"/>
  <c r="J93" i="86" s="1"/>
  <c r="E93" i="87" s="1"/>
  <c r="G100" i="87"/>
  <c r="J100" i="87" s="1"/>
  <c r="E100" i="88" s="1"/>
  <c r="G58" i="87"/>
  <c r="J58" i="87" s="1"/>
  <c r="E58" i="88" s="1"/>
  <c r="G66" i="87"/>
  <c r="J66" i="87" s="1"/>
  <c r="E66" i="88" s="1"/>
  <c r="G67" i="87"/>
  <c r="J67" i="87" s="1"/>
  <c r="E67" i="88" s="1"/>
  <c r="G59" i="87"/>
  <c r="J59" i="87" s="1"/>
  <c r="E59" i="88" s="1"/>
  <c r="G63" i="87"/>
  <c r="J63" i="87" s="1"/>
  <c r="E63" i="88" s="1"/>
  <c r="G57" i="87"/>
  <c r="J57" i="87" s="1"/>
  <c r="E57" i="88" s="1"/>
  <c r="G70" i="87"/>
  <c r="J70" i="87" s="1"/>
  <c r="E70" i="88" s="1"/>
  <c r="G68" i="87"/>
  <c r="J68" i="87" s="1"/>
  <c r="E68" i="88" s="1"/>
  <c r="G69" i="87"/>
  <c r="J69" i="87" s="1"/>
  <c r="E69" i="88" s="1"/>
  <c r="G61" i="87"/>
  <c r="J61" i="87" s="1"/>
  <c r="E61" i="88" s="1"/>
  <c r="G64" i="87"/>
  <c r="J64" i="87" s="1"/>
  <c r="E64" i="88" s="1"/>
  <c r="G62" i="87"/>
  <c r="J62" i="87" s="1"/>
  <c r="E62" i="88" s="1"/>
  <c r="G65" i="87"/>
  <c r="J65" i="87" s="1"/>
  <c r="E65" i="88" s="1"/>
  <c r="G60" i="87"/>
  <c r="J60" i="87" s="1"/>
  <c r="E60" i="88" s="1"/>
  <c r="G40" i="87"/>
  <c r="J40" i="87" s="1"/>
  <c r="E40" i="88" s="1"/>
  <c r="G54" i="87"/>
  <c r="J54" i="87" s="1"/>
  <c r="E54" i="88" s="1"/>
  <c r="G49" i="87"/>
  <c r="J49" i="87" s="1"/>
  <c r="E49" i="88" s="1"/>
  <c r="G53" i="87"/>
  <c r="J53" i="87" s="1"/>
  <c r="E53" i="88" s="1"/>
  <c r="G43" i="87"/>
  <c r="J43" i="87" s="1"/>
  <c r="E43" i="88" s="1"/>
  <c r="G51" i="87"/>
  <c r="J51" i="87" s="1"/>
  <c r="E51" i="88" s="1"/>
  <c r="G45" i="87"/>
  <c r="J45" i="87" s="1"/>
  <c r="E45" i="88" s="1"/>
  <c r="G47" i="87"/>
  <c r="J47" i="87" s="1"/>
  <c r="E47" i="88" s="1"/>
  <c r="G50" i="87"/>
  <c r="J50" i="87" s="1"/>
  <c r="E50" i="88" s="1"/>
  <c r="G48" i="87"/>
  <c r="J48" i="87" s="1"/>
  <c r="E48" i="88" s="1"/>
  <c r="G41" i="87"/>
  <c r="J41" i="87" s="1"/>
  <c r="E41" i="88" s="1"/>
  <c r="G42" i="87"/>
  <c r="J42" i="87" s="1"/>
  <c r="E42" i="88" s="1"/>
  <c r="G46" i="87"/>
  <c r="J46" i="87" s="1"/>
  <c r="E46" i="88" s="1"/>
  <c r="G44" i="87"/>
  <c r="J44" i="87" s="1"/>
  <c r="E44" i="88" s="1"/>
  <c r="G52" i="87"/>
  <c r="J52" i="87" s="1"/>
  <c r="E52" i="88" s="1"/>
  <c r="G39" i="87"/>
  <c r="J39" i="87" s="1"/>
  <c r="E39" i="88" s="1"/>
  <c r="G27" i="87"/>
  <c r="J27" i="87" s="1"/>
  <c r="E27" i="88" s="1"/>
  <c r="G31" i="87"/>
  <c r="J31" i="87" s="1"/>
  <c r="E31" i="88" s="1"/>
  <c r="G29" i="87"/>
  <c r="J29" i="87" s="1"/>
  <c r="E29" i="88" s="1"/>
  <c r="G32" i="87"/>
  <c r="J32" i="87" s="1"/>
  <c r="E32" i="88" s="1"/>
  <c r="G30" i="87"/>
  <c r="J30" i="87" s="1"/>
  <c r="E30" i="88" s="1"/>
  <c r="G28" i="87"/>
  <c r="J28" i="87" s="1"/>
  <c r="E28" i="88" s="1"/>
  <c r="G9" i="74"/>
  <c r="J9" i="74" s="1"/>
  <c r="G11" i="74"/>
  <c r="J11" i="74" s="1"/>
  <c r="G10" i="74"/>
  <c r="J10" i="74" s="1"/>
  <c r="E55" i="88" l="1"/>
  <c r="G55" i="88" s="1"/>
  <c r="J55" i="88" s="1"/>
  <c r="E55" i="89" s="1"/>
  <c r="G55" i="89" s="1"/>
  <c r="J55" i="89" s="1"/>
  <c r="E55" i="90" s="1"/>
  <c r="G55" i="90" s="1"/>
  <c r="J55" i="90" s="1"/>
  <c r="E55" i="91" s="1"/>
  <c r="E36" i="88"/>
  <c r="G36" i="88" s="1"/>
  <c r="J36" i="88" s="1"/>
  <c r="E36" i="89" s="1"/>
  <c r="G36" i="89" s="1"/>
  <c r="J36" i="89" s="1"/>
  <c r="E36" i="90" s="1"/>
  <c r="G36" i="90" s="1"/>
  <c r="J36" i="90" s="1"/>
  <c r="E36" i="91" s="1"/>
  <c r="E191" i="88"/>
  <c r="G191" i="88" s="1"/>
  <c r="J191" i="88" s="1"/>
  <c r="E191" i="89" s="1"/>
  <c r="G191" i="89" s="1"/>
  <c r="J191" i="89" s="1"/>
  <c r="E191" i="90" s="1"/>
  <c r="G191" i="90" s="1"/>
  <c r="J191" i="90" s="1"/>
  <c r="E191" i="91" s="1"/>
  <c r="E38" i="88"/>
  <c r="G38" i="88" s="1"/>
  <c r="J38" i="88" s="1"/>
  <c r="E38" i="89" s="1"/>
  <c r="G38" i="89" s="1"/>
  <c r="J38" i="89" s="1"/>
  <c r="E38" i="90" s="1"/>
  <c r="G38" i="90" s="1"/>
  <c r="J38" i="90" s="1"/>
  <c r="E38" i="91" s="1"/>
  <c r="G215" i="109"/>
  <c r="J215" i="109" s="1"/>
  <c r="G215" i="105"/>
  <c r="J215" i="105" s="1"/>
  <c r="G215" i="98"/>
  <c r="J215" i="98" s="1"/>
  <c r="G215" i="104"/>
  <c r="J215" i="104" s="1"/>
  <c r="G215" i="96"/>
  <c r="J215" i="96" s="1"/>
  <c r="G215" i="97" s="1"/>
  <c r="J215" i="97" s="1"/>
  <c r="G215" i="101"/>
  <c r="J215" i="101" s="1"/>
  <c r="G215" i="102"/>
  <c r="J215" i="102" s="1"/>
  <c r="G215" i="103"/>
  <c r="J215" i="103" s="1"/>
  <c r="G215" i="95"/>
  <c r="J215" i="95" s="1"/>
  <c r="G215" i="106"/>
  <c r="J215" i="106" s="1"/>
  <c r="G215" i="99"/>
  <c r="J215" i="99" s="1"/>
  <c r="E215" i="107"/>
  <c r="G215" i="107" s="1"/>
  <c r="J215" i="107" s="1"/>
  <c r="G214" i="95"/>
  <c r="J214" i="95" s="1"/>
  <c r="G214" i="103"/>
  <c r="J214" i="103" s="1"/>
  <c r="G214" i="96"/>
  <c r="J214" i="96" s="1"/>
  <c r="G214" i="97" s="1"/>
  <c r="J214" i="97" s="1"/>
  <c r="G214" i="99"/>
  <c r="J214" i="99" s="1"/>
  <c r="G214" i="98"/>
  <c r="J214" i="98" s="1"/>
  <c r="G214" i="109"/>
  <c r="J214" i="109" s="1"/>
  <c r="G214" i="104"/>
  <c r="J214" i="104" s="1"/>
  <c r="G214" i="105"/>
  <c r="J214" i="105" s="1"/>
  <c r="G214" i="101"/>
  <c r="J214" i="101" s="1"/>
  <c r="E214" i="107"/>
  <c r="G214" i="107" s="1"/>
  <c r="J214" i="107" s="1"/>
  <c r="G214" i="106"/>
  <c r="J214" i="106" s="1"/>
  <c r="G214" i="102"/>
  <c r="J214" i="102" s="1"/>
  <c r="E10" i="77"/>
  <c r="G10" i="77" s="1"/>
  <c r="J10" i="77" s="1"/>
  <c r="E10" i="78" s="1"/>
  <c r="E9" i="77"/>
  <c r="G9" i="77" s="1"/>
  <c r="J9" i="77" s="1"/>
  <c r="E9" i="78" s="1"/>
  <c r="E11" i="77"/>
  <c r="G11" i="77" s="1"/>
  <c r="J11" i="77" s="1"/>
  <c r="E11" i="78" s="1"/>
  <c r="E12" i="82"/>
  <c r="G12" i="82" s="1"/>
  <c r="J12" i="82" s="1"/>
  <c r="E12" i="83" s="1"/>
  <c r="G12" i="83" s="1"/>
  <c r="J12" i="83" s="1"/>
  <c r="E12" i="84" s="1"/>
  <c r="G56" i="88"/>
  <c r="J56" i="88" s="1"/>
  <c r="G123" i="88"/>
  <c r="J123" i="88" s="1"/>
  <c r="G121" i="88"/>
  <c r="J121" i="88" s="1"/>
  <c r="E121" i="89" s="1"/>
  <c r="G116" i="88"/>
  <c r="J116" i="88" s="1"/>
  <c r="E116" i="89" s="1"/>
  <c r="G127" i="88"/>
  <c r="J127" i="88" s="1"/>
  <c r="E127" i="89" s="1"/>
  <c r="G171" i="88"/>
  <c r="J171" i="88" s="1"/>
  <c r="E171" i="89" s="1"/>
  <c r="G179" i="88"/>
  <c r="J179" i="88" s="1"/>
  <c r="E179" i="89" s="1"/>
  <c r="G169" i="88"/>
  <c r="J169" i="88" s="1"/>
  <c r="E169" i="89" s="1"/>
  <c r="G196" i="88"/>
  <c r="J196" i="88" s="1"/>
  <c r="E196" i="89" s="1"/>
  <c r="G115" i="88"/>
  <c r="J115" i="88" s="1"/>
  <c r="E115" i="89" s="1"/>
  <c r="G128" i="88"/>
  <c r="J128" i="88" s="1"/>
  <c r="E128" i="89" s="1"/>
  <c r="G184" i="88"/>
  <c r="J184" i="88" s="1"/>
  <c r="E184" i="89" s="1"/>
  <c r="G124" i="88"/>
  <c r="J124" i="88" s="1"/>
  <c r="E124" i="89" s="1"/>
  <c r="G172" i="88"/>
  <c r="J172" i="88" s="1"/>
  <c r="E172" i="89" s="1"/>
  <c r="G233" i="92"/>
  <c r="J233" i="92" s="1"/>
  <c r="E233" i="93" s="1"/>
  <c r="G233" i="93" s="1"/>
  <c r="J233" i="93" s="1"/>
  <c r="E233" i="94" s="1"/>
  <c r="G112" i="88"/>
  <c r="J112" i="88" s="1"/>
  <c r="E112" i="89" s="1"/>
  <c r="G178" i="88"/>
  <c r="J178" i="88" s="1"/>
  <c r="E178" i="89" s="1"/>
  <c r="G77" i="88"/>
  <c r="J77" i="88" s="1"/>
  <c r="E77" i="89" s="1"/>
  <c r="G107" i="88"/>
  <c r="J107" i="88" s="1"/>
  <c r="E107" i="89" s="1"/>
  <c r="G80" i="88"/>
  <c r="J80" i="88" s="1"/>
  <c r="E80" i="89" s="1"/>
  <c r="G119" i="88"/>
  <c r="J119" i="88" s="1"/>
  <c r="E119" i="89" s="1"/>
  <c r="G82" i="88"/>
  <c r="J82" i="88" s="1"/>
  <c r="E82" i="89" s="1"/>
  <c r="G173" i="88"/>
  <c r="J173" i="88" s="1"/>
  <c r="E173" i="89" s="1"/>
  <c r="G106" i="88"/>
  <c r="J106" i="88" s="1"/>
  <c r="E106" i="89" s="1"/>
  <c r="G74" i="88"/>
  <c r="J74" i="88" s="1"/>
  <c r="E74" i="89" s="1"/>
  <c r="G126" i="88"/>
  <c r="J126" i="88" s="1"/>
  <c r="E126" i="89" s="1"/>
  <c r="G182" i="88"/>
  <c r="J182" i="88" s="1"/>
  <c r="E182" i="89" s="1"/>
  <c r="G79" i="88"/>
  <c r="J79" i="88" s="1"/>
  <c r="E79" i="89" s="1"/>
  <c r="G186" i="88"/>
  <c r="J186" i="88" s="1"/>
  <c r="E186" i="89" s="1"/>
  <c r="G111" i="88"/>
  <c r="J111" i="88" s="1"/>
  <c r="E111" i="89" s="1"/>
  <c r="G86" i="88"/>
  <c r="J86" i="88" s="1"/>
  <c r="E86" i="89" s="1"/>
  <c r="G108" i="88"/>
  <c r="J108" i="88" s="1"/>
  <c r="E108" i="89" s="1"/>
  <c r="G114" i="88"/>
  <c r="J114" i="88" s="1"/>
  <c r="E114" i="89" s="1"/>
  <c r="G110" i="88"/>
  <c r="J110" i="88" s="1"/>
  <c r="E110" i="89" s="1"/>
  <c r="G120" i="88"/>
  <c r="J120" i="88" s="1"/>
  <c r="E120" i="89" s="1"/>
  <c r="G85" i="88"/>
  <c r="J85" i="88" s="1"/>
  <c r="E85" i="89" s="1"/>
  <c r="G170" i="88"/>
  <c r="J170" i="88" s="1"/>
  <c r="E170" i="89" s="1"/>
  <c r="G73" i="88"/>
  <c r="J73" i="88" s="1"/>
  <c r="E73" i="89" s="1"/>
  <c r="G113" i="88"/>
  <c r="J113" i="88" s="1"/>
  <c r="E113" i="89" s="1"/>
  <c r="G168" i="88"/>
  <c r="J168" i="88" s="1"/>
  <c r="E168" i="89" s="1"/>
  <c r="G167" i="88"/>
  <c r="J167" i="88" s="1"/>
  <c r="E167" i="89" s="1"/>
  <c r="G117" i="88"/>
  <c r="J117" i="88" s="1"/>
  <c r="E117" i="89" s="1"/>
  <c r="G177" i="88"/>
  <c r="J177" i="88" s="1"/>
  <c r="E177" i="89" s="1"/>
  <c r="G81" i="88"/>
  <c r="J81" i="88" s="1"/>
  <c r="E81" i="89" s="1"/>
  <c r="G193" i="88"/>
  <c r="J193" i="88" s="1"/>
  <c r="E193" i="89" s="1"/>
  <c r="G197" i="88"/>
  <c r="J197" i="88" s="1"/>
  <c r="E197" i="89" s="1"/>
  <c r="G72" i="88"/>
  <c r="J72" i="88" s="1"/>
  <c r="E72" i="89" s="1"/>
  <c r="G83" i="88"/>
  <c r="J83" i="88" s="1"/>
  <c r="E83" i="89" s="1"/>
  <c r="G125" i="88"/>
  <c r="J125" i="88" s="1"/>
  <c r="E125" i="89" s="1"/>
  <c r="G122" i="88"/>
  <c r="J122" i="88" s="1"/>
  <c r="E122" i="89" s="1"/>
  <c r="G194" i="88"/>
  <c r="J194" i="88" s="1"/>
  <c r="E194" i="89" s="1"/>
  <c r="G166" i="88"/>
  <c r="J166" i="88" s="1"/>
  <c r="E166" i="89" s="1"/>
  <c r="G87" i="89"/>
  <c r="J87" i="89" s="1"/>
  <c r="E87" i="90" s="1"/>
  <c r="G78" i="88"/>
  <c r="J78" i="88" s="1"/>
  <c r="E78" i="89" s="1"/>
  <c r="G75" i="88"/>
  <c r="J75" i="88" s="1"/>
  <c r="E75" i="89" s="1"/>
  <c r="G195" i="88"/>
  <c r="J195" i="88" s="1"/>
  <c r="E195" i="89" s="1"/>
  <c r="G174" i="89"/>
  <c r="J174" i="89" s="1"/>
  <c r="E174" i="90" s="1"/>
  <c r="G185" i="88"/>
  <c r="J185" i="88" s="1"/>
  <c r="E185" i="89" s="1"/>
  <c r="G183" i="88"/>
  <c r="J183" i="88" s="1"/>
  <c r="E183" i="89" s="1"/>
  <c r="G181" i="88"/>
  <c r="J181" i="88" s="1"/>
  <c r="E181" i="89" s="1"/>
  <c r="G84" i="88"/>
  <c r="J84" i="88" s="1"/>
  <c r="E84" i="89" s="1"/>
  <c r="G104" i="88"/>
  <c r="J104" i="88" s="1"/>
  <c r="E104" i="89" s="1"/>
  <c r="G109" i="88"/>
  <c r="J109" i="88" s="1"/>
  <c r="E109" i="89" s="1"/>
  <c r="G129" i="88"/>
  <c r="J129" i="88" s="1"/>
  <c r="E129" i="89" s="1"/>
  <c r="G180" i="88"/>
  <c r="J180" i="88" s="1"/>
  <c r="E180" i="89" s="1"/>
  <c r="G176" i="88"/>
  <c r="J176" i="88" s="1"/>
  <c r="E176" i="89" s="1"/>
  <c r="G175" i="88"/>
  <c r="J175" i="88" s="1"/>
  <c r="E175" i="89" s="1"/>
  <c r="G118" i="88"/>
  <c r="J118" i="88" s="1"/>
  <c r="E118" i="89" s="1"/>
  <c r="G190" i="89"/>
  <c r="J190" i="89" s="1"/>
  <c r="E190" i="90" s="1"/>
  <c r="G192" i="89"/>
  <c r="J192" i="89" s="1"/>
  <c r="E192" i="90" s="1"/>
  <c r="G165" i="89"/>
  <c r="J165" i="89" s="1"/>
  <c r="E165" i="90" s="1"/>
  <c r="G103" i="89"/>
  <c r="J103" i="89" s="1"/>
  <c r="E103" i="90" s="1"/>
  <c r="G34" i="89"/>
  <c r="J34" i="89" s="1"/>
  <c r="E34" i="90" s="1"/>
  <c r="G37" i="89"/>
  <c r="J37" i="89" s="1"/>
  <c r="E37" i="90" s="1"/>
  <c r="G35" i="89"/>
  <c r="J35" i="89" s="1"/>
  <c r="E35" i="90" s="1"/>
  <c r="G33" i="89"/>
  <c r="J33" i="89" s="1"/>
  <c r="E33" i="90" s="1"/>
  <c r="G147" i="88"/>
  <c r="J147" i="88" s="1"/>
  <c r="E147" i="89" s="1"/>
  <c r="G148" i="88"/>
  <c r="J148" i="88" s="1"/>
  <c r="E148" i="89" s="1"/>
  <c r="G144" i="88"/>
  <c r="J144" i="88" s="1"/>
  <c r="E144" i="89" s="1"/>
  <c r="G146" i="88"/>
  <c r="J146" i="88" s="1"/>
  <c r="E146" i="89" s="1"/>
  <c r="G145" i="88"/>
  <c r="J145" i="88" s="1"/>
  <c r="E145" i="89" s="1"/>
  <c r="G206" i="88"/>
  <c r="J206" i="88" s="1"/>
  <c r="E206" i="89" s="1"/>
  <c r="G200" i="88"/>
  <c r="J200" i="88" s="1"/>
  <c r="E200" i="89" s="1"/>
  <c r="G208" i="88"/>
  <c r="J208" i="88" s="1"/>
  <c r="E208" i="89" s="1"/>
  <c r="G205" i="88"/>
  <c r="J205" i="88" s="1"/>
  <c r="E205" i="89" s="1"/>
  <c r="G212" i="88"/>
  <c r="J212" i="88" s="1"/>
  <c r="E212" i="89" s="1"/>
  <c r="G198" i="88"/>
  <c r="J198" i="88" s="1"/>
  <c r="E198" i="89" s="1"/>
  <c r="G204" i="88"/>
  <c r="J204" i="88" s="1"/>
  <c r="E204" i="89" s="1"/>
  <c r="G209" i="88"/>
  <c r="J209" i="88" s="1"/>
  <c r="E209" i="89" s="1"/>
  <c r="G201" i="88"/>
  <c r="J201" i="88" s="1"/>
  <c r="E201" i="89" s="1"/>
  <c r="G199" i="88"/>
  <c r="J199" i="88" s="1"/>
  <c r="E199" i="89" s="1"/>
  <c r="G210" i="88"/>
  <c r="J210" i="88" s="1"/>
  <c r="E210" i="89" s="1"/>
  <c r="G202" i="88"/>
  <c r="J202" i="88" s="1"/>
  <c r="E202" i="89" s="1"/>
  <c r="G203" i="88"/>
  <c r="J203" i="88" s="1"/>
  <c r="E203" i="89" s="1"/>
  <c r="G211" i="88"/>
  <c r="J211" i="88" s="1"/>
  <c r="E211" i="89" s="1"/>
  <c r="G156" i="88"/>
  <c r="J156" i="88" s="1"/>
  <c r="E156" i="89" s="1"/>
  <c r="G149" i="88"/>
  <c r="J149" i="88" s="1"/>
  <c r="E149" i="89" s="1"/>
  <c r="G158" i="88"/>
  <c r="J158" i="88" s="1"/>
  <c r="E158" i="89" s="1"/>
  <c r="G160" i="88"/>
  <c r="J160" i="88" s="1"/>
  <c r="E160" i="89" s="1"/>
  <c r="G159" i="88"/>
  <c r="J159" i="88" s="1"/>
  <c r="E159" i="89" s="1"/>
  <c r="G164" i="88"/>
  <c r="J164" i="88" s="1"/>
  <c r="E164" i="89" s="1"/>
  <c r="G154" i="88"/>
  <c r="J154" i="88" s="1"/>
  <c r="E154" i="89" s="1"/>
  <c r="G163" i="88"/>
  <c r="J163" i="88" s="1"/>
  <c r="E163" i="89" s="1"/>
  <c r="G150" i="88"/>
  <c r="J150" i="88" s="1"/>
  <c r="E150" i="89" s="1"/>
  <c r="G162" i="88"/>
  <c r="J162" i="88" s="1"/>
  <c r="E162" i="89" s="1"/>
  <c r="G151" i="88"/>
  <c r="J151" i="88" s="1"/>
  <c r="E151" i="89" s="1"/>
  <c r="G157" i="88"/>
  <c r="J157" i="88" s="1"/>
  <c r="E157" i="89" s="1"/>
  <c r="G161" i="88"/>
  <c r="J161" i="88" s="1"/>
  <c r="E161" i="89" s="1"/>
  <c r="G155" i="88"/>
  <c r="J155" i="88" s="1"/>
  <c r="E155" i="89" s="1"/>
  <c r="G153" i="88"/>
  <c r="J153" i="88" s="1"/>
  <c r="E153" i="89" s="1"/>
  <c r="G152" i="88"/>
  <c r="J152" i="88" s="1"/>
  <c r="E152" i="89" s="1"/>
  <c r="G137" i="88"/>
  <c r="J137" i="88" s="1"/>
  <c r="E137" i="89" s="1"/>
  <c r="G133" i="88"/>
  <c r="J133" i="88" s="1"/>
  <c r="E133" i="89" s="1"/>
  <c r="G132" i="88"/>
  <c r="J132" i="88" s="1"/>
  <c r="E132" i="89" s="1"/>
  <c r="G131" i="88"/>
  <c r="J131" i="88" s="1"/>
  <c r="E131" i="89" s="1"/>
  <c r="G134" i="88"/>
  <c r="J134" i="88" s="1"/>
  <c r="E134" i="89" s="1"/>
  <c r="G140" i="88"/>
  <c r="J140" i="88" s="1"/>
  <c r="E140" i="89" s="1"/>
  <c r="G138" i="88"/>
  <c r="J138" i="88" s="1"/>
  <c r="E138" i="89" s="1"/>
  <c r="G135" i="88"/>
  <c r="J135" i="88" s="1"/>
  <c r="E135" i="89" s="1"/>
  <c r="G141" i="88"/>
  <c r="J141" i="88" s="1"/>
  <c r="E141" i="89" s="1"/>
  <c r="G142" i="88"/>
  <c r="J142" i="88" s="1"/>
  <c r="E142" i="89" s="1"/>
  <c r="G136" i="88"/>
  <c r="J136" i="88" s="1"/>
  <c r="E136" i="89" s="1"/>
  <c r="G130" i="88"/>
  <c r="J130" i="88" s="1"/>
  <c r="E130" i="89" s="1"/>
  <c r="G139" i="88"/>
  <c r="J139" i="88" s="1"/>
  <c r="E139" i="89" s="1"/>
  <c r="G143" i="88"/>
  <c r="J143" i="88" s="1"/>
  <c r="E143" i="89" s="1"/>
  <c r="G102" i="89"/>
  <c r="J102" i="89" s="1"/>
  <c r="E102" i="90" s="1"/>
  <c r="G95" i="88"/>
  <c r="J95" i="88" s="1"/>
  <c r="E95" i="89" s="1"/>
  <c r="G88" i="89"/>
  <c r="J88" i="89" s="1"/>
  <c r="E88" i="90" s="1"/>
  <c r="G97" i="88"/>
  <c r="J97" i="88" s="1"/>
  <c r="E97" i="89" s="1"/>
  <c r="G89" i="88"/>
  <c r="J89" i="88" s="1"/>
  <c r="E89" i="89" s="1"/>
  <c r="G93" i="87"/>
  <c r="J93" i="87" s="1"/>
  <c r="E93" i="88" s="1"/>
  <c r="G90" i="88"/>
  <c r="J90" i="88" s="1"/>
  <c r="E90" i="89" s="1"/>
  <c r="G91" i="88"/>
  <c r="J91" i="88" s="1"/>
  <c r="E91" i="89" s="1"/>
  <c r="G94" i="87"/>
  <c r="J94" i="87" s="1"/>
  <c r="E94" i="88" s="1"/>
  <c r="G100" i="88"/>
  <c r="J100" i="88" s="1"/>
  <c r="E100" i="89" s="1"/>
  <c r="G92" i="88"/>
  <c r="J92" i="88" s="1"/>
  <c r="E92" i="89" s="1"/>
  <c r="G101" i="88"/>
  <c r="J101" i="88" s="1"/>
  <c r="E101" i="89" s="1"/>
  <c r="G96" i="88"/>
  <c r="J96" i="88" s="1"/>
  <c r="E96" i="89" s="1"/>
  <c r="G98" i="88"/>
  <c r="J98" i="88" s="1"/>
  <c r="E98" i="89" s="1"/>
  <c r="G60" i="88"/>
  <c r="J60" i="88" s="1"/>
  <c r="E60" i="89" s="1"/>
  <c r="G57" i="88"/>
  <c r="J57" i="88" s="1"/>
  <c r="E57" i="89" s="1"/>
  <c r="G67" i="88"/>
  <c r="J67" i="88" s="1"/>
  <c r="E67" i="89" s="1"/>
  <c r="G70" i="88"/>
  <c r="J70" i="88" s="1"/>
  <c r="E70" i="89" s="1"/>
  <c r="G63" i="88"/>
  <c r="J63" i="88" s="1"/>
  <c r="E63" i="89" s="1"/>
  <c r="G59" i="88"/>
  <c r="J59" i="88" s="1"/>
  <c r="E59" i="89" s="1"/>
  <c r="G64" i="88"/>
  <c r="J64" i="88" s="1"/>
  <c r="E64" i="89" s="1"/>
  <c r="G61" i="88"/>
  <c r="J61" i="88" s="1"/>
  <c r="E61" i="89" s="1"/>
  <c r="G66" i="88"/>
  <c r="J66" i="88" s="1"/>
  <c r="E66" i="89" s="1"/>
  <c r="G65" i="88"/>
  <c r="J65" i="88" s="1"/>
  <c r="E65" i="89" s="1"/>
  <c r="G62" i="88"/>
  <c r="J62" i="88" s="1"/>
  <c r="E62" i="89" s="1"/>
  <c r="G69" i="88"/>
  <c r="J69" i="88" s="1"/>
  <c r="E69" i="89" s="1"/>
  <c r="G68" i="88"/>
  <c r="J68" i="88" s="1"/>
  <c r="E68" i="89" s="1"/>
  <c r="G58" i="88"/>
  <c r="J58" i="88" s="1"/>
  <c r="E58" i="89" s="1"/>
  <c r="G45" i="88"/>
  <c r="J45" i="88" s="1"/>
  <c r="E45" i="89" s="1"/>
  <c r="G39" i="88"/>
  <c r="J39" i="88" s="1"/>
  <c r="E39" i="89" s="1"/>
  <c r="G46" i="88"/>
  <c r="J46" i="88" s="1"/>
  <c r="E46" i="89" s="1"/>
  <c r="G52" i="88"/>
  <c r="J52" i="88" s="1"/>
  <c r="E52" i="89" s="1"/>
  <c r="G51" i="88"/>
  <c r="J51" i="88" s="1"/>
  <c r="E51" i="89" s="1"/>
  <c r="G42" i="88"/>
  <c r="J42" i="88" s="1"/>
  <c r="E42" i="89" s="1"/>
  <c r="G41" i="88"/>
  <c r="J41" i="88" s="1"/>
  <c r="E41" i="89" s="1"/>
  <c r="G48" i="88"/>
  <c r="J48" i="88" s="1"/>
  <c r="E48" i="89" s="1"/>
  <c r="G54" i="88"/>
  <c r="J54" i="88" s="1"/>
  <c r="E54" i="89" s="1"/>
  <c r="G47" i="88"/>
  <c r="J47" i="88" s="1"/>
  <c r="E47" i="89" s="1"/>
  <c r="G44" i="88"/>
  <c r="J44" i="88" s="1"/>
  <c r="E44" i="89" s="1"/>
  <c r="G43" i="88"/>
  <c r="J43" i="88" s="1"/>
  <c r="E43" i="89" s="1"/>
  <c r="G53" i="88"/>
  <c r="J53" i="88" s="1"/>
  <c r="E53" i="89" s="1"/>
  <c r="G49" i="88"/>
  <c r="J49" i="88" s="1"/>
  <c r="E49" i="89" s="1"/>
  <c r="G50" i="88"/>
  <c r="J50" i="88" s="1"/>
  <c r="E50" i="89" s="1"/>
  <c r="G40" i="88"/>
  <c r="J40" i="88" s="1"/>
  <c r="E40" i="89" s="1"/>
  <c r="G30" i="88"/>
  <c r="J30" i="88" s="1"/>
  <c r="E30" i="89" s="1"/>
  <c r="G28" i="88"/>
  <c r="J28" i="88" s="1"/>
  <c r="E28" i="89" s="1"/>
  <c r="G31" i="88"/>
  <c r="J31" i="88" s="1"/>
  <c r="E31" i="89" s="1"/>
  <c r="G32" i="88"/>
  <c r="J32" i="88" s="1"/>
  <c r="E32" i="89" s="1"/>
  <c r="G29" i="88"/>
  <c r="J29" i="88" s="1"/>
  <c r="E29" i="89" s="1"/>
  <c r="G27" i="88"/>
  <c r="J27" i="88" s="1"/>
  <c r="E27" i="89" s="1"/>
  <c r="N241" i="74"/>
  <c r="N238" i="74"/>
  <c r="M5" i="74"/>
  <c r="E123" i="89" l="1"/>
  <c r="G123" i="89" s="1"/>
  <c r="J123" i="89" s="1"/>
  <c r="E123" i="90" s="1"/>
  <c r="G123" i="90" s="1"/>
  <c r="J123" i="90" s="1"/>
  <c r="E123" i="91" s="1"/>
  <c r="E56" i="89"/>
  <c r="G56" i="89" s="1"/>
  <c r="J56" i="89" s="1"/>
  <c r="E56" i="90" s="1"/>
  <c r="G56" i="90" s="1"/>
  <c r="J56" i="90" s="1"/>
  <c r="E56" i="91" s="1"/>
  <c r="G213" i="95"/>
  <c r="G168" i="89"/>
  <c r="J168" i="89" s="1"/>
  <c r="E168" i="90" s="1"/>
  <c r="G169" i="89"/>
  <c r="J169" i="89" s="1"/>
  <c r="E169" i="90" s="1"/>
  <c r="G167" i="89"/>
  <c r="J167" i="89" s="1"/>
  <c r="E167" i="90" s="1"/>
  <c r="G72" i="89"/>
  <c r="J72" i="89" s="1"/>
  <c r="E72" i="90" s="1"/>
  <c r="G86" i="89"/>
  <c r="J86" i="89" s="1"/>
  <c r="E86" i="90" s="1"/>
  <c r="G173" i="89"/>
  <c r="J173" i="89" s="1"/>
  <c r="E173" i="90" s="1"/>
  <c r="G172" i="89"/>
  <c r="J172" i="89" s="1"/>
  <c r="E172" i="90" s="1"/>
  <c r="G171" i="89"/>
  <c r="J171" i="89" s="1"/>
  <c r="E171" i="90" s="1"/>
  <c r="G193" i="89"/>
  <c r="J193" i="89" s="1"/>
  <c r="E193" i="90" s="1"/>
  <c r="G166" i="89"/>
  <c r="J166" i="89" s="1"/>
  <c r="E166" i="90" s="1"/>
  <c r="G87" i="90"/>
  <c r="J87" i="90" s="1"/>
  <c r="E87" i="91" s="1"/>
  <c r="G170" i="89"/>
  <c r="J170" i="89" s="1"/>
  <c r="E170" i="90" s="1"/>
  <c r="G194" i="89"/>
  <c r="J194" i="89" s="1"/>
  <c r="E194" i="90" s="1"/>
  <c r="G12" i="84"/>
  <c r="J12" i="84" s="1"/>
  <c r="E12" i="85" s="1"/>
  <c r="G180" i="89"/>
  <c r="J180" i="89" s="1"/>
  <c r="E180" i="90" s="1"/>
  <c r="G174" i="90"/>
  <c r="J174" i="90" s="1"/>
  <c r="E174" i="91" s="1"/>
  <c r="G125" i="89"/>
  <c r="J125" i="89" s="1"/>
  <c r="E125" i="90" s="1"/>
  <c r="G114" i="89"/>
  <c r="J114" i="89" s="1"/>
  <c r="E114" i="90" s="1"/>
  <c r="G74" i="89"/>
  <c r="J74" i="89" s="1"/>
  <c r="E74" i="90" s="1"/>
  <c r="G77" i="89"/>
  <c r="J77" i="89" s="1"/>
  <c r="E77" i="90" s="1"/>
  <c r="G115" i="89"/>
  <c r="J115" i="89" s="1"/>
  <c r="E115" i="90" s="1"/>
  <c r="G75" i="89"/>
  <c r="J75" i="89" s="1"/>
  <c r="E75" i="90" s="1"/>
  <c r="G129" i="89"/>
  <c r="J129" i="89" s="1"/>
  <c r="E129" i="90" s="1"/>
  <c r="G195" i="89"/>
  <c r="J195" i="89" s="1"/>
  <c r="E195" i="90" s="1"/>
  <c r="G83" i="89"/>
  <c r="J83" i="89" s="1"/>
  <c r="E83" i="90" s="1"/>
  <c r="G108" i="89"/>
  <c r="J108" i="89" s="1"/>
  <c r="E108" i="90" s="1"/>
  <c r="G106" i="89"/>
  <c r="J106" i="89" s="1"/>
  <c r="E106" i="90" s="1"/>
  <c r="G178" i="89"/>
  <c r="J178" i="89" s="1"/>
  <c r="E178" i="90" s="1"/>
  <c r="G196" i="89"/>
  <c r="J196" i="89" s="1"/>
  <c r="E196" i="90" s="1"/>
  <c r="G112" i="89"/>
  <c r="J112" i="89" s="1"/>
  <c r="E112" i="90" s="1"/>
  <c r="G104" i="89"/>
  <c r="J104" i="89" s="1"/>
  <c r="E104" i="90" s="1"/>
  <c r="G78" i="89"/>
  <c r="J78" i="89" s="1"/>
  <c r="E78" i="90" s="1"/>
  <c r="G197" i="89"/>
  <c r="J197" i="89" s="1"/>
  <c r="E197" i="90" s="1"/>
  <c r="G73" i="89"/>
  <c r="J73" i="89" s="1"/>
  <c r="E73" i="90" s="1"/>
  <c r="G111" i="89"/>
  <c r="J111" i="89" s="1"/>
  <c r="E111" i="90" s="1"/>
  <c r="G82" i="89"/>
  <c r="J82" i="89" s="1"/>
  <c r="E82" i="90" s="1"/>
  <c r="G179" i="89"/>
  <c r="J179" i="89" s="1"/>
  <c r="E179" i="90" s="1"/>
  <c r="G109" i="89"/>
  <c r="J109" i="89" s="1"/>
  <c r="E109" i="90" s="1"/>
  <c r="G113" i="89"/>
  <c r="J113" i="89" s="1"/>
  <c r="E113" i="90" s="1"/>
  <c r="G84" i="89"/>
  <c r="J84" i="89" s="1"/>
  <c r="E84" i="90" s="1"/>
  <c r="G81" i="89"/>
  <c r="J81" i="89" s="1"/>
  <c r="E81" i="90" s="1"/>
  <c r="G85" i="89"/>
  <c r="J85" i="89" s="1"/>
  <c r="E85" i="90" s="1"/>
  <c r="G79" i="89"/>
  <c r="J79" i="89" s="1"/>
  <c r="E79" i="90" s="1"/>
  <c r="G124" i="89"/>
  <c r="J124" i="89" s="1"/>
  <c r="E124" i="90" s="1"/>
  <c r="G127" i="89"/>
  <c r="J127" i="89" s="1"/>
  <c r="E127" i="90" s="1"/>
  <c r="G183" i="89"/>
  <c r="J183" i="89" s="1"/>
  <c r="E183" i="90" s="1"/>
  <c r="G177" i="89"/>
  <c r="J177" i="89" s="1"/>
  <c r="E177" i="90" s="1"/>
  <c r="G120" i="89"/>
  <c r="J120" i="89" s="1"/>
  <c r="E120" i="90" s="1"/>
  <c r="G182" i="89"/>
  <c r="J182" i="89" s="1"/>
  <c r="E182" i="90" s="1"/>
  <c r="G80" i="89"/>
  <c r="J80" i="89" s="1"/>
  <c r="E80" i="90" s="1"/>
  <c r="G184" i="89"/>
  <c r="J184" i="89" s="1"/>
  <c r="E184" i="90" s="1"/>
  <c r="G116" i="89"/>
  <c r="J116" i="89" s="1"/>
  <c r="E116" i="90" s="1"/>
  <c r="G186" i="89"/>
  <c r="J186" i="89" s="1"/>
  <c r="E186" i="90" s="1"/>
  <c r="G119" i="89"/>
  <c r="J119" i="89" s="1"/>
  <c r="E119" i="90" s="1"/>
  <c r="G181" i="89"/>
  <c r="J181" i="89" s="1"/>
  <c r="E181" i="90" s="1"/>
  <c r="G176" i="89"/>
  <c r="J176" i="89" s="1"/>
  <c r="E176" i="90" s="1"/>
  <c r="G185" i="89"/>
  <c r="J185" i="89" s="1"/>
  <c r="E185" i="90" s="1"/>
  <c r="G122" i="89"/>
  <c r="J122" i="89" s="1"/>
  <c r="E122" i="90" s="1"/>
  <c r="G117" i="89"/>
  <c r="J117" i="89" s="1"/>
  <c r="E117" i="90" s="1"/>
  <c r="G110" i="89"/>
  <c r="J110" i="89" s="1"/>
  <c r="E110" i="90" s="1"/>
  <c r="G126" i="89"/>
  <c r="J126" i="89" s="1"/>
  <c r="E126" i="90" s="1"/>
  <c r="G107" i="89"/>
  <c r="J107" i="89" s="1"/>
  <c r="E107" i="90" s="1"/>
  <c r="G128" i="89"/>
  <c r="J128" i="89" s="1"/>
  <c r="E128" i="90" s="1"/>
  <c r="G121" i="89"/>
  <c r="J121" i="89" s="1"/>
  <c r="E121" i="90" s="1"/>
  <c r="G175" i="89"/>
  <c r="J175" i="89" s="1"/>
  <c r="E175" i="90" s="1"/>
  <c r="G118" i="89"/>
  <c r="J118" i="89" s="1"/>
  <c r="E118" i="90" s="1"/>
  <c r="G192" i="90"/>
  <c r="J192" i="90" s="1"/>
  <c r="E192" i="91" s="1"/>
  <c r="G191" i="91"/>
  <c r="J191" i="91" s="1"/>
  <c r="E191" i="92" s="1"/>
  <c r="G190" i="90"/>
  <c r="J190" i="90" s="1"/>
  <c r="E190" i="91" s="1"/>
  <c r="G165" i="90"/>
  <c r="J165" i="90" s="1"/>
  <c r="E165" i="91" s="1"/>
  <c r="G103" i="90"/>
  <c r="J103" i="90" s="1"/>
  <c r="E103" i="91" s="1"/>
  <c r="G55" i="91"/>
  <c r="J55" i="91" s="1"/>
  <c r="E55" i="92" s="1"/>
  <c r="G36" i="91"/>
  <c r="J36" i="91" s="1"/>
  <c r="E36" i="92" s="1"/>
  <c r="G35" i="90"/>
  <c r="J35" i="90" s="1"/>
  <c r="E35" i="91" s="1"/>
  <c r="G38" i="91"/>
  <c r="J38" i="91" s="1"/>
  <c r="E38" i="92" s="1"/>
  <c r="G37" i="90"/>
  <c r="J37" i="90" s="1"/>
  <c r="E37" i="91" s="1"/>
  <c r="G33" i="90"/>
  <c r="J33" i="90" s="1"/>
  <c r="E33" i="91" s="1"/>
  <c r="G34" i="90"/>
  <c r="J34" i="90" s="1"/>
  <c r="E34" i="91" s="1"/>
  <c r="G147" i="89"/>
  <c r="J147" i="89" s="1"/>
  <c r="E147" i="90" s="1"/>
  <c r="G148" i="89"/>
  <c r="J148" i="89" s="1"/>
  <c r="E148" i="90" s="1"/>
  <c r="G145" i="89"/>
  <c r="J145" i="89" s="1"/>
  <c r="E145" i="90" s="1"/>
  <c r="G146" i="89"/>
  <c r="J146" i="89" s="1"/>
  <c r="E146" i="90" s="1"/>
  <c r="G144" i="89"/>
  <c r="J144" i="89" s="1"/>
  <c r="E144" i="90" s="1"/>
  <c r="G204" i="89"/>
  <c r="J204" i="89" s="1"/>
  <c r="E204" i="90" s="1"/>
  <c r="G205" i="89"/>
  <c r="J205" i="89" s="1"/>
  <c r="E205" i="90" s="1"/>
  <c r="G209" i="89"/>
  <c r="J209" i="89" s="1"/>
  <c r="E209" i="90" s="1"/>
  <c r="G211" i="89"/>
  <c r="J211" i="89" s="1"/>
  <c r="E211" i="90" s="1"/>
  <c r="G212" i="89"/>
  <c r="J212" i="89" s="1"/>
  <c r="E212" i="90" s="1"/>
  <c r="G210" i="89"/>
  <c r="J210" i="89" s="1"/>
  <c r="E210" i="90" s="1"/>
  <c r="G208" i="89"/>
  <c r="J208" i="89" s="1"/>
  <c r="E208" i="90" s="1"/>
  <c r="G198" i="89"/>
  <c r="J198" i="89" s="1"/>
  <c r="E198" i="90" s="1"/>
  <c r="G202" i="89"/>
  <c r="J202" i="89" s="1"/>
  <c r="E202" i="90" s="1"/>
  <c r="G199" i="89"/>
  <c r="J199" i="89" s="1"/>
  <c r="E199" i="90" s="1"/>
  <c r="G200" i="89"/>
  <c r="J200" i="89" s="1"/>
  <c r="E200" i="90" s="1"/>
  <c r="G203" i="89"/>
  <c r="J203" i="89" s="1"/>
  <c r="E203" i="90" s="1"/>
  <c r="G201" i="89"/>
  <c r="J201" i="89" s="1"/>
  <c r="E201" i="90" s="1"/>
  <c r="G206" i="89"/>
  <c r="J206" i="89" s="1"/>
  <c r="E206" i="90" s="1"/>
  <c r="G163" i="89"/>
  <c r="J163" i="89" s="1"/>
  <c r="E163" i="90" s="1"/>
  <c r="G155" i="89"/>
  <c r="J155" i="89" s="1"/>
  <c r="E155" i="90" s="1"/>
  <c r="G152" i="89"/>
  <c r="J152" i="89" s="1"/>
  <c r="E152" i="90" s="1"/>
  <c r="G164" i="89"/>
  <c r="J164" i="89" s="1"/>
  <c r="E164" i="90" s="1"/>
  <c r="G159" i="89"/>
  <c r="J159" i="89" s="1"/>
  <c r="E159" i="90" s="1"/>
  <c r="G158" i="89"/>
  <c r="J158" i="89" s="1"/>
  <c r="E158" i="90" s="1"/>
  <c r="G154" i="89"/>
  <c r="J154" i="89" s="1"/>
  <c r="E154" i="90" s="1"/>
  <c r="G161" i="89"/>
  <c r="J161" i="89" s="1"/>
  <c r="E161" i="90" s="1"/>
  <c r="G160" i="89"/>
  <c r="J160" i="89" s="1"/>
  <c r="E160" i="90" s="1"/>
  <c r="G162" i="89"/>
  <c r="J162" i="89" s="1"/>
  <c r="E162" i="90" s="1"/>
  <c r="G149" i="89"/>
  <c r="J149" i="89" s="1"/>
  <c r="E149" i="90" s="1"/>
  <c r="G153" i="89"/>
  <c r="J153" i="89" s="1"/>
  <c r="E153" i="90" s="1"/>
  <c r="G157" i="89"/>
  <c r="J157" i="89" s="1"/>
  <c r="E157" i="90" s="1"/>
  <c r="G151" i="89"/>
  <c r="J151" i="89" s="1"/>
  <c r="E151" i="90" s="1"/>
  <c r="G150" i="89"/>
  <c r="J150" i="89" s="1"/>
  <c r="E150" i="90" s="1"/>
  <c r="G156" i="89"/>
  <c r="J156" i="89" s="1"/>
  <c r="E156" i="90" s="1"/>
  <c r="G138" i="89"/>
  <c r="J138" i="89" s="1"/>
  <c r="E138" i="90" s="1"/>
  <c r="G143" i="89"/>
  <c r="J143" i="89" s="1"/>
  <c r="E143" i="90" s="1"/>
  <c r="G134" i="89"/>
  <c r="J134" i="89" s="1"/>
  <c r="E134" i="90" s="1"/>
  <c r="G132" i="89"/>
  <c r="J132" i="89" s="1"/>
  <c r="E132" i="90" s="1"/>
  <c r="G135" i="89"/>
  <c r="J135" i="89" s="1"/>
  <c r="E135" i="90" s="1"/>
  <c r="G139" i="89"/>
  <c r="J139" i="89" s="1"/>
  <c r="E139" i="90" s="1"/>
  <c r="G131" i="89"/>
  <c r="J131" i="89" s="1"/>
  <c r="E131" i="90" s="1"/>
  <c r="G142" i="89"/>
  <c r="J142" i="89" s="1"/>
  <c r="E142" i="90" s="1"/>
  <c r="G133" i="89"/>
  <c r="J133" i="89" s="1"/>
  <c r="E133" i="90" s="1"/>
  <c r="G140" i="89"/>
  <c r="J140" i="89" s="1"/>
  <c r="E140" i="90" s="1"/>
  <c r="G130" i="89"/>
  <c r="J130" i="89" s="1"/>
  <c r="E130" i="90" s="1"/>
  <c r="G136" i="89"/>
  <c r="J136" i="89" s="1"/>
  <c r="E136" i="90" s="1"/>
  <c r="G141" i="89"/>
  <c r="J141" i="89" s="1"/>
  <c r="E141" i="90" s="1"/>
  <c r="G137" i="89"/>
  <c r="J137" i="89" s="1"/>
  <c r="E137" i="90" s="1"/>
  <c r="G98" i="89"/>
  <c r="J98" i="89" s="1"/>
  <c r="E98" i="90" s="1"/>
  <c r="G96" i="89"/>
  <c r="J96" i="89" s="1"/>
  <c r="E96" i="90" s="1"/>
  <c r="G89" i="89"/>
  <c r="J89" i="89" s="1"/>
  <c r="E89" i="90" s="1"/>
  <c r="G92" i="89"/>
  <c r="J92" i="89" s="1"/>
  <c r="E92" i="90" s="1"/>
  <c r="G88" i="90"/>
  <c r="J88" i="90" s="1"/>
  <c r="E88" i="91" s="1"/>
  <c r="G90" i="89"/>
  <c r="J90" i="89" s="1"/>
  <c r="E90" i="90" s="1"/>
  <c r="G101" i="89"/>
  <c r="J101" i="89" s="1"/>
  <c r="E101" i="90" s="1"/>
  <c r="G97" i="89"/>
  <c r="J97" i="89" s="1"/>
  <c r="E97" i="90" s="1"/>
  <c r="G100" i="89"/>
  <c r="J100" i="89" s="1"/>
  <c r="E100" i="90" s="1"/>
  <c r="G95" i="89"/>
  <c r="J95" i="89" s="1"/>
  <c r="E95" i="90" s="1"/>
  <c r="G91" i="89"/>
  <c r="J91" i="89" s="1"/>
  <c r="E91" i="90" s="1"/>
  <c r="G93" i="88"/>
  <c r="J93" i="88" s="1"/>
  <c r="E93" i="89" s="1"/>
  <c r="G94" i="88"/>
  <c r="J94" i="88" s="1"/>
  <c r="E94" i="89" s="1"/>
  <c r="G102" i="90"/>
  <c r="J102" i="90" s="1"/>
  <c r="E102" i="91" s="1"/>
  <c r="G58" i="89"/>
  <c r="J58" i="89" s="1"/>
  <c r="E58" i="90" s="1"/>
  <c r="G64" i="89"/>
  <c r="J64" i="89" s="1"/>
  <c r="E64" i="90" s="1"/>
  <c r="G69" i="89"/>
  <c r="J69" i="89" s="1"/>
  <c r="E69" i="90" s="1"/>
  <c r="G63" i="89"/>
  <c r="J63" i="89" s="1"/>
  <c r="E63" i="90" s="1"/>
  <c r="G67" i="89"/>
  <c r="J67" i="89" s="1"/>
  <c r="E67" i="90" s="1"/>
  <c r="G68" i="89"/>
  <c r="J68" i="89" s="1"/>
  <c r="E68" i="90" s="1"/>
  <c r="G65" i="89"/>
  <c r="J65" i="89" s="1"/>
  <c r="E65" i="90" s="1"/>
  <c r="G57" i="89"/>
  <c r="J57" i="89" s="1"/>
  <c r="E57" i="90" s="1"/>
  <c r="G61" i="89"/>
  <c r="J61" i="89" s="1"/>
  <c r="E61" i="90" s="1"/>
  <c r="G59" i="89"/>
  <c r="J59" i="89" s="1"/>
  <c r="E59" i="90" s="1"/>
  <c r="G70" i="89"/>
  <c r="J70" i="89" s="1"/>
  <c r="E70" i="90" s="1"/>
  <c r="G62" i="89"/>
  <c r="J62" i="89" s="1"/>
  <c r="E62" i="90" s="1"/>
  <c r="G66" i="89"/>
  <c r="J66" i="89" s="1"/>
  <c r="E66" i="90" s="1"/>
  <c r="G60" i="89"/>
  <c r="J60" i="89" s="1"/>
  <c r="E60" i="90" s="1"/>
  <c r="G48" i="89"/>
  <c r="J48" i="89" s="1"/>
  <c r="E48" i="90" s="1"/>
  <c r="G40" i="89"/>
  <c r="J40" i="89" s="1"/>
  <c r="E40" i="90" s="1"/>
  <c r="G53" i="89"/>
  <c r="J53" i="89" s="1"/>
  <c r="E53" i="90" s="1"/>
  <c r="G45" i="89"/>
  <c r="J45" i="89" s="1"/>
  <c r="E45" i="90" s="1"/>
  <c r="G50" i="89"/>
  <c r="J50" i="89" s="1"/>
  <c r="E50" i="90" s="1"/>
  <c r="G42" i="89"/>
  <c r="J42" i="89" s="1"/>
  <c r="E42" i="90" s="1"/>
  <c r="G52" i="89"/>
  <c r="J52" i="89" s="1"/>
  <c r="E52" i="90" s="1"/>
  <c r="G54" i="89"/>
  <c r="J54" i="89" s="1"/>
  <c r="E54" i="90" s="1"/>
  <c r="G41" i="89"/>
  <c r="J41" i="89" s="1"/>
  <c r="E41" i="90" s="1"/>
  <c r="G49" i="89"/>
  <c r="J49" i="89" s="1"/>
  <c r="E49" i="90" s="1"/>
  <c r="G51" i="89"/>
  <c r="J51" i="89" s="1"/>
  <c r="E51" i="90" s="1"/>
  <c r="G43" i="89"/>
  <c r="J43" i="89" s="1"/>
  <c r="E43" i="90" s="1"/>
  <c r="G44" i="89"/>
  <c r="J44" i="89" s="1"/>
  <c r="E44" i="90" s="1"/>
  <c r="G46" i="89"/>
  <c r="J46" i="89" s="1"/>
  <c r="E46" i="90" s="1"/>
  <c r="G47" i="89"/>
  <c r="J47" i="89" s="1"/>
  <c r="E47" i="90" s="1"/>
  <c r="G39" i="89"/>
  <c r="J39" i="89" s="1"/>
  <c r="E39" i="90" s="1"/>
  <c r="G27" i="89"/>
  <c r="J27" i="89" s="1"/>
  <c r="E27" i="90" s="1"/>
  <c r="G29" i="89"/>
  <c r="J29" i="89" s="1"/>
  <c r="E29" i="90" s="1"/>
  <c r="G32" i="89"/>
  <c r="J32" i="89" s="1"/>
  <c r="E32" i="90" s="1"/>
  <c r="G28" i="89"/>
  <c r="J28" i="89" s="1"/>
  <c r="E28" i="90" s="1"/>
  <c r="G30" i="89"/>
  <c r="J30" i="89" s="1"/>
  <c r="E30" i="90" s="1"/>
  <c r="G31" i="89"/>
  <c r="J31" i="89" s="1"/>
  <c r="E31" i="90" s="1"/>
  <c r="G10" i="78"/>
  <c r="J10" i="78" s="1"/>
  <c r="E10" i="79" s="1"/>
  <c r="G9" i="78"/>
  <c r="J9" i="78" s="1"/>
  <c r="E9" i="79" s="1"/>
  <c r="G11" i="78"/>
  <c r="J11" i="78" s="1"/>
  <c r="E11" i="79" s="1"/>
  <c r="G9" i="8"/>
  <c r="J9" i="8"/>
  <c r="J11" i="8"/>
  <c r="G11" i="8"/>
  <c r="J10" i="8"/>
  <c r="G10" i="8"/>
  <c r="N236" i="74"/>
  <c r="M5" i="8"/>
  <c r="M234" i="8" s="1"/>
  <c r="P5" i="74"/>
  <c r="R234" i="74"/>
  <c r="G56" i="91" l="1"/>
  <c r="J56" i="91" s="1"/>
  <c r="G123" i="91"/>
  <c r="J123" i="91" s="1"/>
  <c r="E123" i="92" s="1"/>
  <c r="G193" i="90"/>
  <c r="J193" i="90" s="1"/>
  <c r="G12" i="85"/>
  <c r="J12" i="85" s="1"/>
  <c r="E12" i="86" s="1"/>
  <c r="G170" i="90"/>
  <c r="J170" i="90" s="1"/>
  <c r="E170" i="91" s="1"/>
  <c r="G172" i="90"/>
  <c r="J172" i="90" s="1"/>
  <c r="E172" i="91" s="1"/>
  <c r="G168" i="90"/>
  <c r="J168" i="90" s="1"/>
  <c r="E168" i="91" s="1"/>
  <c r="G167" i="90"/>
  <c r="J167" i="90" s="1"/>
  <c r="E167" i="91" s="1"/>
  <c r="G166" i="90"/>
  <c r="J166" i="90" s="1"/>
  <c r="E166" i="91" s="1"/>
  <c r="G86" i="90"/>
  <c r="J86" i="90" s="1"/>
  <c r="E86" i="91" s="1"/>
  <c r="G194" i="90"/>
  <c r="J194" i="90" s="1"/>
  <c r="E194" i="91" s="1"/>
  <c r="G169" i="90"/>
  <c r="J169" i="90" s="1"/>
  <c r="E169" i="91" s="1"/>
  <c r="G173" i="90"/>
  <c r="J173" i="90" s="1"/>
  <c r="E173" i="91" s="1"/>
  <c r="G171" i="90"/>
  <c r="J171" i="90" s="1"/>
  <c r="E171" i="91" s="1"/>
  <c r="G72" i="90"/>
  <c r="J72" i="90" s="1"/>
  <c r="E72" i="91" s="1"/>
  <c r="G87" i="91"/>
  <c r="J87" i="91" s="1"/>
  <c r="E87" i="92" s="1"/>
  <c r="J213" i="95"/>
  <c r="G11" i="79"/>
  <c r="J11" i="79" s="1"/>
  <c r="E11" i="80" s="1"/>
  <c r="G9" i="79"/>
  <c r="J9" i="79" s="1"/>
  <c r="E9" i="80" s="1"/>
  <c r="G10" i="79"/>
  <c r="J10" i="79" s="1"/>
  <c r="E10" i="80" s="1"/>
  <c r="G112" i="90"/>
  <c r="J112" i="90" s="1"/>
  <c r="E112" i="91" s="1"/>
  <c r="G75" i="90"/>
  <c r="J75" i="90" s="1"/>
  <c r="E75" i="91" s="1"/>
  <c r="G79" i="90"/>
  <c r="J79" i="90" s="1"/>
  <c r="E79" i="91" s="1"/>
  <c r="G233" i="94"/>
  <c r="J233" i="94" s="1"/>
  <c r="G196" i="90"/>
  <c r="J196" i="90" s="1"/>
  <c r="E196" i="91" s="1"/>
  <c r="G115" i="90"/>
  <c r="J115" i="90" s="1"/>
  <c r="E115" i="91" s="1"/>
  <c r="G121" i="90"/>
  <c r="J121" i="90" s="1"/>
  <c r="E121" i="91" s="1"/>
  <c r="G120" i="90"/>
  <c r="J120" i="90" s="1"/>
  <c r="E120" i="91" s="1"/>
  <c r="G85" i="90"/>
  <c r="J85" i="90" s="1"/>
  <c r="E85" i="91" s="1"/>
  <c r="G82" i="90"/>
  <c r="J82" i="90" s="1"/>
  <c r="E82" i="91" s="1"/>
  <c r="G178" i="90"/>
  <c r="J178" i="90" s="1"/>
  <c r="E178" i="91" s="1"/>
  <c r="G77" i="90"/>
  <c r="J77" i="90" s="1"/>
  <c r="E77" i="91" s="1"/>
  <c r="G182" i="90"/>
  <c r="J182" i="90" s="1"/>
  <c r="E182" i="91" s="1"/>
  <c r="G181" i="90"/>
  <c r="J181" i="90" s="1"/>
  <c r="E181" i="91" s="1"/>
  <c r="G177" i="90"/>
  <c r="J177" i="90" s="1"/>
  <c r="E177" i="91" s="1"/>
  <c r="G81" i="90"/>
  <c r="J81" i="90" s="1"/>
  <c r="E81" i="91" s="1"/>
  <c r="G111" i="90"/>
  <c r="J111" i="90" s="1"/>
  <c r="E111" i="91" s="1"/>
  <c r="G106" i="90"/>
  <c r="J106" i="90" s="1"/>
  <c r="E106" i="91" s="1"/>
  <c r="G74" i="90"/>
  <c r="J74" i="90" s="1"/>
  <c r="E74" i="91" s="1"/>
  <c r="G122" i="90"/>
  <c r="J122" i="90" s="1"/>
  <c r="E122" i="91" s="1"/>
  <c r="G84" i="90"/>
  <c r="J84" i="90" s="1"/>
  <c r="E84" i="91" s="1"/>
  <c r="G73" i="90"/>
  <c r="J73" i="90" s="1"/>
  <c r="E73" i="91" s="1"/>
  <c r="G108" i="90"/>
  <c r="J108" i="90" s="1"/>
  <c r="E108" i="91" s="1"/>
  <c r="G114" i="90"/>
  <c r="J114" i="90" s="1"/>
  <c r="E114" i="91" s="1"/>
  <c r="G185" i="90"/>
  <c r="J185" i="90" s="1"/>
  <c r="E185" i="91" s="1"/>
  <c r="G128" i="90"/>
  <c r="J128" i="90" s="1"/>
  <c r="E128" i="91" s="1"/>
  <c r="G126" i="90"/>
  <c r="J126" i="90" s="1"/>
  <c r="E126" i="91" s="1"/>
  <c r="G186" i="90"/>
  <c r="J186" i="90" s="1"/>
  <c r="E186" i="91" s="1"/>
  <c r="G183" i="90"/>
  <c r="J183" i="90" s="1"/>
  <c r="E183" i="91" s="1"/>
  <c r="G113" i="90"/>
  <c r="J113" i="90" s="1"/>
  <c r="E113" i="91" s="1"/>
  <c r="G197" i="90"/>
  <c r="J197" i="90" s="1"/>
  <c r="E197" i="91" s="1"/>
  <c r="G83" i="90"/>
  <c r="J83" i="90" s="1"/>
  <c r="E83" i="91" s="1"/>
  <c r="G125" i="90"/>
  <c r="J125" i="90" s="1"/>
  <c r="E125" i="91" s="1"/>
  <c r="G80" i="90"/>
  <c r="J80" i="90" s="1"/>
  <c r="E80" i="91" s="1"/>
  <c r="G176" i="90"/>
  <c r="J176" i="90" s="1"/>
  <c r="E176" i="91" s="1"/>
  <c r="G119" i="90"/>
  <c r="J119" i="90" s="1"/>
  <c r="E119" i="91" s="1"/>
  <c r="G110" i="90"/>
  <c r="J110" i="90" s="1"/>
  <c r="E110" i="91" s="1"/>
  <c r="G116" i="90"/>
  <c r="J116" i="90" s="1"/>
  <c r="E116" i="91" s="1"/>
  <c r="G127" i="90"/>
  <c r="J127" i="90" s="1"/>
  <c r="E127" i="91" s="1"/>
  <c r="G78" i="90"/>
  <c r="J78" i="90" s="1"/>
  <c r="E78" i="91" s="1"/>
  <c r="G195" i="90"/>
  <c r="J195" i="90" s="1"/>
  <c r="E195" i="91" s="1"/>
  <c r="G174" i="91"/>
  <c r="J174" i="91" s="1"/>
  <c r="E174" i="92" s="1"/>
  <c r="G179" i="90"/>
  <c r="J179" i="90" s="1"/>
  <c r="E179" i="91" s="1"/>
  <c r="G107" i="90"/>
  <c r="J107" i="90" s="1"/>
  <c r="E107" i="91" s="1"/>
  <c r="G117" i="90"/>
  <c r="J117" i="90" s="1"/>
  <c r="E117" i="91" s="1"/>
  <c r="G184" i="90"/>
  <c r="J184" i="90" s="1"/>
  <c r="E184" i="91" s="1"/>
  <c r="G124" i="90"/>
  <c r="J124" i="90" s="1"/>
  <c r="E124" i="91" s="1"/>
  <c r="G109" i="90"/>
  <c r="J109" i="90" s="1"/>
  <c r="E109" i="91" s="1"/>
  <c r="G104" i="90"/>
  <c r="J104" i="90" s="1"/>
  <c r="E104" i="91" s="1"/>
  <c r="G129" i="90"/>
  <c r="J129" i="90" s="1"/>
  <c r="E129" i="91" s="1"/>
  <c r="G180" i="90"/>
  <c r="J180" i="90" s="1"/>
  <c r="E180" i="91" s="1"/>
  <c r="G175" i="90"/>
  <c r="J175" i="90" s="1"/>
  <c r="E175" i="91" s="1"/>
  <c r="G118" i="90"/>
  <c r="J118" i="90" s="1"/>
  <c r="E118" i="91" s="1"/>
  <c r="G190" i="91"/>
  <c r="J190" i="91" s="1"/>
  <c r="E190" i="92" s="1"/>
  <c r="G191" i="92"/>
  <c r="J191" i="92" s="1"/>
  <c r="E191" i="93" s="1"/>
  <c r="G192" i="91"/>
  <c r="J192" i="91" s="1"/>
  <c r="E192" i="92" s="1"/>
  <c r="G165" i="91"/>
  <c r="J165" i="91" s="1"/>
  <c r="E165" i="92" s="1"/>
  <c r="G103" i="91"/>
  <c r="J103" i="91" s="1"/>
  <c r="E103" i="92" s="1"/>
  <c r="G55" i="92"/>
  <c r="J55" i="92" s="1"/>
  <c r="E55" i="93" s="1"/>
  <c r="G34" i="91"/>
  <c r="J34" i="91" s="1"/>
  <c r="E34" i="92" s="1"/>
  <c r="G38" i="92"/>
  <c r="J38" i="92" s="1"/>
  <c r="E38" i="93" s="1"/>
  <c r="G37" i="91"/>
  <c r="J37" i="91" s="1"/>
  <c r="E37" i="92" s="1"/>
  <c r="G35" i="91"/>
  <c r="J35" i="91" s="1"/>
  <c r="E35" i="92" s="1"/>
  <c r="G33" i="91"/>
  <c r="J33" i="91" s="1"/>
  <c r="E33" i="92" s="1"/>
  <c r="G36" i="92"/>
  <c r="J36" i="92" s="1"/>
  <c r="E36" i="93" s="1"/>
  <c r="G147" i="90"/>
  <c r="J147" i="90" s="1"/>
  <c r="E147" i="91" s="1"/>
  <c r="G144" i="90"/>
  <c r="J144" i="90" s="1"/>
  <c r="E144" i="91" s="1"/>
  <c r="G145" i="90"/>
  <c r="J145" i="90" s="1"/>
  <c r="E145" i="91" s="1"/>
  <c r="G148" i="90"/>
  <c r="J148" i="90" s="1"/>
  <c r="E148" i="91" s="1"/>
  <c r="G146" i="90"/>
  <c r="J146" i="90" s="1"/>
  <c r="E146" i="91" s="1"/>
  <c r="G208" i="90"/>
  <c r="J208" i="90" s="1"/>
  <c r="E208" i="91" s="1"/>
  <c r="G198" i="90"/>
  <c r="J198" i="90" s="1"/>
  <c r="E198" i="91" s="1"/>
  <c r="G211" i="90"/>
  <c r="J211" i="90" s="1"/>
  <c r="E211" i="91" s="1"/>
  <c r="G210" i="90"/>
  <c r="J210" i="90" s="1"/>
  <c r="E210" i="91" s="1"/>
  <c r="G201" i="90"/>
  <c r="J201" i="90" s="1"/>
  <c r="E201" i="91" s="1"/>
  <c r="G200" i="90"/>
  <c r="J200" i="90" s="1"/>
  <c r="E200" i="91" s="1"/>
  <c r="G209" i="90"/>
  <c r="J209" i="90" s="1"/>
  <c r="E209" i="91" s="1"/>
  <c r="G212" i="90"/>
  <c r="J212" i="90" s="1"/>
  <c r="E212" i="91" s="1"/>
  <c r="G199" i="90"/>
  <c r="J199" i="90" s="1"/>
  <c r="E199" i="91" s="1"/>
  <c r="G205" i="90"/>
  <c r="J205" i="90" s="1"/>
  <c r="E205" i="91" s="1"/>
  <c r="G206" i="90"/>
  <c r="J206" i="90" s="1"/>
  <c r="E206" i="91" s="1"/>
  <c r="G203" i="90"/>
  <c r="J203" i="90" s="1"/>
  <c r="E203" i="91" s="1"/>
  <c r="G202" i="90"/>
  <c r="J202" i="90" s="1"/>
  <c r="E202" i="91" s="1"/>
  <c r="G204" i="90"/>
  <c r="J204" i="90" s="1"/>
  <c r="E204" i="91" s="1"/>
  <c r="G154" i="90"/>
  <c r="J154" i="90" s="1"/>
  <c r="E154" i="91" s="1"/>
  <c r="G164" i="90"/>
  <c r="J164" i="90" s="1"/>
  <c r="E164" i="91" s="1"/>
  <c r="G156" i="90"/>
  <c r="J156" i="90" s="1"/>
  <c r="E156" i="91" s="1"/>
  <c r="G151" i="90"/>
  <c r="J151" i="90" s="1"/>
  <c r="E151" i="91" s="1"/>
  <c r="G159" i="90"/>
  <c r="J159" i="90" s="1"/>
  <c r="E159" i="91" s="1"/>
  <c r="G149" i="90"/>
  <c r="J149" i="90" s="1"/>
  <c r="E149" i="91" s="1"/>
  <c r="G152" i="90"/>
  <c r="J152" i="90" s="1"/>
  <c r="E152" i="91" s="1"/>
  <c r="G150" i="90"/>
  <c r="J150" i="90" s="1"/>
  <c r="E150" i="91" s="1"/>
  <c r="G157" i="90"/>
  <c r="J157" i="90" s="1"/>
  <c r="E157" i="91" s="1"/>
  <c r="G162" i="90"/>
  <c r="J162" i="90" s="1"/>
  <c r="E162" i="91" s="1"/>
  <c r="G155" i="90"/>
  <c r="J155" i="90" s="1"/>
  <c r="E155" i="91" s="1"/>
  <c r="G161" i="90"/>
  <c r="J161" i="90" s="1"/>
  <c r="E161" i="91" s="1"/>
  <c r="G158" i="90"/>
  <c r="J158" i="90" s="1"/>
  <c r="E158" i="91" s="1"/>
  <c r="G153" i="90"/>
  <c r="J153" i="90" s="1"/>
  <c r="E153" i="91" s="1"/>
  <c r="G160" i="90"/>
  <c r="J160" i="90" s="1"/>
  <c r="E160" i="91" s="1"/>
  <c r="G163" i="90"/>
  <c r="J163" i="90" s="1"/>
  <c r="E163" i="91" s="1"/>
  <c r="G137" i="90"/>
  <c r="J137" i="90" s="1"/>
  <c r="E137" i="91" s="1"/>
  <c r="G135" i="90"/>
  <c r="J135" i="90" s="1"/>
  <c r="E135" i="91" s="1"/>
  <c r="G130" i="90"/>
  <c r="J130" i="90" s="1"/>
  <c r="E130" i="91" s="1"/>
  <c r="G134" i="90"/>
  <c r="J134" i="90" s="1"/>
  <c r="E134" i="91" s="1"/>
  <c r="G131" i="90"/>
  <c r="J131" i="90" s="1"/>
  <c r="E131" i="91" s="1"/>
  <c r="G141" i="90"/>
  <c r="J141" i="90" s="1"/>
  <c r="E141" i="91" s="1"/>
  <c r="G132" i="90"/>
  <c r="J132" i="90" s="1"/>
  <c r="E132" i="91" s="1"/>
  <c r="G140" i="90"/>
  <c r="J140" i="90" s="1"/>
  <c r="E140" i="91" s="1"/>
  <c r="G143" i="90"/>
  <c r="J143" i="90" s="1"/>
  <c r="E143" i="91" s="1"/>
  <c r="G142" i="90"/>
  <c r="J142" i="90" s="1"/>
  <c r="E142" i="91" s="1"/>
  <c r="G139" i="90"/>
  <c r="J139" i="90" s="1"/>
  <c r="E139" i="91" s="1"/>
  <c r="G136" i="90"/>
  <c r="J136" i="90" s="1"/>
  <c r="E136" i="91" s="1"/>
  <c r="G133" i="90"/>
  <c r="J133" i="90" s="1"/>
  <c r="E133" i="91" s="1"/>
  <c r="G138" i="90"/>
  <c r="J138" i="90" s="1"/>
  <c r="E138" i="91" s="1"/>
  <c r="G94" i="89"/>
  <c r="J94" i="89" s="1"/>
  <c r="E94" i="90" s="1"/>
  <c r="G97" i="90"/>
  <c r="J97" i="90" s="1"/>
  <c r="E97" i="91" s="1"/>
  <c r="G93" i="89"/>
  <c r="J93" i="89" s="1"/>
  <c r="E93" i="90" s="1"/>
  <c r="G101" i="90"/>
  <c r="J101" i="90" s="1"/>
  <c r="E101" i="91" s="1"/>
  <c r="G88" i="91"/>
  <c r="J88" i="91" s="1"/>
  <c r="E88" i="92" s="1"/>
  <c r="G91" i="90"/>
  <c r="J91" i="90" s="1"/>
  <c r="E91" i="91" s="1"/>
  <c r="G95" i="90"/>
  <c r="J95" i="90" s="1"/>
  <c r="E95" i="91" s="1"/>
  <c r="G96" i="90"/>
  <c r="J96" i="90" s="1"/>
  <c r="E96" i="91" s="1"/>
  <c r="G102" i="91"/>
  <c r="J102" i="91" s="1"/>
  <c r="E102" i="92" s="1"/>
  <c r="G90" i="90"/>
  <c r="J90" i="90" s="1"/>
  <c r="E90" i="91" s="1"/>
  <c r="G92" i="90"/>
  <c r="J92" i="90" s="1"/>
  <c r="E92" i="91" s="1"/>
  <c r="G89" i="90"/>
  <c r="J89" i="90" s="1"/>
  <c r="E89" i="91" s="1"/>
  <c r="G100" i="90"/>
  <c r="J100" i="90" s="1"/>
  <c r="E100" i="91" s="1"/>
  <c r="G98" i="90"/>
  <c r="J98" i="90" s="1"/>
  <c r="E98" i="91" s="1"/>
  <c r="G65" i="90"/>
  <c r="J65" i="90" s="1"/>
  <c r="E65" i="91" s="1"/>
  <c r="G66" i="90"/>
  <c r="J66" i="90" s="1"/>
  <c r="E66" i="91" s="1"/>
  <c r="G62" i="90"/>
  <c r="J62" i="90" s="1"/>
  <c r="E62" i="91" s="1"/>
  <c r="G63" i="90"/>
  <c r="J63" i="90" s="1"/>
  <c r="E63" i="91" s="1"/>
  <c r="G69" i="90"/>
  <c r="J69" i="90" s="1"/>
  <c r="E69" i="91" s="1"/>
  <c r="G60" i="90"/>
  <c r="J60" i="90" s="1"/>
  <c r="E60" i="91" s="1"/>
  <c r="G68" i="90"/>
  <c r="J68" i="90" s="1"/>
  <c r="E68" i="91" s="1"/>
  <c r="G70" i="90"/>
  <c r="J70" i="90" s="1"/>
  <c r="E70" i="91" s="1"/>
  <c r="G61" i="90"/>
  <c r="J61" i="90" s="1"/>
  <c r="E61" i="91" s="1"/>
  <c r="G64" i="90"/>
  <c r="J64" i="90" s="1"/>
  <c r="E64" i="91" s="1"/>
  <c r="G67" i="90"/>
  <c r="J67" i="90" s="1"/>
  <c r="E67" i="91" s="1"/>
  <c r="G59" i="90"/>
  <c r="J59" i="90" s="1"/>
  <c r="E59" i="91" s="1"/>
  <c r="G57" i="90"/>
  <c r="J57" i="90" s="1"/>
  <c r="E57" i="91" s="1"/>
  <c r="G58" i="90"/>
  <c r="J58" i="90" s="1"/>
  <c r="E58" i="91" s="1"/>
  <c r="G46" i="90"/>
  <c r="J46" i="90" s="1"/>
  <c r="E46" i="91" s="1"/>
  <c r="G43" i="90"/>
  <c r="J43" i="90" s="1"/>
  <c r="E43" i="91" s="1"/>
  <c r="G47" i="90"/>
  <c r="J47" i="90" s="1"/>
  <c r="E47" i="91" s="1"/>
  <c r="G42" i="90"/>
  <c r="J42" i="90" s="1"/>
  <c r="E42" i="91" s="1"/>
  <c r="G50" i="90"/>
  <c r="J50" i="90" s="1"/>
  <c r="E50" i="91" s="1"/>
  <c r="G49" i="90"/>
  <c r="J49" i="90" s="1"/>
  <c r="E49" i="91" s="1"/>
  <c r="G40" i="90"/>
  <c r="J40" i="90" s="1"/>
  <c r="E40" i="91" s="1"/>
  <c r="G52" i="90"/>
  <c r="J52" i="90" s="1"/>
  <c r="E52" i="91" s="1"/>
  <c r="G44" i="90"/>
  <c r="J44" i="90" s="1"/>
  <c r="E44" i="91" s="1"/>
  <c r="G51" i="90"/>
  <c r="J51" i="90" s="1"/>
  <c r="E51" i="91" s="1"/>
  <c r="G53" i="90"/>
  <c r="J53" i="90" s="1"/>
  <c r="E53" i="91" s="1"/>
  <c r="G41" i="90"/>
  <c r="J41" i="90" s="1"/>
  <c r="E41" i="91" s="1"/>
  <c r="G39" i="90"/>
  <c r="J39" i="90" s="1"/>
  <c r="E39" i="91" s="1"/>
  <c r="G54" i="90"/>
  <c r="J54" i="90" s="1"/>
  <c r="E54" i="91" s="1"/>
  <c r="G48" i="90"/>
  <c r="J48" i="90" s="1"/>
  <c r="E48" i="91" s="1"/>
  <c r="G45" i="90"/>
  <c r="J45" i="90" s="1"/>
  <c r="E45" i="91" s="1"/>
  <c r="G30" i="90"/>
  <c r="J30" i="90" s="1"/>
  <c r="E30" i="91" s="1"/>
  <c r="G29" i="90"/>
  <c r="J29" i="90" s="1"/>
  <c r="E29" i="91" s="1"/>
  <c r="G28" i="90"/>
  <c r="J28" i="90" s="1"/>
  <c r="E28" i="91" s="1"/>
  <c r="G32" i="90"/>
  <c r="J32" i="90" s="1"/>
  <c r="E32" i="91" s="1"/>
  <c r="G27" i="90"/>
  <c r="J27" i="90" s="1"/>
  <c r="E27" i="91" s="1"/>
  <c r="G31" i="90"/>
  <c r="J31" i="90" s="1"/>
  <c r="E31" i="91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42" i="74"/>
  <c r="X13" i="8"/>
  <c r="G233" i="95" l="1"/>
  <c r="J233" i="95" s="1"/>
  <c r="G233" i="102"/>
  <c r="J233" i="102" s="1"/>
  <c r="G233" i="103" s="1"/>
  <c r="J233" i="103" s="1"/>
  <c r="G233" i="104" s="1"/>
  <c r="J233" i="104" s="1"/>
  <c r="G233" i="105" s="1"/>
  <c r="E193" i="91"/>
  <c r="G193" i="91" s="1"/>
  <c r="J193" i="91" s="1"/>
  <c r="E193" i="92" s="1"/>
  <c r="G193" i="92" s="1"/>
  <c r="J193" i="92" s="1"/>
  <c r="E193" i="93" s="1"/>
  <c r="E56" i="92"/>
  <c r="G56" i="92" s="1"/>
  <c r="J56" i="92" s="1"/>
  <c r="E56" i="93" s="1"/>
  <c r="G56" i="93" s="1"/>
  <c r="J56" i="93" s="1"/>
  <c r="G56" i="94" s="1"/>
  <c r="J56" i="94" s="1"/>
  <c r="G56" i="95" s="1"/>
  <c r="J56" i="95" s="1"/>
  <c r="G194" i="91"/>
  <c r="J194" i="91" s="1"/>
  <c r="E194" i="92" s="1"/>
  <c r="G12" i="86"/>
  <c r="J12" i="86" s="1"/>
  <c r="G123" i="92"/>
  <c r="J123" i="92" s="1"/>
  <c r="E123" i="93" s="1"/>
  <c r="G123" i="93" s="1"/>
  <c r="J123" i="93" s="1"/>
  <c r="G87" i="92"/>
  <c r="J87" i="92" s="1"/>
  <c r="G86" i="91"/>
  <c r="J86" i="91" s="1"/>
  <c r="E86" i="92" s="1"/>
  <c r="G72" i="91"/>
  <c r="J72" i="91" s="1"/>
  <c r="E72" i="92" s="1"/>
  <c r="G166" i="91"/>
  <c r="J166" i="91" s="1"/>
  <c r="E166" i="92" s="1"/>
  <c r="G171" i="91"/>
  <c r="J171" i="91" s="1"/>
  <c r="E171" i="92" s="1"/>
  <c r="G167" i="91"/>
  <c r="J167" i="91" s="1"/>
  <c r="E167" i="92" s="1"/>
  <c r="G173" i="91"/>
  <c r="J173" i="91" s="1"/>
  <c r="E173" i="92" s="1"/>
  <c r="G168" i="91"/>
  <c r="J168" i="91" s="1"/>
  <c r="E168" i="92" s="1"/>
  <c r="G169" i="91"/>
  <c r="J169" i="91" s="1"/>
  <c r="E169" i="92" s="1"/>
  <c r="G172" i="91"/>
  <c r="J172" i="91" s="1"/>
  <c r="E172" i="92" s="1"/>
  <c r="G170" i="91"/>
  <c r="J170" i="91" s="1"/>
  <c r="E170" i="92" s="1"/>
  <c r="G10" i="80"/>
  <c r="J10" i="80" s="1"/>
  <c r="E10" i="81" s="1"/>
  <c r="G9" i="80"/>
  <c r="J9" i="80" s="1"/>
  <c r="E9" i="81" s="1"/>
  <c r="G11" i="80"/>
  <c r="J11" i="80" s="1"/>
  <c r="E11" i="81" s="1"/>
  <c r="G117" i="91"/>
  <c r="J117" i="91" s="1"/>
  <c r="E117" i="92" s="1"/>
  <c r="G116" i="91"/>
  <c r="J116" i="91" s="1"/>
  <c r="E116" i="92" s="1"/>
  <c r="G113" i="91"/>
  <c r="J113" i="91" s="1"/>
  <c r="E113" i="92" s="1"/>
  <c r="G73" i="91"/>
  <c r="J73" i="91" s="1"/>
  <c r="E73" i="92" s="1"/>
  <c r="G177" i="91"/>
  <c r="J177" i="91" s="1"/>
  <c r="E177" i="92" s="1"/>
  <c r="G121" i="91"/>
  <c r="J121" i="91" s="1"/>
  <c r="E121" i="92" s="1"/>
  <c r="G107" i="91"/>
  <c r="J107" i="91" s="1"/>
  <c r="E107" i="92" s="1"/>
  <c r="G110" i="91"/>
  <c r="J110" i="91" s="1"/>
  <c r="E110" i="92" s="1"/>
  <c r="G183" i="91"/>
  <c r="J183" i="91" s="1"/>
  <c r="E183" i="92" s="1"/>
  <c r="G84" i="91"/>
  <c r="J84" i="91" s="1"/>
  <c r="E84" i="92" s="1"/>
  <c r="G181" i="91"/>
  <c r="J181" i="91" s="1"/>
  <c r="E181" i="92" s="1"/>
  <c r="G180" i="91"/>
  <c r="J180" i="91" s="1"/>
  <c r="E180" i="92" s="1"/>
  <c r="G179" i="91"/>
  <c r="J179" i="91" s="1"/>
  <c r="E179" i="92" s="1"/>
  <c r="G119" i="91"/>
  <c r="J119" i="91" s="1"/>
  <c r="E119" i="92" s="1"/>
  <c r="G186" i="91"/>
  <c r="J186" i="91" s="1"/>
  <c r="E186" i="92" s="1"/>
  <c r="G182" i="91"/>
  <c r="J182" i="91" s="1"/>
  <c r="E182" i="92" s="1"/>
  <c r="G115" i="91"/>
  <c r="J115" i="91" s="1"/>
  <c r="E115" i="92" s="1"/>
  <c r="G129" i="91"/>
  <c r="J129" i="91" s="1"/>
  <c r="E129" i="92" s="1"/>
  <c r="G174" i="92"/>
  <c r="J174" i="92" s="1"/>
  <c r="E174" i="93" s="1"/>
  <c r="G176" i="91"/>
  <c r="J176" i="91" s="1"/>
  <c r="E176" i="92" s="1"/>
  <c r="G126" i="91"/>
  <c r="J126" i="91" s="1"/>
  <c r="E126" i="92" s="1"/>
  <c r="G122" i="91"/>
  <c r="J122" i="91" s="1"/>
  <c r="E122" i="92" s="1"/>
  <c r="G77" i="91"/>
  <c r="J77" i="91" s="1"/>
  <c r="E77" i="92" s="1"/>
  <c r="G196" i="91"/>
  <c r="J196" i="91" s="1"/>
  <c r="E196" i="92" s="1"/>
  <c r="G104" i="91"/>
  <c r="J104" i="91" s="1"/>
  <c r="E104" i="92" s="1"/>
  <c r="G80" i="91"/>
  <c r="J80" i="91" s="1"/>
  <c r="E80" i="92" s="1"/>
  <c r="G178" i="91"/>
  <c r="J178" i="91" s="1"/>
  <c r="E178" i="92" s="1"/>
  <c r="G109" i="91"/>
  <c r="J109" i="91" s="1"/>
  <c r="E109" i="92" s="1"/>
  <c r="G78" i="91"/>
  <c r="J78" i="91" s="1"/>
  <c r="E78" i="92" s="1"/>
  <c r="G125" i="91"/>
  <c r="J125" i="91" s="1"/>
  <c r="E125" i="92" s="1"/>
  <c r="G185" i="91"/>
  <c r="J185" i="91" s="1"/>
  <c r="E185" i="92" s="1"/>
  <c r="G106" i="91"/>
  <c r="J106" i="91" s="1"/>
  <c r="E106" i="92" s="1"/>
  <c r="G82" i="91"/>
  <c r="J82" i="91" s="1"/>
  <c r="E82" i="92" s="1"/>
  <c r="G79" i="91"/>
  <c r="J79" i="91" s="1"/>
  <c r="E79" i="92" s="1"/>
  <c r="G195" i="91"/>
  <c r="J195" i="91" s="1"/>
  <c r="E195" i="92" s="1"/>
  <c r="G128" i="91"/>
  <c r="J128" i="91" s="1"/>
  <c r="E128" i="92" s="1"/>
  <c r="G74" i="91"/>
  <c r="J74" i="91" s="1"/>
  <c r="E74" i="92" s="1"/>
  <c r="G124" i="91"/>
  <c r="J124" i="91" s="1"/>
  <c r="E124" i="92" s="1"/>
  <c r="G83" i="91"/>
  <c r="J83" i="91" s="1"/>
  <c r="E83" i="92" s="1"/>
  <c r="G114" i="91"/>
  <c r="J114" i="91" s="1"/>
  <c r="E114" i="92" s="1"/>
  <c r="G111" i="91"/>
  <c r="J111" i="91" s="1"/>
  <c r="E111" i="92" s="1"/>
  <c r="G85" i="91"/>
  <c r="J85" i="91" s="1"/>
  <c r="E85" i="92" s="1"/>
  <c r="G75" i="91"/>
  <c r="J75" i="91" s="1"/>
  <c r="E75" i="92" s="1"/>
  <c r="G184" i="91"/>
  <c r="J184" i="91" s="1"/>
  <c r="E184" i="92" s="1"/>
  <c r="G127" i="91"/>
  <c r="J127" i="91" s="1"/>
  <c r="E127" i="92" s="1"/>
  <c r="G197" i="91"/>
  <c r="J197" i="91" s="1"/>
  <c r="E197" i="92" s="1"/>
  <c r="G108" i="91"/>
  <c r="J108" i="91" s="1"/>
  <c r="E108" i="92" s="1"/>
  <c r="G81" i="91"/>
  <c r="J81" i="91" s="1"/>
  <c r="E81" i="92" s="1"/>
  <c r="G120" i="91"/>
  <c r="J120" i="91" s="1"/>
  <c r="E120" i="92" s="1"/>
  <c r="G112" i="91"/>
  <c r="J112" i="91" s="1"/>
  <c r="E112" i="92" s="1"/>
  <c r="G175" i="91"/>
  <c r="J175" i="91" s="1"/>
  <c r="E175" i="92" s="1"/>
  <c r="G118" i="91"/>
  <c r="J118" i="91" s="1"/>
  <c r="E118" i="92" s="1"/>
  <c r="G192" i="92"/>
  <c r="J192" i="92" s="1"/>
  <c r="E192" i="93" s="1"/>
  <c r="G191" i="93"/>
  <c r="J191" i="93" s="1"/>
  <c r="G190" i="92"/>
  <c r="J190" i="92" s="1"/>
  <c r="E190" i="93" s="1"/>
  <c r="G165" i="92"/>
  <c r="J165" i="92" s="1"/>
  <c r="E165" i="93" s="1"/>
  <c r="G103" i="92"/>
  <c r="J103" i="92" s="1"/>
  <c r="E103" i="93" s="1"/>
  <c r="G55" i="93"/>
  <c r="J55" i="93" s="1"/>
  <c r="G37" i="92"/>
  <c r="J37" i="92" s="1"/>
  <c r="E37" i="93" s="1"/>
  <c r="G36" i="93"/>
  <c r="J36" i="93" s="1"/>
  <c r="G35" i="92"/>
  <c r="J35" i="92" s="1"/>
  <c r="E35" i="93" s="1"/>
  <c r="G38" i="93"/>
  <c r="J38" i="93" s="1"/>
  <c r="G33" i="92"/>
  <c r="J33" i="92" s="1"/>
  <c r="E33" i="93" s="1"/>
  <c r="G34" i="92"/>
  <c r="J34" i="92" s="1"/>
  <c r="E34" i="93" s="1"/>
  <c r="G148" i="91"/>
  <c r="J148" i="91" s="1"/>
  <c r="E148" i="92" s="1"/>
  <c r="G144" i="91"/>
  <c r="J144" i="91" s="1"/>
  <c r="E144" i="92" s="1"/>
  <c r="G145" i="91"/>
  <c r="J145" i="91" s="1"/>
  <c r="E145" i="92" s="1"/>
  <c r="G146" i="91"/>
  <c r="J146" i="91" s="1"/>
  <c r="E146" i="92" s="1"/>
  <c r="G147" i="91"/>
  <c r="J147" i="91" s="1"/>
  <c r="E147" i="92" s="1"/>
  <c r="G204" i="91"/>
  <c r="J204" i="91" s="1"/>
  <c r="E204" i="92" s="1"/>
  <c r="G203" i="91"/>
  <c r="J203" i="91" s="1"/>
  <c r="E203" i="92" s="1"/>
  <c r="G209" i="91"/>
  <c r="J209" i="91" s="1"/>
  <c r="E209" i="92" s="1"/>
  <c r="G201" i="91"/>
  <c r="J201" i="91" s="1"/>
  <c r="E201" i="92" s="1"/>
  <c r="G211" i="91"/>
  <c r="J211" i="91" s="1"/>
  <c r="E211" i="92" s="1"/>
  <c r="G202" i="91"/>
  <c r="J202" i="91" s="1"/>
  <c r="E202" i="92" s="1"/>
  <c r="G210" i="91"/>
  <c r="J210" i="91" s="1"/>
  <c r="E210" i="92" s="1"/>
  <c r="G205" i="91"/>
  <c r="J205" i="91" s="1"/>
  <c r="E205" i="92" s="1"/>
  <c r="G198" i="91"/>
  <c r="J198" i="91" s="1"/>
  <c r="E198" i="92" s="1"/>
  <c r="G212" i="91"/>
  <c r="J212" i="91" s="1"/>
  <c r="E212" i="92" s="1"/>
  <c r="G200" i="91"/>
  <c r="J200" i="91" s="1"/>
  <c r="E200" i="92" s="1"/>
  <c r="G206" i="91"/>
  <c r="J206" i="91" s="1"/>
  <c r="E206" i="92" s="1"/>
  <c r="G199" i="91"/>
  <c r="J199" i="91" s="1"/>
  <c r="E199" i="92" s="1"/>
  <c r="G208" i="91"/>
  <c r="J208" i="91" s="1"/>
  <c r="E208" i="92" s="1"/>
  <c r="G150" i="91"/>
  <c r="J150" i="91" s="1"/>
  <c r="E150" i="92" s="1"/>
  <c r="G153" i="91"/>
  <c r="J153" i="91" s="1"/>
  <c r="E153" i="92" s="1"/>
  <c r="G151" i="91"/>
  <c r="J151" i="91" s="1"/>
  <c r="E151" i="92" s="1"/>
  <c r="G152" i="91"/>
  <c r="J152" i="91" s="1"/>
  <c r="E152" i="92" s="1"/>
  <c r="G159" i="91"/>
  <c r="J159" i="91" s="1"/>
  <c r="E159" i="92" s="1"/>
  <c r="G156" i="91"/>
  <c r="J156" i="91" s="1"/>
  <c r="E156" i="92" s="1"/>
  <c r="G163" i="91"/>
  <c r="J163" i="91" s="1"/>
  <c r="E163" i="92" s="1"/>
  <c r="G149" i="91"/>
  <c r="J149" i="91" s="1"/>
  <c r="E149" i="92" s="1"/>
  <c r="G161" i="91"/>
  <c r="J161" i="91" s="1"/>
  <c r="E161" i="92" s="1"/>
  <c r="G162" i="91"/>
  <c r="J162" i="91" s="1"/>
  <c r="E162" i="92" s="1"/>
  <c r="G164" i="91"/>
  <c r="J164" i="91" s="1"/>
  <c r="E164" i="92" s="1"/>
  <c r="G160" i="91"/>
  <c r="J160" i="91" s="1"/>
  <c r="E160" i="92" s="1"/>
  <c r="G158" i="91"/>
  <c r="J158" i="91" s="1"/>
  <c r="E158" i="92" s="1"/>
  <c r="G155" i="91"/>
  <c r="J155" i="91" s="1"/>
  <c r="E155" i="92" s="1"/>
  <c r="G157" i="91"/>
  <c r="J157" i="91" s="1"/>
  <c r="E157" i="92" s="1"/>
  <c r="G154" i="91"/>
  <c r="J154" i="91" s="1"/>
  <c r="E154" i="92" s="1"/>
  <c r="G140" i="91"/>
  <c r="J140" i="91" s="1"/>
  <c r="E140" i="92" s="1"/>
  <c r="G134" i="91"/>
  <c r="J134" i="91" s="1"/>
  <c r="E134" i="92" s="1"/>
  <c r="G141" i="91"/>
  <c r="J141" i="91" s="1"/>
  <c r="E141" i="92" s="1"/>
  <c r="G133" i="91"/>
  <c r="J133" i="91" s="1"/>
  <c r="E133" i="92" s="1"/>
  <c r="G139" i="91"/>
  <c r="J139" i="91" s="1"/>
  <c r="E139" i="92" s="1"/>
  <c r="G130" i="91"/>
  <c r="J130" i="91" s="1"/>
  <c r="E130" i="92" s="1"/>
  <c r="G138" i="91"/>
  <c r="J138" i="91" s="1"/>
  <c r="E138" i="92" s="1"/>
  <c r="G136" i="91"/>
  <c r="J136" i="91" s="1"/>
  <c r="E136" i="92" s="1"/>
  <c r="G142" i="91"/>
  <c r="J142" i="91" s="1"/>
  <c r="E142" i="92" s="1"/>
  <c r="G135" i="91"/>
  <c r="J135" i="91" s="1"/>
  <c r="E135" i="92" s="1"/>
  <c r="G132" i="91"/>
  <c r="J132" i="91" s="1"/>
  <c r="E132" i="92" s="1"/>
  <c r="G131" i="91"/>
  <c r="J131" i="91" s="1"/>
  <c r="E131" i="92" s="1"/>
  <c r="G143" i="91"/>
  <c r="J143" i="91" s="1"/>
  <c r="E143" i="92" s="1"/>
  <c r="G137" i="91"/>
  <c r="J137" i="91" s="1"/>
  <c r="E137" i="92" s="1"/>
  <c r="G98" i="91"/>
  <c r="J98" i="91" s="1"/>
  <c r="E98" i="92" s="1"/>
  <c r="G89" i="91"/>
  <c r="J89" i="91" s="1"/>
  <c r="E89" i="92" s="1"/>
  <c r="G100" i="91"/>
  <c r="J100" i="91" s="1"/>
  <c r="E100" i="92" s="1"/>
  <c r="G93" i="90"/>
  <c r="J93" i="90" s="1"/>
  <c r="E93" i="91" s="1"/>
  <c r="G95" i="91"/>
  <c r="J95" i="91" s="1"/>
  <c r="E95" i="92" s="1"/>
  <c r="G88" i="92"/>
  <c r="J88" i="92" s="1"/>
  <c r="E88" i="93" s="1"/>
  <c r="G101" i="91"/>
  <c r="J101" i="91" s="1"/>
  <c r="E101" i="92" s="1"/>
  <c r="G90" i="91"/>
  <c r="J90" i="91" s="1"/>
  <c r="E90" i="92" s="1"/>
  <c r="G97" i="91"/>
  <c r="J97" i="91" s="1"/>
  <c r="E97" i="92" s="1"/>
  <c r="G96" i="91"/>
  <c r="J96" i="91" s="1"/>
  <c r="E96" i="92" s="1"/>
  <c r="G91" i="91"/>
  <c r="J91" i="91" s="1"/>
  <c r="E91" i="92" s="1"/>
  <c r="G92" i="91"/>
  <c r="J92" i="91" s="1"/>
  <c r="E92" i="92" s="1"/>
  <c r="G102" i="92"/>
  <c r="J102" i="92" s="1"/>
  <c r="E102" i="93" s="1"/>
  <c r="G94" i="90"/>
  <c r="J94" i="90" s="1"/>
  <c r="E94" i="91" s="1"/>
  <c r="G58" i="91"/>
  <c r="J58" i="91" s="1"/>
  <c r="E58" i="92" s="1"/>
  <c r="G68" i="91"/>
  <c r="J68" i="91" s="1"/>
  <c r="E68" i="92" s="1"/>
  <c r="G57" i="91"/>
  <c r="J57" i="91" s="1"/>
  <c r="E57" i="92" s="1"/>
  <c r="G69" i="91"/>
  <c r="J69" i="91" s="1"/>
  <c r="E69" i="92" s="1"/>
  <c r="G62" i="91"/>
  <c r="J62" i="91" s="1"/>
  <c r="E62" i="92" s="1"/>
  <c r="G70" i="91"/>
  <c r="J70" i="91" s="1"/>
  <c r="E70" i="92" s="1"/>
  <c r="G60" i="91"/>
  <c r="J60" i="91" s="1"/>
  <c r="E60" i="92" s="1"/>
  <c r="G67" i="91"/>
  <c r="J67" i="91" s="1"/>
  <c r="E67" i="92" s="1"/>
  <c r="G66" i="91"/>
  <c r="J66" i="91" s="1"/>
  <c r="E66" i="92" s="1"/>
  <c r="G59" i="91"/>
  <c r="J59" i="91" s="1"/>
  <c r="E59" i="92" s="1"/>
  <c r="G63" i="91"/>
  <c r="J63" i="91" s="1"/>
  <c r="E63" i="92" s="1"/>
  <c r="G64" i="91"/>
  <c r="J64" i="91" s="1"/>
  <c r="E64" i="92" s="1"/>
  <c r="G61" i="91"/>
  <c r="J61" i="91" s="1"/>
  <c r="E61" i="92" s="1"/>
  <c r="G65" i="91"/>
  <c r="J65" i="91" s="1"/>
  <c r="E65" i="92" s="1"/>
  <c r="G52" i="91"/>
  <c r="J52" i="91" s="1"/>
  <c r="E52" i="92" s="1"/>
  <c r="G54" i="91"/>
  <c r="J54" i="91" s="1"/>
  <c r="E54" i="92" s="1"/>
  <c r="G40" i="91"/>
  <c r="J40" i="91" s="1"/>
  <c r="E40" i="92" s="1"/>
  <c r="G50" i="91"/>
  <c r="J50" i="91" s="1"/>
  <c r="E50" i="92" s="1"/>
  <c r="G53" i="91"/>
  <c r="J53" i="91" s="1"/>
  <c r="E53" i="92" s="1"/>
  <c r="G47" i="91"/>
  <c r="J47" i="91" s="1"/>
  <c r="E47" i="92" s="1"/>
  <c r="G48" i="91"/>
  <c r="J48" i="91" s="1"/>
  <c r="E48" i="92" s="1"/>
  <c r="G39" i="91"/>
  <c r="J39" i="91" s="1"/>
  <c r="E39" i="92" s="1"/>
  <c r="G41" i="91"/>
  <c r="J41" i="91" s="1"/>
  <c r="E41" i="92" s="1"/>
  <c r="G51" i="91"/>
  <c r="J51" i="91" s="1"/>
  <c r="E51" i="92" s="1"/>
  <c r="G43" i="91"/>
  <c r="J43" i="91" s="1"/>
  <c r="E43" i="92" s="1"/>
  <c r="G45" i="91"/>
  <c r="J45" i="91" s="1"/>
  <c r="E45" i="92" s="1"/>
  <c r="G49" i="91"/>
  <c r="J49" i="91" s="1"/>
  <c r="E49" i="92" s="1"/>
  <c r="G42" i="91"/>
  <c r="J42" i="91" s="1"/>
  <c r="E42" i="92" s="1"/>
  <c r="G44" i="91"/>
  <c r="J44" i="91" s="1"/>
  <c r="E44" i="92" s="1"/>
  <c r="G46" i="91"/>
  <c r="J46" i="91" s="1"/>
  <c r="E46" i="92" s="1"/>
  <c r="G27" i="91"/>
  <c r="J27" i="91" s="1"/>
  <c r="E27" i="92" s="1"/>
  <c r="G29" i="91"/>
  <c r="J29" i="91" s="1"/>
  <c r="E29" i="92" s="1"/>
  <c r="G31" i="91"/>
  <c r="J31" i="91" s="1"/>
  <c r="E31" i="92" s="1"/>
  <c r="G32" i="91"/>
  <c r="J32" i="91" s="1"/>
  <c r="E32" i="92" s="1"/>
  <c r="G28" i="91"/>
  <c r="J28" i="91" s="1"/>
  <c r="E28" i="92" s="1"/>
  <c r="G30" i="91"/>
  <c r="J30" i="91" s="1"/>
  <c r="E30" i="92" s="1"/>
  <c r="N245" i="74"/>
  <c r="N244" i="74"/>
  <c r="X15" i="8"/>
  <c r="X10" i="8"/>
  <c r="X12" i="8"/>
  <c r="X9" i="8"/>
  <c r="T36" i="8"/>
  <c r="X11" i="8"/>
  <c r="U36" i="8"/>
  <c r="E12" i="87" l="1"/>
  <c r="G12" i="87" s="1"/>
  <c r="J12" i="87" s="1"/>
  <c r="G123" i="94"/>
  <c r="J123" i="94" s="1"/>
  <c r="G194" i="92"/>
  <c r="J194" i="92" s="1"/>
  <c r="E194" i="93" s="1"/>
  <c r="G194" i="93" s="1"/>
  <c r="J194" i="93" s="1"/>
  <c r="G194" i="94" s="1"/>
  <c r="J194" i="94" s="1"/>
  <c r="G11" i="81"/>
  <c r="J11" i="81" s="1"/>
  <c r="E87" i="93"/>
  <c r="G87" i="93" s="1"/>
  <c r="J87" i="93" s="1"/>
  <c r="G87" i="94" s="1"/>
  <c r="J87" i="94" s="1"/>
  <c r="G9" i="81"/>
  <c r="J9" i="81" s="1"/>
  <c r="G10" i="81"/>
  <c r="J10" i="81" s="1"/>
  <c r="G167" i="92"/>
  <c r="J167" i="92" s="1"/>
  <c r="G171" i="92"/>
  <c r="J171" i="92" s="1"/>
  <c r="G170" i="92"/>
  <c r="J170" i="92" s="1"/>
  <c r="G166" i="92"/>
  <c r="J166" i="92" s="1"/>
  <c r="G233" i="96"/>
  <c r="J233" i="96" s="1"/>
  <c r="G72" i="92"/>
  <c r="J72" i="92" s="1"/>
  <c r="G172" i="92"/>
  <c r="J172" i="92" s="1"/>
  <c r="G86" i="92"/>
  <c r="J86" i="92" s="1"/>
  <c r="G169" i="92"/>
  <c r="J169" i="92" s="1"/>
  <c r="G168" i="92"/>
  <c r="J168" i="92" s="1"/>
  <c r="G173" i="92"/>
  <c r="J173" i="92" s="1"/>
  <c r="G56" i="96"/>
  <c r="J56" i="96" s="1"/>
  <c r="G56" i="97" s="1"/>
  <c r="J56" i="97" s="1"/>
  <c r="G75" i="92"/>
  <c r="J75" i="92" s="1"/>
  <c r="E75" i="93" s="1"/>
  <c r="G185" i="92"/>
  <c r="J185" i="92" s="1"/>
  <c r="E185" i="93" s="1"/>
  <c r="G104" i="92"/>
  <c r="J104" i="92" s="1"/>
  <c r="E104" i="93" s="1"/>
  <c r="G179" i="92"/>
  <c r="J179" i="92" s="1"/>
  <c r="E179" i="93" s="1"/>
  <c r="G196" i="92"/>
  <c r="J196" i="92" s="1"/>
  <c r="E196" i="93" s="1"/>
  <c r="G180" i="92"/>
  <c r="J180" i="92" s="1"/>
  <c r="E180" i="93" s="1"/>
  <c r="G107" i="92"/>
  <c r="J107" i="92" s="1"/>
  <c r="E107" i="93" s="1"/>
  <c r="G128" i="92"/>
  <c r="J128" i="92" s="1"/>
  <c r="E128" i="93" s="1"/>
  <c r="G77" i="92"/>
  <c r="J77" i="92" s="1"/>
  <c r="E77" i="93" s="1"/>
  <c r="G115" i="92"/>
  <c r="J115" i="92" s="1"/>
  <c r="E115" i="93" s="1"/>
  <c r="G121" i="92"/>
  <c r="J121" i="92" s="1"/>
  <c r="E121" i="93" s="1"/>
  <c r="G195" i="92"/>
  <c r="J195" i="92" s="1"/>
  <c r="E195" i="93" s="1"/>
  <c r="G78" i="92"/>
  <c r="J78" i="92" s="1"/>
  <c r="E78" i="93" s="1"/>
  <c r="G182" i="92"/>
  <c r="J182" i="92" s="1"/>
  <c r="E182" i="93" s="1"/>
  <c r="G177" i="92"/>
  <c r="J177" i="92" s="1"/>
  <c r="E177" i="93" s="1"/>
  <c r="G74" i="92"/>
  <c r="J74" i="92" s="1"/>
  <c r="E74" i="93" s="1"/>
  <c r="G109" i="92"/>
  <c r="J109" i="92" s="1"/>
  <c r="E109" i="93" s="1"/>
  <c r="G181" i="92"/>
  <c r="J181" i="92" s="1"/>
  <c r="E181" i="93" s="1"/>
  <c r="G73" i="92"/>
  <c r="J73" i="92" s="1"/>
  <c r="E73" i="93" s="1"/>
  <c r="G85" i="92"/>
  <c r="J85" i="92" s="1"/>
  <c r="E85" i="93" s="1"/>
  <c r="G108" i="92"/>
  <c r="J108" i="92" s="1"/>
  <c r="E108" i="93" s="1"/>
  <c r="G83" i="92"/>
  <c r="J83" i="92" s="1"/>
  <c r="E83" i="93" s="1"/>
  <c r="G178" i="92"/>
  <c r="J178" i="92" s="1"/>
  <c r="E178" i="93" s="1"/>
  <c r="G126" i="92"/>
  <c r="J126" i="92" s="1"/>
  <c r="E126" i="93" s="1"/>
  <c r="G84" i="92"/>
  <c r="J84" i="92" s="1"/>
  <c r="E84" i="93" s="1"/>
  <c r="G113" i="92"/>
  <c r="J113" i="92" s="1"/>
  <c r="E113" i="93" s="1"/>
  <c r="G197" i="92"/>
  <c r="J197" i="92" s="1"/>
  <c r="E197" i="93" s="1"/>
  <c r="G193" i="93"/>
  <c r="J193" i="93" s="1"/>
  <c r="G82" i="92"/>
  <c r="J82" i="92" s="1"/>
  <c r="E82" i="93" s="1"/>
  <c r="G176" i="92"/>
  <c r="J176" i="92" s="1"/>
  <c r="E176" i="93" s="1"/>
  <c r="G183" i="92"/>
  <c r="J183" i="92" s="1"/>
  <c r="E183" i="93" s="1"/>
  <c r="G116" i="92"/>
  <c r="J116" i="92" s="1"/>
  <c r="E116" i="93" s="1"/>
  <c r="G81" i="92"/>
  <c r="J81" i="92" s="1"/>
  <c r="E81" i="93" s="1"/>
  <c r="G114" i="92"/>
  <c r="J114" i="92" s="1"/>
  <c r="E114" i="93" s="1"/>
  <c r="G112" i="92"/>
  <c r="J112" i="92" s="1"/>
  <c r="E112" i="93" s="1"/>
  <c r="G184" i="92"/>
  <c r="J184" i="92" s="1"/>
  <c r="E184" i="93" s="1"/>
  <c r="G106" i="92"/>
  <c r="J106" i="92" s="1"/>
  <c r="E106" i="93" s="1"/>
  <c r="G174" i="93"/>
  <c r="J174" i="93" s="1"/>
  <c r="G119" i="92"/>
  <c r="J119" i="92" s="1"/>
  <c r="E119" i="93" s="1"/>
  <c r="G117" i="92"/>
  <c r="J117" i="92" s="1"/>
  <c r="E117" i="93" s="1"/>
  <c r="G120" i="92"/>
  <c r="J120" i="92" s="1"/>
  <c r="E120" i="93" s="1"/>
  <c r="G127" i="92"/>
  <c r="J127" i="92" s="1"/>
  <c r="E127" i="93" s="1"/>
  <c r="G111" i="92"/>
  <c r="J111" i="92" s="1"/>
  <c r="E111" i="93" s="1"/>
  <c r="G124" i="92"/>
  <c r="J124" i="92" s="1"/>
  <c r="E124" i="93" s="1"/>
  <c r="G79" i="92"/>
  <c r="J79" i="92" s="1"/>
  <c r="E79" i="93" s="1"/>
  <c r="G125" i="92"/>
  <c r="J125" i="92" s="1"/>
  <c r="E125" i="93" s="1"/>
  <c r="G80" i="92"/>
  <c r="J80" i="92" s="1"/>
  <c r="E80" i="93" s="1"/>
  <c r="G122" i="92"/>
  <c r="J122" i="92" s="1"/>
  <c r="E122" i="93" s="1"/>
  <c r="G129" i="92"/>
  <c r="J129" i="92" s="1"/>
  <c r="E129" i="93" s="1"/>
  <c r="G186" i="92"/>
  <c r="J186" i="92" s="1"/>
  <c r="E186" i="93" s="1"/>
  <c r="G110" i="92"/>
  <c r="J110" i="92" s="1"/>
  <c r="E110" i="93" s="1"/>
  <c r="G175" i="92"/>
  <c r="J175" i="92" s="1"/>
  <c r="E175" i="93" s="1"/>
  <c r="G118" i="92"/>
  <c r="J118" i="92" s="1"/>
  <c r="E118" i="93" s="1"/>
  <c r="X36" i="8"/>
  <c r="G191" i="94"/>
  <c r="J191" i="94" s="1"/>
  <c r="G190" i="93"/>
  <c r="J190" i="93" s="1"/>
  <c r="G192" i="93"/>
  <c r="J192" i="93" s="1"/>
  <c r="G165" i="93"/>
  <c r="J165" i="93" s="1"/>
  <c r="G103" i="93"/>
  <c r="J103" i="93" s="1"/>
  <c r="G55" i="94"/>
  <c r="J55" i="94" s="1"/>
  <c r="G33" i="93"/>
  <c r="J33" i="93" s="1"/>
  <c r="G35" i="93"/>
  <c r="J35" i="93" s="1"/>
  <c r="G36" i="94"/>
  <c r="J36" i="94" s="1"/>
  <c r="G34" i="93"/>
  <c r="J34" i="93" s="1"/>
  <c r="G38" i="94"/>
  <c r="J38" i="94" s="1"/>
  <c r="G37" i="93"/>
  <c r="J37" i="93" s="1"/>
  <c r="G147" i="92"/>
  <c r="J147" i="92" s="1"/>
  <c r="E147" i="93" s="1"/>
  <c r="G145" i="92"/>
  <c r="J145" i="92" s="1"/>
  <c r="E145" i="93" s="1"/>
  <c r="G146" i="92"/>
  <c r="J146" i="92" s="1"/>
  <c r="E146" i="93" s="1"/>
  <c r="G144" i="92"/>
  <c r="J144" i="92" s="1"/>
  <c r="E144" i="93" s="1"/>
  <c r="G148" i="92"/>
  <c r="J148" i="92" s="1"/>
  <c r="E148" i="93" s="1"/>
  <c r="G205" i="92"/>
  <c r="J205" i="92" s="1"/>
  <c r="E205" i="93" s="1"/>
  <c r="G208" i="92"/>
  <c r="J208" i="92" s="1"/>
  <c r="E208" i="93" s="1"/>
  <c r="G211" i="92"/>
  <c r="J211" i="92" s="1"/>
  <c r="E211" i="93" s="1"/>
  <c r="G209" i="92"/>
  <c r="J209" i="92" s="1"/>
  <c r="E209" i="93" s="1"/>
  <c r="G202" i="92"/>
  <c r="J202" i="92" s="1"/>
  <c r="E202" i="93" s="1"/>
  <c r="G201" i="92"/>
  <c r="J201" i="92" s="1"/>
  <c r="E201" i="93" s="1"/>
  <c r="G212" i="92"/>
  <c r="J212" i="92" s="1"/>
  <c r="E212" i="93" s="1"/>
  <c r="G203" i="92"/>
  <c r="J203" i="92" s="1"/>
  <c r="E203" i="93" s="1"/>
  <c r="G210" i="92"/>
  <c r="J210" i="92" s="1"/>
  <c r="E210" i="93" s="1"/>
  <c r="G199" i="92"/>
  <c r="J199" i="92" s="1"/>
  <c r="E199" i="93" s="1"/>
  <c r="G206" i="92"/>
  <c r="J206" i="92" s="1"/>
  <c r="E206" i="93" s="1"/>
  <c r="G200" i="92"/>
  <c r="J200" i="92" s="1"/>
  <c r="E200" i="93" s="1"/>
  <c r="G198" i="92"/>
  <c r="J198" i="92" s="1"/>
  <c r="E198" i="93" s="1"/>
  <c r="G204" i="92"/>
  <c r="J204" i="92" s="1"/>
  <c r="E204" i="93" s="1"/>
  <c r="G157" i="92"/>
  <c r="J157" i="92" s="1"/>
  <c r="E157" i="93" s="1"/>
  <c r="G155" i="92"/>
  <c r="J155" i="92" s="1"/>
  <c r="E155" i="93" s="1"/>
  <c r="G149" i="92"/>
  <c r="J149" i="92" s="1"/>
  <c r="E149" i="93" s="1"/>
  <c r="G156" i="92"/>
  <c r="J156" i="92" s="1"/>
  <c r="E156" i="93" s="1"/>
  <c r="G164" i="92"/>
  <c r="J164" i="92" s="1"/>
  <c r="E164" i="93" s="1"/>
  <c r="G151" i="92"/>
  <c r="J151" i="92" s="1"/>
  <c r="E151" i="93" s="1"/>
  <c r="G163" i="92"/>
  <c r="J163" i="92" s="1"/>
  <c r="E163" i="93" s="1"/>
  <c r="G159" i="92"/>
  <c r="J159" i="92" s="1"/>
  <c r="E159" i="93" s="1"/>
  <c r="G160" i="92"/>
  <c r="J160" i="92" s="1"/>
  <c r="E160" i="93" s="1"/>
  <c r="G162" i="92"/>
  <c r="J162" i="92" s="1"/>
  <c r="E162" i="93" s="1"/>
  <c r="G153" i="92"/>
  <c r="J153" i="92" s="1"/>
  <c r="E153" i="93" s="1"/>
  <c r="G154" i="92"/>
  <c r="J154" i="92" s="1"/>
  <c r="E154" i="93" s="1"/>
  <c r="G158" i="92"/>
  <c r="J158" i="92" s="1"/>
  <c r="E158" i="93" s="1"/>
  <c r="G152" i="92"/>
  <c r="J152" i="92" s="1"/>
  <c r="E152" i="93" s="1"/>
  <c r="G161" i="92"/>
  <c r="J161" i="92" s="1"/>
  <c r="E161" i="93" s="1"/>
  <c r="G150" i="92"/>
  <c r="J150" i="92" s="1"/>
  <c r="E150" i="93" s="1"/>
  <c r="G138" i="92"/>
  <c r="J138" i="92" s="1"/>
  <c r="E138" i="93" s="1"/>
  <c r="G137" i="92"/>
  <c r="J137" i="92" s="1"/>
  <c r="E137" i="93" s="1"/>
  <c r="G139" i="92"/>
  <c r="J139" i="92" s="1"/>
  <c r="E139" i="93" s="1"/>
  <c r="G132" i="92"/>
  <c r="J132" i="92" s="1"/>
  <c r="E132" i="93" s="1"/>
  <c r="G141" i="92"/>
  <c r="J141" i="92" s="1"/>
  <c r="E141" i="93" s="1"/>
  <c r="G143" i="92"/>
  <c r="J143" i="92" s="1"/>
  <c r="E143" i="93" s="1"/>
  <c r="G133" i="92"/>
  <c r="J133" i="92" s="1"/>
  <c r="E133" i="93" s="1"/>
  <c r="G135" i="92"/>
  <c r="J135" i="92" s="1"/>
  <c r="E135" i="93" s="1"/>
  <c r="G134" i="92"/>
  <c r="J134" i="92" s="1"/>
  <c r="E134" i="93" s="1"/>
  <c r="G136" i="92"/>
  <c r="J136" i="92" s="1"/>
  <c r="E136" i="93" s="1"/>
  <c r="G130" i="92"/>
  <c r="J130" i="92" s="1"/>
  <c r="E130" i="93" s="1"/>
  <c r="G131" i="92"/>
  <c r="J131" i="92" s="1"/>
  <c r="E131" i="93" s="1"/>
  <c r="G142" i="92"/>
  <c r="J142" i="92" s="1"/>
  <c r="E142" i="93" s="1"/>
  <c r="G140" i="92"/>
  <c r="J140" i="92" s="1"/>
  <c r="E140" i="93" s="1"/>
  <c r="G88" i="93"/>
  <c r="J88" i="93" s="1"/>
  <c r="G101" i="92"/>
  <c r="J101" i="92" s="1"/>
  <c r="E101" i="93" s="1"/>
  <c r="G92" i="92"/>
  <c r="J92" i="92" s="1"/>
  <c r="E92" i="93" s="1"/>
  <c r="G100" i="92"/>
  <c r="J100" i="92" s="1"/>
  <c r="E100" i="93" s="1"/>
  <c r="G90" i="92"/>
  <c r="J90" i="92" s="1"/>
  <c r="E90" i="93" s="1"/>
  <c r="G102" i="93"/>
  <c r="J102" i="93" s="1"/>
  <c r="G93" i="91"/>
  <c r="J93" i="91" s="1"/>
  <c r="E93" i="92" s="1"/>
  <c r="G96" i="92"/>
  <c r="J96" i="92" s="1"/>
  <c r="E96" i="93" s="1"/>
  <c r="G89" i="92"/>
  <c r="J89" i="92" s="1"/>
  <c r="E89" i="93" s="1"/>
  <c r="G94" i="91"/>
  <c r="J94" i="91" s="1"/>
  <c r="E94" i="92" s="1"/>
  <c r="G95" i="92"/>
  <c r="J95" i="92" s="1"/>
  <c r="E95" i="93" s="1"/>
  <c r="G91" i="92"/>
  <c r="J91" i="92" s="1"/>
  <c r="E91" i="93" s="1"/>
  <c r="G97" i="92"/>
  <c r="J97" i="92" s="1"/>
  <c r="E97" i="93" s="1"/>
  <c r="G98" i="92"/>
  <c r="J98" i="92" s="1"/>
  <c r="E98" i="93" s="1"/>
  <c r="G65" i="92"/>
  <c r="J65" i="92" s="1"/>
  <c r="E65" i="93" s="1"/>
  <c r="G61" i="92"/>
  <c r="J61" i="92" s="1"/>
  <c r="E61" i="93" s="1"/>
  <c r="G62" i="92"/>
  <c r="J62" i="92" s="1"/>
  <c r="E62" i="93" s="1"/>
  <c r="G57" i="92"/>
  <c r="J57" i="92" s="1"/>
  <c r="E57" i="93" s="1"/>
  <c r="G60" i="92"/>
  <c r="J60" i="92" s="1"/>
  <c r="E60" i="93" s="1"/>
  <c r="G64" i="92"/>
  <c r="J64" i="92" s="1"/>
  <c r="E64" i="93" s="1"/>
  <c r="G69" i="92"/>
  <c r="J69" i="92" s="1"/>
  <c r="E69" i="93" s="1"/>
  <c r="G59" i="92"/>
  <c r="J59" i="92" s="1"/>
  <c r="E59" i="93" s="1"/>
  <c r="G68" i="92"/>
  <c r="J68" i="92" s="1"/>
  <c r="E68" i="93" s="1"/>
  <c r="G67" i="92"/>
  <c r="J67" i="92" s="1"/>
  <c r="E67" i="93" s="1"/>
  <c r="G70" i="92"/>
  <c r="J70" i="92" s="1"/>
  <c r="E70" i="93" s="1"/>
  <c r="G63" i="92"/>
  <c r="J63" i="92" s="1"/>
  <c r="E63" i="93" s="1"/>
  <c r="G66" i="92"/>
  <c r="J66" i="92" s="1"/>
  <c r="E66" i="93" s="1"/>
  <c r="G58" i="92"/>
  <c r="J58" i="92" s="1"/>
  <c r="E58" i="93" s="1"/>
  <c r="G44" i="92"/>
  <c r="J44" i="92" s="1"/>
  <c r="E44" i="93" s="1"/>
  <c r="G46" i="92"/>
  <c r="J46" i="92" s="1"/>
  <c r="E46" i="93" s="1"/>
  <c r="G42" i="92"/>
  <c r="J42" i="92" s="1"/>
  <c r="E42" i="93" s="1"/>
  <c r="G49" i="92"/>
  <c r="J49" i="92" s="1"/>
  <c r="E49" i="93" s="1"/>
  <c r="G45" i="92"/>
  <c r="J45" i="92" s="1"/>
  <c r="E45" i="93" s="1"/>
  <c r="G40" i="92"/>
  <c r="J40" i="92" s="1"/>
  <c r="E40" i="93" s="1"/>
  <c r="G39" i="92"/>
  <c r="J39" i="92" s="1"/>
  <c r="E39" i="93" s="1"/>
  <c r="G47" i="92"/>
  <c r="J47" i="92" s="1"/>
  <c r="E47" i="93" s="1"/>
  <c r="G50" i="92"/>
  <c r="J50" i="92" s="1"/>
  <c r="E50" i="93" s="1"/>
  <c r="G51" i="92"/>
  <c r="J51" i="92" s="1"/>
  <c r="E51" i="93" s="1"/>
  <c r="G54" i="92"/>
  <c r="J54" i="92" s="1"/>
  <c r="E54" i="93" s="1"/>
  <c r="G48" i="92"/>
  <c r="J48" i="92" s="1"/>
  <c r="E48" i="93" s="1"/>
  <c r="G53" i="92"/>
  <c r="J53" i="92" s="1"/>
  <c r="E53" i="93" s="1"/>
  <c r="G43" i="92"/>
  <c r="J43" i="92" s="1"/>
  <c r="E43" i="93" s="1"/>
  <c r="G41" i="92"/>
  <c r="J41" i="92" s="1"/>
  <c r="E41" i="93" s="1"/>
  <c r="G52" i="92"/>
  <c r="J52" i="92" s="1"/>
  <c r="E52" i="93" s="1"/>
  <c r="G32" i="92"/>
  <c r="J32" i="92" s="1"/>
  <c r="E32" i="93" s="1"/>
  <c r="G28" i="92"/>
  <c r="J28" i="92" s="1"/>
  <c r="E28" i="93" s="1"/>
  <c r="G29" i="92"/>
  <c r="J29" i="92" s="1"/>
  <c r="E29" i="93" s="1"/>
  <c r="G30" i="92"/>
  <c r="J30" i="92" s="1"/>
  <c r="E30" i="93" s="1"/>
  <c r="G31" i="92"/>
  <c r="J31" i="92" s="1"/>
  <c r="E31" i="93" s="1"/>
  <c r="G27" i="92"/>
  <c r="J27" i="92" s="1"/>
  <c r="E27" i="93" s="1"/>
  <c r="E12" i="88" l="1"/>
  <c r="G12" i="88" s="1"/>
  <c r="J12" i="88" s="1"/>
  <c r="E12" i="89" s="1"/>
  <c r="G12" i="89" s="1"/>
  <c r="J12" i="89" s="1"/>
  <c r="E12" i="90" s="1"/>
  <c r="G12" i="90" s="1"/>
  <c r="J12" i="90" s="1"/>
  <c r="E12" i="91" s="1"/>
  <c r="E10" i="82"/>
  <c r="G10" i="82" s="1"/>
  <c r="J10" i="82" s="1"/>
  <c r="E10" i="83" s="1"/>
  <c r="G10" i="83" s="1"/>
  <c r="J10" i="83" s="1"/>
  <c r="E10" i="84" s="1"/>
  <c r="E9" i="82"/>
  <c r="G9" i="82" s="1"/>
  <c r="J9" i="82" s="1"/>
  <c r="E9" i="83" s="1"/>
  <c r="G9" i="83" s="1"/>
  <c r="J9" i="83" s="1"/>
  <c r="E9" i="84" s="1"/>
  <c r="E11" i="82"/>
  <c r="G11" i="82" s="1"/>
  <c r="J11" i="82" s="1"/>
  <c r="E11" i="83" s="1"/>
  <c r="G11" i="83" s="1"/>
  <c r="J11" i="83" s="1"/>
  <c r="E11" i="84" s="1"/>
  <c r="G123" i="95"/>
  <c r="J123" i="95" s="1"/>
  <c r="G123" i="96" s="1"/>
  <c r="J123" i="96" s="1"/>
  <c r="G233" i="97"/>
  <c r="J233" i="97" s="1"/>
  <c r="E233" i="98" s="1"/>
  <c r="G233" i="98" s="1"/>
  <c r="J233" i="98" s="1"/>
  <c r="G233" i="99" s="1"/>
  <c r="J233" i="99" s="1"/>
  <c r="E168" i="93"/>
  <c r="G168" i="93" s="1"/>
  <c r="J168" i="93" s="1"/>
  <c r="G168" i="94" s="1"/>
  <c r="J168" i="94" s="1"/>
  <c r="E166" i="93"/>
  <c r="G166" i="93" s="1"/>
  <c r="J166" i="93" s="1"/>
  <c r="G166" i="94" s="1"/>
  <c r="J166" i="94" s="1"/>
  <c r="E170" i="93"/>
  <c r="G170" i="93" s="1"/>
  <c r="J170" i="93" s="1"/>
  <c r="G170" i="94" s="1"/>
  <c r="J170" i="94" s="1"/>
  <c r="E169" i="93"/>
  <c r="G169" i="93" s="1"/>
  <c r="J169" i="93" s="1"/>
  <c r="G169" i="94" s="1"/>
  <c r="J169" i="94" s="1"/>
  <c r="E171" i="93"/>
  <c r="G171" i="93" s="1"/>
  <c r="J171" i="93" s="1"/>
  <c r="G171" i="94" s="1"/>
  <c r="J171" i="94" s="1"/>
  <c r="E86" i="93"/>
  <c r="G86" i="93" s="1"/>
  <c r="J86" i="93" s="1"/>
  <c r="G86" i="94" s="1"/>
  <c r="J86" i="94" s="1"/>
  <c r="E167" i="93"/>
  <c r="G167" i="93" s="1"/>
  <c r="J167" i="93" s="1"/>
  <c r="G167" i="94" s="1"/>
  <c r="J167" i="94" s="1"/>
  <c r="E172" i="93"/>
  <c r="G172" i="93" s="1"/>
  <c r="J172" i="93" s="1"/>
  <c r="G172" i="94" s="1"/>
  <c r="J172" i="94" s="1"/>
  <c r="E72" i="93"/>
  <c r="G72" i="93" s="1"/>
  <c r="J72" i="93" s="1"/>
  <c r="G72" i="94" s="1"/>
  <c r="J72" i="94" s="1"/>
  <c r="E173" i="93"/>
  <c r="G173" i="93" s="1"/>
  <c r="J173" i="93" s="1"/>
  <c r="G173" i="94" s="1"/>
  <c r="J173" i="94" s="1"/>
  <c r="G87" i="95"/>
  <c r="J87" i="95" s="1"/>
  <c r="G191" i="95"/>
  <c r="J191" i="95" s="1"/>
  <c r="G194" i="95"/>
  <c r="J194" i="95" s="1"/>
  <c r="G38" i="95"/>
  <c r="J38" i="95" s="1"/>
  <c r="G36" i="95"/>
  <c r="J36" i="95" s="1"/>
  <c r="G56" i="98"/>
  <c r="J56" i="98" s="1"/>
  <c r="G55" i="95"/>
  <c r="J55" i="95" s="1"/>
  <c r="G80" i="93"/>
  <c r="J80" i="93" s="1"/>
  <c r="G119" i="93"/>
  <c r="J119" i="93" s="1"/>
  <c r="G183" i="93"/>
  <c r="J183" i="93" s="1"/>
  <c r="G178" i="93"/>
  <c r="J178" i="93" s="1"/>
  <c r="G74" i="93"/>
  <c r="J74" i="93" s="1"/>
  <c r="G128" i="93"/>
  <c r="J128" i="93" s="1"/>
  <c r="G125" i="93"/>
  <c r="J125" i="93" s="1"/>
  <c r="G174" i="94"/>
  <c r="J174" i="94" s="1"/>
  <c r="G176" i="93"/>
  <c r="J176" i="93" s="1"/>
  <c r="G83" i="93"/>
  <c r="J83" i="93" s="1"/>
  <c r="G177" i="93"/>
  <c r="J177" i="93" s="1"/>
  <c r="G107" i="93"/>
  <c r="J107" i="93" s="1"/>
  <c r="G79" i="93"/>
  <c r="J79" i="93" s="1"/>
  <c r="G106" i="93"/>
  <c r="J106" i="93" s="1"/>
  <c r="G82" i="93"/>
  <c r="J82" i="93" s="1"/>
  <c r="G108" i="93"/>
  <c r="J108" i="93" s="1"/>
  <c r="G182" i="93"/>
  <c r="J182" i="93" s="1"/>
  <c r="G180" i="93"/>
  <c r="J180" i="93" s="1"/>
  <c r="G110" i="93"/>
  <c r="J110" i="93" s="1"/>
  <c r="G124" i="93"/>
  <c r="J124" i="93" s="1"/>
  <c r="G184" i="93"/>
  <c r="J184" i="93" s="1"/>
  <c r="G193" i="94"/>
  <c r="J193" i="94" s="1"/>
  <c r="G85" i="93"/>
  <c r="J85" i="93" s="1"/>
  <c r="G78" i="93"/>
  <c r="J78" i="93" s="1"/>
  <c r="G196" i="93"/>
  <c r="J196" i="93" s="1"/>
  <c r="G111" i="93"/>
  <c r="J111" i="93" s="1"/>
  <c r="G112" i="93"/>
  <c r="J112" i="93" s="1"/>
  <c r="G197" i="93"/>
  <c r="J197" i="93" s="1"/>
  <c r="G73" i="93"/>
  <c r="J73" i="93" s="1"/>
  <c r="G195" i="93"/>
  <c r="J195" i="93" s="1"/>
  <c r="G179" i="93"/>
  <c r="J179" i="93" s="1"/>
  <c r="G186" i="93"/>
  <c r="J186" i="93" s="1"/>
  <c r="G127" i="93"/>
  <c r="J127" i="93" s="1"/>
  <c r="G114" i="93"/>
  <c r="J114" i="93" s="1"/>
  <c r="G113" i="93"/>
  <c r="J113" i="93" s="1"/>
  <c r="G181" i="93"/>
  <c r="J181" i="93" s="1"/>
  <c r="G121" i="93"/>
  <c r="J121" i="93" s="1"/>
  <c r="G104" i="93"/>
  <c r="J104" i="93" s="1"/>
  <c r="G115" i="93"/>
  <c r="J115" i="93" s="1"/>
  <c r="G185" i="93"/>
  <c r="J185" i="93" s="1"/>
  <c r="G129" i="93"/>
  <c r="J129" i="93" s="1"/>
  <c r="G120" i="93"/>
  <c r="J120" i="93" s="1"/>
  <c r="G81" i="93"/>
  <c r="J81" i="93" s="1"/>
  <c r="G84" i="93"/>
  <c r="J84" i="93" s="1"/>
  <c r="G122" i="93"/>
  <c r="J122" i="93" s="1"/>
  <c r="G117" i="93"/>
  <c r="J117" i="93" s="1"/>
  <c r="G116" i="93"/>
  <c r="J116" i="93" s="1"/>
  <c r="G126" i="93"/>
  <c r="J126" i="93" s="1"/>
  <c r="G109" i="93"/>
  <c r="J109" i="93" s="1"/>
  <c r="G77" i="93"/>
  <c r="J77" i="93" s="1"/>
  <c r="G75" i="93"/>
  <c r="J75" i="93" s="1"/>
  <c r="G175" i="93"/>
  <c r="J175" i="93" s="1"/>
  <c r="G118" i="93"/>
  <c r="J118" i="93" s="1"/>
  <c r="G192" i="94"/>
  <c r="J192" i="94" s="1"/>
  <c r="G190" i="94"/>
  <c r="J190" i="94" s="1"/>
  <c r="G165" i="94"/>
  <c r="J165" i="94" s="1"/>
  <c r="G103" i="94"/>
  <c r="J103" i="94" s="1"/>
  <c r="G37" i="94"/>
  <c r="J37" i="94" s="1"/>
  <c r="G34" i="94"/>
  <c r="J34" i="94" s="1"/>
  <c r="G35" i="94"/>
  <c r="J35" i="94" s="1"/>
  <c r="G33" i="94"/>
  <c r="J33" i="94" s="1"/>
  <c r="G144" i="93"/>
  <c r="J144" i="93" s="1"/>
  <c r="G148" i="93"/>
  <c r="J148" i="93" s="1"/>
  <c r="G147" i="93"/>
  <c r="J147" i="93" s="1"/>
  <c r="G146" i="93"/>
  <c r="J146" i="93" s="1"/>
  <c r="G145" i="93"/>
  <c r="J145" i="93" s="1"/>
  <c r="G203" i="93"/>
  <c r="J203" i="93" s="1"/>
  <c r="G198" i="93"/>
  <c r="J198" i="93" s="1"/>
  <c r="G201" i="93"/>
  <c r="J201" i="93" s="1"/>
  <c r="G209" i="93"/>
  <c r="J209" i="93" s="1"/>
  <c r="G211" i="93"/>
  <c r="J211" i="93" s="1"/>
  <c r="G204" i="93"/>
  <c r="J204" i="93" s="1"/>
  <c r="G200" i="93"/>
  <c r="J200" i="93" s="1"/>
  <c r="G199" i="93"/>
  <c r="J199" i="93" s="1"/>
  <c r="G208" i="93"/>
  <c r="J208" i="93" s="1"/>
  <c r="G212" i="93"/>
  <c r="J212" i="93" s="1"/>
  <c r="G212" i="94" s="1"/>
  <c r="G202" i="93"/>
  <c r="J202" i="93" s="1"/>
  <c r="G206" i="93"/>
  <c r="J206" i="93" s="1"/>
  <c r="G210" i="93"/>
  <c r="J210" i="93" s="1"/>
  <c r="G205" i="93"/>
  <c r="J205" i="93" s="1"/>
  <c r="G152" i="93"/>
  <c r="J152" i="93" s="1"/>
  <c r="G150" i="93"/>
  <c r="J150" i="93" s="1"/>
  <c r="G159" i="93"/>
  <c r="J159" i="93" s="1"/>
  <c r="G151" i="93"/>
  <c r="J151" i="93" s="1"/>
  <c r="G153" i="93"/>
  <c r="J153" i="93" s="1"/>
  <c r="G149" i="93"/>
  <c r="J149" i="93" s="1"/>
  <c r="G163" i="93"/>
  <c r="J163" i="93" s="1"/>
  <c r="G164" i="93"/>
  <c r="J164" i="93" s="1"/>
  <c r="E156" i="107"/>
  <c r="G156" i="107" s="1"/>
  <c r="J156" i="107" s="1"/>
  <c r="G156" i="106"/>
  <c r="J156" i="106" s="1"/>
  <c r="G156" i="93"/>
  <c r="J156" i="93" s="1"/>
  <c r="G156" i="105"/>
  <c r="J156" i="105" s="1"/>
  <c r="G156" i="97"/>
  <c r="J156" i="97" s="1"/>
  <c r="G156" i="98" s="1"/>
  <c r="J156" i="98" s="1"/>
  <c r="G156" i="99" s="1"/>
  <c r="J156" i="99" s="1"/>
  <c r="G156" i="109" s="1"/>
  <c r="J156" i="109" s="1"/>
  <c r="G156" i="101" s="1"/>
  <c r="J156" i="101" s="1"/>
  <c r="G156" i="102" s="1"/>
  <c r="J156" i="102" s="1"/>
  <c r="G156" i="104"/>
  <c r="J156" i="104" s="1"/>
  <c r="G156" i="103"/>
  <c r="J156" i="103" s="1"/>
  <c r="G162" i="93"/>
  <c r="J162" i="93" s="1"/>
  <c r="G155" i="93"/>
  <c r="J155" i="93" s="1"/>
  <c r="G161" i="93"/>
  <c r="J161" i="93" s="1"/>
  <c r="G158" i="93"/>
  <c r="J158" i="93" s="1"/>
  <c r="G154" i="93"/>
  <c r="J154" i="93" s="1"/>
  <c r="G160" i="93"/>
  <c r="J160" i="93" s="1"/>
  <c r="G157" i="93"/>
  <c r="J157" i="93" s="1"/>
  <c r="G135" i="93"/>
  <c r="J135" i="93" s="1"/>
  <c r="G140" i="93"/>
  <c r="J140" i="93" s="1"/>
  <c r="G141" i="93"/>
  <c r="J141" i="93" s="1"/>
  <c r="G130" i="93"/>
  <c r="J130" i="93" s="1"/>
  <c r="G139" i="93"/>
  <c r="J139" i="93" s="1"/>
  <c r="G133" i="93"/>
  <c r="J133" i="93" s="1"/>
  <c r="G142" i="93"/>
  <c r="J142" i="93" s="1"/>
  <c r="G131" i="93"/>
  <c r="J131" i="93" s="1"/>
  <c r="G136" i="93"/>
  <c r="J136" i="93" s="1"/>
  <c r="G137" i="93"/>
  <c r="J137" i="93" s="1"/>
  <c r="G143" i="93"/>
  <c r="J143" i="93" s="1"/>
  <c r="G132" i="93"/>
  <c r="J132" i="93" s="1"/>
  <c r="G134" i="93"/>
  <c r="J134" i="93" s="1"/>
  <c r="G138" i="93"/>
  <c r="J138" i="93" s="1"/>
  <c r="G93" i="92"/>
  <c r="J93" i="92" s="1"/>
  <c r="E93" i="93" s="1"/>
  <c r="G102" i="94"/>
  <c r="J102" i="94" s="1"/>
  <c r="G98" i="93"/>
  <c r="J98" i="93" s="1"/>
  <c r="G100" i="93"/>
  <c r="J100" i="93" s="1"/>
  <c r="G94" i="92"/>
  <c r="J94" i="92" s="1"/>
  <c r="E94" i="93" s="1"/>
  <c r="G97" i="93"/>
  <c r="J97" i="93" s="1"/>
  <c r="G91" i="93"/>
  <c r="J91" i="93" s="1"/>
  <c r="G95" i="93"/>
  <c r="J95" i="93" s="1"/>
  <c r="G89" i="93"/>
  <c r="J89" i="93" s="1"/>
  <c r="G101" i="93"/>
  <c r="J101" i="93" s="1"/>
  <c r="G90" i="93"/>
  <c r="J90" i="93" s="1"/>
  <c r="G92" i="93"/>
  <c r="J92" i="93" s="1"/>
  <c r="G96" i="93"/>
  <c r="J96" i="93" s="1"/>
  <c r="G88" i="94"/>
  <c r="J88" i="94" s="1"/>
  <c r="G59" i="93"/>
  <c r="J59" i="93" s="1"/>
  <c r="G58" i="93"/>
  <c r="J58" i="93" s="1"/>
  <c r="G64" i="93"/>
  <c r="J64" i="93" s="1"/>
  <c r="G63" i="93"/>
  <c r="J63" i="93" s="1"/>
  <c r="G62" i="93"/>
  <c r="J62" i="93" s="1"/>
  <c r="G60" i="93"/>
  <c r="J60" i="93" s="1"/>
  <c r="G57" i="93"/>
  <c r="J57" i="93" s="1"/>
  <c r="G61" i="93"/>
  <c r="J61" i="93" s="1"/>
  <c r="G69" i="93"/>
  <c r="J69" i="93" s="1"/>
  <c r="G66" i="93"/>
  <c r="J66" i="93" s="1"/>
  <c r="G70" i="93"/>
  <c r="J70" i="93" s="1"/>
  <c r="G67" i="93"/>
  <c r="J67" i="93" s="1"/>
  <c r="G68" i="93"/>
  <c r="J68" i="93" s="1"/>
  <c r="G65" i="93"/>
  <c r="J65" i="93" s="1"/>
  <c r="G41" i="93"/>
  <c r="J41" i="93" s="1"/>
  <c r="G47" i="93"/>
  <c r="J47" i="93" s="1"/>
  <c r="G43" i="93"/>
  <c r="J43" i="93" s="1"/>
  <c r="G45" i="93"/>
  <c r="J45" i="93" s="1"/>
  <c r="G42" i="93"/>
  <c r="J42" i="93" s="1"/>
  <c r="G52" i="93"/>
  <c r="J52" i="93" s="1"/>
  <c r="G40" i="93"/>
  <c r="J40" i="93" s="1"/>
  <c r="G48" i="93"/>
  <c r="J48" i="93" s="1"/>
  <c r="G54" i="93"/>
  <c r="J54" i="93" s="1"/>
  <c r="G46" i="93"/>
  <c r="J46" i="93" s="1"/>
  <c r="G39" i="93"/>
  <c r="J39" i="93" s="1"/>
  <c r="G53" i="93"/>
  <c r="J53" i="93" s="1"/>
  <c r="G49" i="93"/>
  <c r="J49" i="93" s="1"/>
  <c r="G51" i="93"/>
  <c r="J51" i="93" s="1"/>
  <c r="G50" i="93"/>
  <c r="J50" i="93" s="1"/>
  <c r="G44" i="93"/>
  <c r="J44" i="93" s="1"/>
  <c r="G27" i="93"/>
  <c r="J27" i="93" s="1"/>
  <c r="G31" i="93"/>
  <c r="J31" i="93" s="1"/>
  <c r="G30" i="93"/>
  <c r="J30" i="93" s="1"/>
  <c r="G28" i="93"/>
  <c r="J28" i="93" s="1"/>
  <c r="G32" i="93"/>
  <c r="J32" i="93" s="1"/>
  <c r="G29" i="93"/>
  <c r="J29" i="9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56" i="94" l="1"/>
  <c r="J156" i="94" s="1"/>
  <c r="G168" i="95"/>
  <c r="J168" i="95" s="1"/>
  <c r="G194" i="96"/>
  <c r="J194" i="96" s="1"/>
  <c r="G194" i="97" s="1"/>
  <c r="J194" i="97" s="1"/>
  <c r="G169" i="95"/>
  <c r="J169" i="95" s="1"/>
  <c r="G170" i="95"/>
  <c r="J170" i="95" s="1"/>
  <c r="G87" i="96"/>
  <c r="J87" i="96" s="1"/>
  <c r="G87" i="97" s="1"/>
  <c r="J87" i="97" s="1"/>
  <c r="G173" i="95"/>
  <c r="J173" i="95" s="1"/>
  <c r="G167" i="95"/>
  <c r="J167" i="95" s="1"/>
  <c r="G72" i="95"/>
  <c r="J72" i="95" s="1"/>
  <c r="G86" i="95"/>
  <c r="J86" i="95" s="1"/>
  <c r="G172" i="95"/>
  <c r="J172" i="95" s="1"/>
  <c r="G192" i="95"/>
  <c r="J192" i="95" s="1"/>
  <c r="G193" i="95"/>
  <c r="J193" i="95" s="1"/>
  <c r="G191" i="96"/>
  <c r="J191" i="96" s="1"/>
  <c r="G191" i="97" s="1"/>
  <c r="J191" i="97" s="1"/>
  <c r="G171" i="95"/>
  <c r="J171" i="95" s="1"/>
  <c r="G166" i="95"/>
  <c r="J166" i="95" s="1"/>
  <c r="G165" i="95"/>
  <c r="J165" i="95" s="1"/>
  <c r="G174" i="95"/>
  <c r="J174" i="95" s="1"/>
  <c r="G190" i="95"/>
  <c r="J190" i="95" s="1"/>
  <c r="G36" i="96"/>
  <c r="J36" i="96" s="1"/>
  <c r="G36" i="97" s="1"/>
  <c r="J36" i="97" s="1"/>
  <c r="G38" i="96"/>
  <c r="J38" i="96" s="1"/>
  <c r="G38" i="97" s="1"/>
  <c r="J38" i="97" s="1"/>
  <c r="G33" i="95"/>
  <c r="J33" i="95" s="1"/>
  <c r="G35" i="95"/>
  <c r="J35" i="95" s="1"/>
  <c r="G34" i="95"/>
  <c r="J34" i="95" s="1"/>
  <c r="G37" i="95"/>
  <c r="J37" i="95" s="1"/>
  <c r="G10" i="84"/>
  <c r="J10" i="84" s="1"/>
  <c r="E10" i="85" s="1"/>
  <c r="G9" i="84"/>
  <c r="J9" i="84" s="1"/>
  <c r="E9" i="85" s="1"/>
  <c r="G11" i="84"/>
  <c r="J11" i="84" s="1"/>
  <c r="E11" i="85" s="1"/>
  <c r="G103" i="95"/>
  <c r="J103" i="95" s="1"/>
  <c r="G102" i="95"/>
  <c r="J102" i="95" s="1"/>
  <c r="G88" i="95"/>
  <c r="J88" i="95" s="1"/>
  <c r="G56" i="99"/>
  <c r="J56" i="99" s="1"/>
  <c r="G55" i="96"/>
  <c r="J55" i="96" s="1"/>
  <c r="G55" i="97" s="1"/>
  <c r="J55" i="97" s="1"/>
  <c r="G122" i="94"/>
  <c r="J122" i="94" s="1"/>
  <c r="G186" i="94"/>
  <c r="J186" i="94" s="1"/>
  <c r="G111" i="94"/>
  <c r="J111" i="94" s="1"/>
  <c r="G106" i="94"/>
  <c r="J106" i="94" s="1"/>
  <c r="G84" i="94"/>
  <c r="J84" i="94" s="1"/>
  <c r="G104" i="94"/>
  <c r="J104" i="94" s="1"/>
  <c r="G79" i="94"/>
  <c r="J79" i="94" s="1"/>
  <c r="G125" i="94"/>
  <c r="J125" i="94" s="1"/>
  <c r="G77" i="94"/>
  <c r="J77" i="94" s="1"/>
  <c r="G121" i="94"/>
  <c r="J121" i="94" s="1"/>
  <c r="G196" i="94"/>
  <c r="J196" i="94" s="1"/>
  <c r="G110" i="94"/>
  <c r="J110" i="94" s="1"/>
  <c r="G128" i="94"/>
  <c r="J128" i="94" s="1"/>
  <c r="G109" i="94"/>
  <c r="J109" i="94" s="1"/>
  <c r="G181" i="94"/>
  <c r="J181" i="94" s="1"/>
  <c r="G195" i="94"/>
  <c r="J195" i="94" s="1"/>
  <c r="G180" i="94"/>
  <c r="J180" i="94" s="1"/>
  <c r="G74" i="94"/>
  <c r="J74" i="94" s="1"/>
  <c r="G126" i="94"/>
  <c r="J126" i="94" s="1"/>
  <c r="G120" i="94"/>
  <c r="J120" i="94" s="1"/>
  <c r="G73" i="94"/>
  <c r="J73" i="94" s="1"/>
  <c r="G182" i="94"/>
  <c r="J182" i="94" s="1"/>
  <c r="G177" i="94"/>
  <c r="J177" i="94" s="1"/>
  <c r="G178" i="94"/>
  <c r="J178" i="94" s="1"/>
  <c r="G129" i="94"/>
  <c r="J129" i="94" s="1"/>
  <c r="G197" i="94"/>
  <c r="J197" i="94" s="1"/>
  <c r="G85" i="94"/>
  <c r="J85" i="94" s="1"/>
  <c r="G83" i="94"/>
  <c r="J83" i="94" s="1"/>
  <c r="G183" i="94"/>
  <c r="J183" i="94" s="1"/>
  <c r="G176" i="94"/>
  <c r="J176" i="94" s="1"/>
  <c r="G119" i="94"/>
  <c r="J119" i="94" s="1"/>
  <c r="G185" i="94"/>
  <c r="J185" i="94" s="1"/>
  <c r="G114" i="94"/>
  <c r="J114" i="94" s="1"/>
  <c r="G117" i="94"/>
  <c r="J117" i="94" s="1"/>
  <c r="G127" i="94"/>
  <c r="J127" i="94" s="1"/>
  <c r="G184" i="94"/>
  <c r="J184" i="94" s="1"/>
  <c r="G82" i="94"/>
  <c r="J82" i="94" s="1"/>
  <c r="G80" i="94"/>
  <c r="J80" i="94" s="1"/>
  <c r="G75" i="94"/>
  <c r="J75" i="94" s="1"/>
  <c r="G116" i="94"/>
  <c r="J116" i="94" s="1"/>
  <c r="G81" i="94"/>
  <c r="J81" i="94" s="1"/>
  <c r="G115" i="94"/>
  <c r="J115" i="94" s="1"/>
  <c r="G113" i="94"/>
  <c r="J113" i="94" s="1"/>
  <c r="G179" i="94"/>
  <c r="J179" i="94" s="1"/>
  <c r="G112" i="94"/>
  <c r="J112" i="94" s="1"/>
  <c r="G78" i="94"/>
  <c r="J78" i="94" s="1"/>
  <c r="G124" i="94"/>
  <c r="J124" i="94" s="1"/>
  <c r="G108" i="94"/>
  <c r="J108" i="94" s="1"/>
  <c r="G107" i="94"/>
  <c r="J107" i="94" s="1"/>
  <c r="G175" i="94"/>
  <c r="J175" i="94" s="1"/>
  <c r="G118" i="94"/>
  <c r="J118" i="94" s="1"/>
  <c r="G146" i="94"/>
  <c r="J146" i="94" s="1"/>
  <c r="G148" i="94"/>
  <c r="J148" i="94" s="1"/>
  <c r="G147" i="94"/>
  <c r="J147" i="94" s="1"/>
  <c r="G145" i="94"/>
  <c r="J145" i="94" s="1"/>
  <c r="G144" i="94"/>
  <c r="J144" i="94" s="1"/>
  <c r="J212" i="94"/>
  <c r="G209" i="94"/>
  <c r="J209" i="94" s="1"/>
  <c r="G205" i="94"/>
  <c r="J205" i="94" s="1"/>
  <c r="G199" i="94"/>
  <c r="J199" i="94" s="1"/>
  <c r="G198" i="94"/>
  <c r="J198" i="94" s="1"/>
  <c r="G206" i="94"/>
  <c r="J206" i="94" s="1"/>
  <c r="G204" i="94"/>
  <c r="J204" i="94" s="1"/>
  <c r="G201" i="94"/>
  <c r="J201" i="94" s="1"/>
  <c r="G200" i="94"/>
  <c r="J200" i="94" s="1"/>
  <c r="G202" i="94"/>
  <c r="J202" i="94" s="1"/>
  <c r="G210" i="94"/>
  <c r="J210" i="94" s="1"/>
  <c r="G208" i="94"/>
  <c r="J208" i="94" s="1"/>
  <c r="G211" i="94"/>
  <c r="J211" i="94" s="1"/>
  <c r="G203" i="94"/>
  <c r="J203" i="94" s="1"/>
  <c r="G160" i="94"/>
  <c r="J160" i="94" s="1"/>
  <c r="G163" i="94"/>
  <c r="J163" i="94" s="1"/>
  <c r="G154" i="94"/>
  <c r="J154" i="94" s="1"/>
  <c r="G149" i="94"/>
  <c r="J149" i="94" s="1"/>
  <c r="G153" i="94"/>
  <c r="J153" i="94" s="1"/>
  <c r="G161" i="94"/>
  <c r="J161" i="94" s="1"/>
  <c r="G155" i="94"/>
  <c r="J155" i="94" s="1"/>
  <c r="G159" i="94"/>
  <c r="J159" i="94" s="1"/>
  <c r="G162" i="94"/>
  <c r="J162" i="94" s="1"/>
  <c r="G150" i="94"/>
  <c r="J150" i="94" s="1"/>
  <c r="G157" i="94"/>
  <c r="J157" i="94" s="1"/>
  <c r="G152" i="94"/>
  <c r="J152" i="94" s="1"/>
  <c r="G158" i="94"/>
  <c r="J158" i="94" s="1"/>
  <c r="G164" i="94"/>
  <c r="J164" i="94" s="1"/>
  <c r="G151" i="94"/>
  <c r="J151" i="94" s="1"/>
  <c r="G142" i="94"/>
  <c r="J142" i="94" s="1"/>
  <c r="G131" i="94"/>
  <c r="J131" i="94" s="1"/>
  <c r="G138" i="94"/>
  <c r="J138" i="94" s="1"/>
  <c r="G133" i="94"/>
  <c r="J133" i="94" s="1"/>
  <c r="G134" i="94"/>
  <c r="J134" i="94" s="1"/>
  <c r="G139" i="94"/>
  <c r="J139" i="94" s="1"/>
  <c r="G132" i="94"/>
  <c r="J132" i="94" s="1"/>
  <c r="G130" i="94"/>
  <c r="J130" i="94" s="1"/>
  <c r="G143" i="94"/>
  <c r="J143" i="94" s="1"/>
  <c r="G141" i="94"/>
  <c r="J141" i="94" s="1"/>
  <c r="G137" i="94"/>
  <c r="J137" i="94" s="1"/>
  <c r="G140" i="94"/>
  <c r="J140" i="94" s="1"/>
  <c r="G136" i="94"/>
  <c r="J136" i="94" s="1"/>
  <c r="G135" i="94"/>
  <c r="J135" i="94" s="1"/>
  <c r="G91" i="94"/>
  <c r="J91" i="94" s="1"/>
  <c r="G97" i="94"/>
  <c r="J97" i="94" s="1"/>
  <c r="G96" i="94"/>
  <c r="J96" i="94" s="1"/>
  <c r="G92" i="94"/>
  <c r="J92" i="94" s="1"/>
  <c r="G94" i="93"/>
  <c r="J94" i="93" s="1"/>
  <c r="G90" i="94"/>
  <c r="J90" i="94" s="1"/>
  <c r="G100" i="94"/>
  <c r="J100" i="94" s="1"/>
  <c r="G101" i="94"/>
  <c r="J101" i="94" s="1"/>
  <c r="G98" i="94"/>
  <c r="J98" i="94" s="1"/>
  <c r="G89" i="94"/>
  <c r="J89" i="94" s="1"/>
  <c r="G95" i="94"/>
  <c r="J95" i="94" s="1"/>
  <c r="G93" i="93"/>
  <c r="J93" i="93" s="1"/>
  <c r="G57" i="94"/>
  <c r="J57" i="94" s="1"/>
  <c r="G65" i="94"/>
  <c r="J65" i="94" s="1"/>
  <c r="G60" i="94"/>
  <c r="J60" i="94" s="1"/>
  <c r="G68" i="94"/>
  <c r="J68" i="94" s="1"/>
  <c r="G67" i="94"/>
  <c r="J67" i="94" s="1"/>
  <c r="G62" i="94"/>
  <c r="J62" i="94" s="1"/>
  <c r="G70" i="94"/>
  <c r="J70" i="94" s="1"/>
  <c r="G63" i="94"/>
  <c r="J63" i="94" s="1"/>
  <c r="G66" i="94"/>
  <c r="J66" i="94" s="1"/>
  <c r="G64" i="94"/>
  <c r="J64" i="94" s="1"/>
  <c r="G69" i="94"/>
  <c r="J69" i="94" s="1"/>
  <c r="G58" i="94"/>
  <c r="J58" i="94" s="1"/>
  <c r="G61" i="94"/>
  <c r="J61" i="94" s="1"/>
  <c r="G59" i="94"/>
  <c r="J59" i="94" s="1"/>
  <c r="G44" i="94"/>
  <c r="J44" i="94" s="1"/>
  <c r="G48" i="94"/>
  <c r="J48" i="94" s="1"/>
  <c r="G50" i="94"/>
  <c r="J50" i="94" s="1"/>
  <c r="G40" i="94"/>
  <c r="J40" i="94" s="1"/>
  <c r="G51" i="94"/>
  <c r="J51" i="94" s="1"/>
  <c r="G52" i="94"/>
  <c r="J52" i="94" s="1"/>
  <c r="G49" i="94"/>
  <c r="J49" i="94" s="1"/>
  <c r="G42" i="94"/>
  <c r="J42" i="94" s="1"/>
  <c r="G53" i="94"/>
  <c r="J53" i="94" s="1"/>
  <c r="G45" i="94"/>
  <c r="J45" i="94" s="1"/>
  <c r="G39" i="94"/>
  <c r="J39" i="94" s="1"/>
  <c r="G43" i="94"/>
  <c r="J43" i="94" s="1"/>
  <c r="G46" i="94"/>
  <c r="J46" i="94" s="1"/>
  <c r="G47" i="94"/>
  <c r="J47" i="94" s="1"/>
  <c r="G54" i="94"/>
  <c r="J54" i="94" s="1"/>
  <c r="G41" i="94"/>
  <c r="J41" i="94" s="1"/>
  <c r="G29" i="94"/>
  <c r="J29" i="94" s="1"/>
  <c r="G32" i="94"/>
  <c r="J32" i="94" s="1"/>
  <c r="G28" i="94"/>
  <c r="J28" i="94" s="1"/>
  <c r="G30" i="94"/>
  <c r="J30" i="94" s="1"/>
  <c r="G31" i="94"/>
  <c r="J31" i="94" s="1"/>
  <c r="G27" i="94"/>
  <c r="J27" i="94" s="1"/>
  <c r="G12" i="91"/>
  <c r="J12" i="91" s="1"/>
  <c r="E12" i="92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E24" i="77" l="1"/>
  <c r="G24" i="77" s="1"/>
  <c r="J24" i="77" s="1"/>
  <c r="E24" i="78" s="1"/>
  <c r="G26" i="8"/>
  <c r="E26" i="77"/>
  <c r="E25" i="77"/>
  <c r="G25" i="77" s="1"/>
  <c r="J25" i="77" s="1"/>
  <c r="E25" i="78" s="1"/>
  <c r="G25" i="8"/>
  <c r="E22" i="77"/>
  <c r="G22" i="77" s="1"/>
  <c r="J22" i="77" s="1"/>
  <c r="E22" i="78" s="1"/>
  <c r="E19" i="77"/>
  <c r="G19" i="77" s="1"/>
  <c r="J19" i="77" s="1"/>
  <c r="E19" i="78" s="1"/>
  <c r="E23" i="77"/>
  <c r="E20" i="77"/>
  <c r="G20" i="77" s="1"/>
  <c r="J20" i="77" s="1"/>
  <c r="E20" i="78" s="1"/>
  <c r="E21" i="77"/>
  <c r="G21" i="77" s="1"/>
  <c r="J21" i="77" s="1"/>
  <c r="E21" i="78" s="1"/>
  <c r="G156" i="95"/>
  <c r="J156" i="95" s="1"/>
  <c r="G156" i="96" s="1"/>
  <c r="J156" i="96" s="1"/>
  <c r="G11" i="85"/>
  <c r="J11" i="85" s="1"/>
  <c r="E11" i="86" s="1"/>
  <c r="G9" i="85"/>
  <c r="J9" i="85" s="1"/>
  <c r="E9" i="86" s="1"/>
  <c r="G10" i="85"/>
  <c r="J10" i="85" s="1"/>
  <c r="E10" i="86" s="1"/>
  <c r="G192" i="96"/>
  <c r="J192" i="96" s="1"/>
  <c r="G192" i="97" s="1"/>
  <c r="J192" i="97" s="1"/>
  <c r="G170" i="96"/>
  <c r="J170" i="96" s="1"/>
  <c r="G170" i="97" s="1"/>
  <c r="J170" i="97" s="1"/>
  <c r="G165" i="96"/>
  <c r="J165" i="96" s="1"/>
  <c r="G165" i="97" s="1"/>
  <c r="J165" i="97" s="1"/>
  <c r="G169" i="96"/>
  <c r="J169" i="96" s="1"/>
  <c r="G169" i="97" s="1"/>
  <c r="J169" i="97" s="1"/>
  <c r="G166" i="96"/>
  <c r="J166" i="96" s="1"/>
  <c r="G166" i="97" s="1"/>
  <c r="J166" i="97" s="1"/>
  <c r="G194" i="98"/>
  <c r="J194" i="98" s="1"/>
  <c r="G172" i="96"/>
  <c r="J172" i="96" s="1"/>
  <c r="G172" i="97" s="1"/>
  <c r="J172" i="97" s="1"/>
  <c r="G72" i="96"/>
  <c r="J72" i="96" s="1"/>
  <c r="G72" i="97" s="1"/>
  <c r="J72" i="97" s="1"/>
  <c r="G167" i="96"/>
  <c r="J167" i="96" s="1"/>
  <c r="G167" i="97" s="1"/>
  <c r="J167" i="97" s="1"/>
  <c r="G171" i="96"/>
  <c r="J171" i="96" s="1"/>
  <c r="G171" i="97" s="1"/>
  <c r="J171" i="97" s="1"/>
  <c r="G173" i="96"/>
  <c r="J173" i="96" s="1"/>
  <c r="G173" i="97" s="1"/>
  <c r="J173" i="97" s="1"/>
  <c r="G168" i="96"/>
  <c r="J168" i="96" s="1"/>
  <c r="G168" i="97" s="1"/>
  <c r="J168" i="97" s="1"/>
  <c r="G190" i="96"/>
  <c r="J190" i="96" s="1"/>
  <c r="G190" i="97" s="1"/>
  <c r="J190" i="97" s="1"/>
  <c r="G193" i="96"/>
  <c r="J193" i="96" s="1"/>
  <c r="G193" i="97" s="1"/>
  <c r="J193" i="97" s="1"/>
  <c r="G95" i="95"/>
  <c r="J95" i="95" s="1"/>
  <c r="G124" i="95"/>
  <c r="J124" i="95" s="1"/>
  <c r="G75" i="95"/>
  <c r="J75" i="95" s="1"/>
  <c r="G119" i="95"/>
  <c r="J119" i="95" s="1"/>
  <c r="G177" i="95"/>
  <c r="J177" i="95" s="1"/>
  <c r="G181" i="95"/>
  <c r="J181" i="95" s="1"/>
  <c r="G79" i="95"/>
  <c r="J79" i="95" s="1"/>
  <c r="G78" i="95"/>
  <c r="J78" i="95" s="1"/>
  <c r="G80" i="95"/>
  <c r="J80" i="95" s="1"/>
  <c r="G176" i="95"/>
  <c r="J176" i="95" s="1"/>
  <c r="G182" i="95"/>
  <c r="J182" i="95" s="1"/>
  <c r="G109" i="95"/>
  <c r="J109" i="95" s="1"/>
  <c r="G104" i="95"/>
  <c r="J104" i="95" s="1"/>
  <c r="G174" i="96"/>
  <c r="J174" i="96" s="1"/>
  <c r="G174" i="97" s="1"/>
  <c r="J174" i="97" s="1"/>
  <c r="G191" i="98"/>
  <c r="J191" i="98" s="1"/>
  <c r="G86" i="96"/>
  <c r="J86" i="96" s="1"/>
  <c r="G86" i="97" s="1"/>
  <c r="J86" i="97" s="1"/>
  <c r="G87" i="98"/>
  <c r="J87" i="98" s="1"/>
  <c r="G98" i="95"/>
  <c r="J98" i="95" s="1"/>
  <c r="G97" i="95"/>
  <c r="J97" i="95" s="1"/>
  <c r="G130" i="95"/>
  <c r="J130" i="95" s="1"/>
  <c r="G211" i="95"/>
  <c r="J211" i="95" s="1"/>
  <c r="G198" i="95"/>
  <c r="J198" i="95" s="1"/>
  <c r="G112" i="95"/>
  <c r="J112" i="95" s="1"/>
  <c r="G82" i="95"/>
  <c r="J82" i="95" s="1"/>
  <c r="G183" i="95"/>
  <c r="J183" i="95" s="1"/>
  <c r="G73" i="95"/>
  <c r="J73" i="95" s="1"/>
  <c r="G128" i="95"/>
  <c r="J128" i="95" s="1"/>
  <c r="G84" i="95"/>
  <c r="J84" i="95" s="1"/>
  <c r="G208" i="95"/>
  <c r="J208" i="95" s="1"/>
  <c r="G179" i="95"/>
  <c r="J179" i="95" s="1"/>
  <c r="G184" i="95"/>
  <c r="J184" i="95" s="1"/>
  <c r="G83" i="95"/>
  <c r="J83" i="95" s="1"/>
  <c r="G120" i="95"/>
  <c r="J120" i="95" s="1"/>
  <c r="G110" i="95"/>
  <c r="J110" i="95" s="1"/>
  <c r="G106" i="95"/>
  <c r="J106" i="95" s="1"/>
  <c r="G113" i="95"/>
  <c r="J113" i="95" s="1"/>
  <c r="G127" i="95"/>
  <c r="J127" i="95" s="1"/>
  <c r="G85" i="95"/>
  <c r="J85" i="95" s="1"/>
  <c r="G126" i="95"/>
  <c r="J126" i="95" s="1"/>
  <c r="G196" i="95"/>
  <c r="J196" i="95" s="1"/>
  <c r="G111" i="95"/>
  <c r="J111" i="95" s="1"/>
  <c r="G209" i="95"/>
  <c r="J209" i="95" s="1"/>
  <c r="G115" i="95"/>
  <c r="J115" i="95" s="1"/>
  <c r="G117" i="95"/>
  <c r="J117" i="95" s="1"/>
  <c r="G197" i="95"/>
  <c r="J197" i="95" s="1"/>
  <c r="G74" i="95"/>
  <c r="J74" i="95" s="1"/>
  <c r="G121" i="95"/>
  <c r="J121" i="95" s="1"/>
  <c r="G186" i="95"/>
  <c r="J186" i="95" s="1"/>
  <c r="G96" i="95"/>
  <c r="J96" i="95" s="1"/>
  <c r="G27" i="95"/>
  <c r="J27" i="95" s="1"/>
  <c r="G133" i="95"/>
  <c r="J133" i="95" s="1"/>
  <c r="G212" i="95"/>
  <c r="J212" i="95" s="1"/>
  <c r="G107" i="95"/>
  <c r="J107" i="95" s="1"/>
  <c r="G81" i="95"/>
  <c r="J81" i="95" s="1"/>
  <c r="G114" i="95"/>
  <c r="J114" i="95" s="1"/>
  <c r="G129" i="95"/>
  <c r="J129" i="95" s="1"/>
  <c r="G180" i="95"/>
  <c r="J180" i="95" s="1"/>
  <c r="G77" i="95"/>
  <c r="J77" i="95" s="1"/>
  <c r="G122" i="95"/>
  <c r="J122" i="95" s="1"/>
  <c r="G108" i="95"/>
  <c r="J108" i="95" s="1"/>
  <c r="G116" i="95"/>
  <c r="J116" i="95" s="1"/>
  <c r="G185" i="95"/>
  <c r="J185" i="95" s="1"/>
  <c r="G178" i="95"/>
  <c r="J178" i="95" s="1"/>
  <c r="G195" i="95"/>
  <c r="J195" i="95" s="1"/>
  <c r="G125" i="95"/>
  <c r="J125" i="95" s="1"/>
  <c r="G145" i="95"/>
  <c r="J145" i="95" s="1"/>
  <c r="G149" i="95"/>
  <c r="J149" i="95" s="1"/>
  <c r="G147" i="95"/>
  <c r="J147" i="95" s="1"/>
  <c r="G148" i="95"/>
  <c r="J148" i="95" s="1"/>
  <c r="G146" i="95"/>
  <c r="J146" i="95" s="1"/>
  <c r="G131" i="95"/>
  <c r="J131" i="95" s="1"/>
  <c r="G132" i="95"/>
  <c r="J132" i="95" s="1"/>
  <c r="G29" i="95"/>
  <c r="J29" i="95" s="1"/>
  <c r="G28" i="95"/>
  <c r="J28" i="95" s="1"/>
  <c r="G30" i="95"/>
  <c r="J30" i="95" s="1"/>
  <c r="G134" i="95"/>
  <c r="J134" i="95" s="1"/>
  <c r="G135" i="95"/>
  <c r="J135" i="95" s="1"/>
  <c r="G100" i="95"/>
  <c r="J100" i="95" s="1"/>
  <c r="G70" i="95"/>
  <c r="J70" i="95" s="1"/>
  <c r="G37" i="96"/>
  <c r="J37" i="96" s="1"/>
  <c r="G37" i="97" s="1"/>
  <c r="J37" i="97" s="1"/>
  <c r="G34" i="96"/>
  <c r="J34" i="96" s="1"/>
  <c r="G34" i="97" s="1"/>
  <c r="J34" i="97" s="1"/>
  <c r="G35" i="96"/>
  <c r="J35" i="96" s="1"/>
  <c r="G35" i="97" s="1"/>
  <c r="J35" i="97" s="1"/>
  <c r="G33" i="96"/>
  <c r="J33" i="96" s="1"/>
  <c r="G33" i="97" s="1"/>
  <c r="J33" i="97" s="1"/>
  <c r="G38" i="98"/>
  <c r="J38" i="98" s="1"/>
  <c r="G36" i="98"/>
  <c r="J36" i="98" s="1"/>
  <c r="G39" i="95"/>
  <c r="J39" i="95" s="1"/>
  <c r="G210" i="95"/>
  <c r="J210" i="95" s="1"/>
  <c r="G103" i="96"/>
  <c r="J103" i="96" s="1"/>
  <c r="G103" i="97" s="1"/>
  <c r="J103" i="97" s="1"/>
  <c r="G42" i="95"/>
  <c r="J42" i="95" s="1"/>
  <c r="G202" i="95"/>
  <c r="J202" i="95" s="1"/>
  <c r="G199" i="95"/>
  <c r="J199" i="95" s="1"/>
  <c r="G205" i="95"/>
  <c r="J205" i="95" s="1"/>
  <c r="G200" i="95"/>
  <c r="J200" i="95" s="1"/>
  <c r="G204" i="95"/>
  <c r="J204" i="95" s="1"/>
  <c r="G201" i="95"/>
  <c r="J201" i="95" s="1"/>
  <c r="G203" i="95"/>
  <c r="J203" i="95" s="1"/>
  <c r="G206" i="95"/>
  <c r="J206" i="95" s="1"/>
  <c r="G175" i="95"/>
  <c r="J175" i="95" s="1"/>
  <c r="G159" i="95"/>
  <c r="J159" i="95" s="1"/>
  <c r="G158" i="95"/>
  <c r="J158" i="95" s="1"/>
  <c r="G153" i="95"/>
  <c r="J153" i="95" s="1"/>
  <c r="G157" i="95"/>
  <c r="J157" i="95" s="1"/>
  <c r="G154" i="95"/>
  <c r="J154" i="95" s="1"/>
  <c r="G152" i="95"/>
  <c r="J152" i="95" s="1"/>
  <c r="G150" i="95"/>
  <c r="J150" i="95" s="1"/>
  <c r="G163" i="95"/>
  <c r="J163" i="95" s="1"/>
  <c r="G162" i="95"/>
  <c r="J162" i="95" s="1"/>
  <c r="G160" i="95"/>
  <c r="J160" i="95" s="1"/>
  <c r="G151" i="95"/>
  <c r="J151" i="95" s="1"/>
  <c r="G155" i="95"/>
  <c r="J155" i="95" s="1"/>
  <c r="G164" i="95"/>
  <c r="J164" i="95" s="1"/>
  <c r="G161" i="95"/>
  <c r="J161" i="95" s="1"/>
  <c r="G136" i="95"/>
  <c r="J136" i="95" s="1"/>
  <c r="G140" i="95"/>
  <c r="J140" i="95" s="1"/>
  <c r="G138" i="95"/>
  <c r="J138" i="95" s="1"/>
  <c r="G144" i="95"/>
  <c r="J144" i="95" s="1"/>
  <c r="G141" i="95"/>
  <c r="J141" i="95" s="1"/>
  <c r="G139" i="95"/>
  <c r="J139" i="95" s="1"/>
  <c r="G143" i="95"/>
  <c r="J143" i="95" s="1"/>
  <c r="G142" i="95"/>
  <c r="J142" i="95" s="1"/>
  <c r="G137" i="95"/>
  <c r="J137" i="95" s="1"/>
  <c r="G118" i="95"/>
  <c r="J118" i="95" s="1"/>
  <c r="G102" i="96"/>
  <c r="J102" i="96" s="1"/>
  <c r="G102" i="97" s="1"/>
  <c r="J102" i="97" s="1"/>
  <c r="G101" i="95"/>
  <c r="J101" i="95" s="1"/>
  <c r="G91" i="95"/>
  <c r="J91" i="95" s="1"/>
  <c r="G90" i="95"/>
  <c r="J90" i="95" s="1"/>
  <c r="G92" i="95"/>
  <c r="J92" i="95" s="1"/>
  <c r="G89" i="95"/>
  <c r="J89" i="95" s="1"/>
  <c r="G88" i="96"/>
  <c r="J88" i="96" s="1"/>
  <c r="G88" i="97" s="1"/>
  <c r="J88" i="97" s="1"/>
  <c r="G61" i="95"/>
  <c r="J61" i="95" s="1"/>
  <c r="G67" i="95"/>
  <c r="J67" i="95" s="1"/>
  <c r="G68" i="95"/>
  <c r="J68" i="95" s="1"/>
  <c r="G69" i="95"/>
  <c r="J69" i="95" s="1"/>
  <c r="G64" i="95"/>
  <c r="J64" i="95" s="1"/>
  <c r="G60" i="95"/>
  <c r="J60" i="95" s="1"/>
  <c r="G66" i="95"/>
  <c r="J66" i="95" s="1"/>
  <c r="G65" i="95"/>
  <c r="J65" i="95" s="1"/>
  <c r="G63" i="95"/>
  <c r="J63" i="95" s="1"/>
  <c r="G55" i="98"/>
  <c r="J55" i="98" s="1"/>
  <c r="G56" i="109"/>
  <c r="J56" i="109" s="1"/>
  <c r="G50" i="95"/>
  <c r="J50" i="95" s="1"/>
  <c r="G51" i="95"/>
  <c r="J51" i="95" s="1"/>
  <c r="G48" i="95"/>
  <c r="J48" i="95" s="1"/>
  <c r="G57" i="95"/>
  <c r="J57" i="95" s="1"/>
  <c r="G53" i="95"/>
  <c r="J53" i="95" s="1"/>
  <c r="G54" i="95"/>
  <c r="J54" i="95" s="1"/>
  <c r="G59" i="95"/>
  <c r="J59" i="95" s="1"/>
  <c r="G49" i="95"/>
  <c r="J49" i="95" s="1"/>
  <c r="G47" i="95"/>
  <c r="J47" i="95" s="1"/>
  <c r="G52" i="95"/>
  <c r="J52" i="95" s="1"/>
  <c r="G58" i="95"/>
  <c r="J58" i="95" s="1"/>
  <c r="G46" i="95"/>
  <c r="J46" i="95" s="1"/>
  <c r="G45" i="95"/>
  <c r="J45" i="95" s="1"/>
  <c r="G44" i="95"/>
  <c r="J44" i="95" s="1"/>
  <c r="G43" i="95"/>
  <c r="J43" i="95" s="1"/>
  <c r="G41" i="95"/>
  <c r="J41" i="95" s="1"/>
  <c r="G40" i="95"/>
  <c r="J40" i="95" s="1"/>
  <c r="G32" i="95"/>
  <c r="J32" i="95" s="1"/>
  <c r="G31" i="95"/>
  <c r="J31" i="95" s="1"/>
  <c r="G93" i="94"/>
  <c r="J93" i="94" s="1"/>
  <c r="G94" i="94"/>
  <c r="J94" i="94" s="1"/>
  <c r="G12" i="92"/>
  <c r="J12" i="92" s="1"/>
  <c r="E12" i="93" s="1"/>
  <c r="G26" i="77"/>
  <c r="J26" i="77" s="1"/>
  <c r="E26" i="78" s="1"/>
  <c r="G23" i="77"/>
  <c r="J23" i="77" s="1"/>
  <c r="E23" i="78" s="1"/>
  <c r="K213" i="64"/>
  <c r="K215" i="64" s="1"/>
  <c r="J26" i="8" l="1"/>
  <c r="J25" i="8"/>
  <c r="G10" i="86"/>
  <c r="J10" i="86" s="1"/>
  <c r="G9" i="86"/>
  <c r="J9" i="86" s="1"/>
  <c r="G11" i="86"/>
  <c r="J11" i="86" s="1"/>
  <c r="J19" i="8"/>
  <c r="G19" i="8"/>
  <c r="G79" i="96"/>
  <c r="J79" i="96" s="1"/>
  <c r="G79" i="97" s="1"/>
  <c r="J79" i="97" s="1"/>
  <c r="G72" i="98"/>
  <c r="J72" i="98" s="1"/>
  <c r="G81" i="96"/>
  <c r="J81" i="96" s="1"/>
  <c r="G81" i="97" s="1"/>
  <c r="J81" i="97" s="1"/>
  <c r="G127" i="96"/>
  <c r="J127" i="96" s="1"/>
  <c r="G127" i="97" s="1"/>
  <c r="J127" i="97" s="1"/>
  <c r="G208" i="96"/>
  <c r="J208" i="96" s="1"/>
  <c r="G208" i="97" s="1"/>
  <c r="J208" i="97" s="1"/>
  <c r="G211" i="96"/>
  <c r="J211" i="96" s="1"/>
  <c r="G211" i="97" s="1"/>
  <c r="J211" i="97" s="1"/>
  <c r="G174" i="98"/>
  <c r="J174" i="98" s="1"/>
  <c r="G181" i="96"/>
  <c r="J181" i="96" s="1"/>
  <c r="G181" i="97" s="1"/>
  <c r="J181" i="97" s="1"/>
  <c r="G193" i="98"/>
  <c r="J193" i="98" s="1"/>
  <c r="G172" i="98"/>
  <c r="J172" i="98" s="1"/>
  <c r="G198" i="96"/>
  <c r="J198" i="96" s="1"/>
  <c r="G198" i="97" s="1"/>
  <c r="J198" i="97" s="1"/>
  <c r="G108" i="96"/>
  <c r="J108" i="96" s="1"/>
  <c r="G108" i="97" s="1"/>
  <c r="J108" i="97" s="1"/>
  <c r="G212" i="96"/>
  <c r="J212" i="96" s="1"/>
  <c r="G212" i="97" s="1"/>
  <c r="J212" i="97" s="1"/>
  <c r="G117" i="96"/>
  <c r="J117" i="96" s="1"/>
  <c r="G117" i="97" s="1"/>
  <c r="J117" i="97" s="1"/>
  <c r="G113" i="96"/>
  <c r="J113" i="96" s="1"/>
  <c r="G113" i="97" s="1"/>
  <c r="J113" i="97" s="1"/>
  <c r="G84" i="96"/>
  <c r="J84" i="96" s="1"/>
  <c r="G84" i="97" s="1"/>
  <c r="J84" i="97" s="1"/>
  <c r="G130" i="96"/>
  <c r="J130" i="96" s="1"/>
  <c r="G130" i="97" s="1"/>
  <c r="J130" i="97" s="1"/>
  <c r="G104" i="96"/>
  <c r="J104" i="96" s="1"/>
  <c r="G104" i="97" s="1"/>
  <c r="J104" i="97" s="1"/>
  <c r="G177" i="96"/>
  <c r="J177" i="96" s="1"/>
  <c r="G177" i="97" s="1"/>
  <c r="J177" i="97" s="1"/>
  <c r="G190" i="98"/>
  <c r="J190" i="98" s="1"/>
  <c r="G194" i="99"/>
  <c r="J194" i="99" s="1"/>
  <c r="G179" i="96"/>
  <c r="J179" i="96" s="1"/>
  <c r="G179" i="97" s="1"/>
  <c r="J179" i="97" s="1"/>
  <c r="G122" i="96"/>
  <c r="J122" i="96" s="1"/>
  <c r="G122" i="97" s="1"/>
  <c r="J122" i="97" s="1"/>
  <c r="G133" i="96"/>
  <c r="J133" i="96" s="1"/>
  <c r="G133" i="97" s="1"/>
  <c r="J133" i="97" s="1"/>
  <c r="G115" i="96"/>
  <c r="J115" i="96" s="1"/>
  <c r="G115" i="97" s="1"/>
  <c r="J115" i="97" s="1"/>
  <c r="G106" i="96"/>
  <c r="J106" i="96" s="1"/>
  <c r="G106" i="97" s="1"/>
  <c r="J106" i="97" s="1"/>
  <c r="G128" i="96"/>
  <c r="J128" i="96" s="1"/>
  <c r="G128" i="97" s="1"/>
  <c r="J128" i="97" s="1"/>
  <c r="G97" i="96"/>
  <c r="J97" i="96" s="1"/>
  <c r="G97" i="97" s="1"/>
  <c r="J97" i="97" s="1"/>
  <c r="G109" i="96"/>
  <c r="J109" i="96" s="1"/>
  <c r="G109" i="97" s="1"/>
  <c r="J109" i="97" s="1"/>
  <c r="G119" i="96"/>
  <c r="J119" i="96" s="1"/>
  <c r="G119" i="97" s="1"/>
  <c r="J119" i="97" s="1"/>
  <c r="G168" i="98"/>
  <c r="J168" i="98" s="1"/>
  <c r="G166" i="98"/>
  <c r="J166" i="98" s="1"/>
  <c r="G191" i="99"/>
  <c r="J191" i="99" s="1"/>
  <c r="G209" i="96"/>
  <c r="J209" i="96" s="1"/>
  <c r="G209" i="97" s="1"/>
  <c r="J209" i="97" s="1"/>
  <c r="G110" i="96"/>
  <c r="J110" i="96" s="1"/>
  <c r="G110" i="97" s="1"/>
  <c r="J110" i="97" s="1"/>
  <c r="G73" i="96"/>
  <c r="J73" i="96" s="1"/>
  <c r="G73" i="97" s="1"/>
  <c r="J73" i="97" s="1"/>
  <c r="G98" i="96"/>
  <c r="J98" i="96" s="1"/>
  <c r="G98" i="97" s="1"/>
  <c r="J98" i="97" s="1"/>
  <c r="G182" i="96"/>
  <c r="J182" i="96" s="1"/>
  <c r="G182" i="97" s="1"/>
  <c r="J182" i="97" s="1"/>
  <c r="G75" i="96"/>
  <c r="J75" i="96" s="1"/>
  <c r="G75" i="97" s="1"/>
  <c r="J75" i="97" s="1"/>
  <c r="G173" i="98"/>
  <c r="J173" i="98" s="1"/>
  <c r="G169" i="98"/>
  <c r="J169" i="98" s="1"/>
  <c r="G185" i="96"/>
  <c r="J185" i="96" s="1"/>
  <c r="G185" i="97" s="1"/>
  <c r="J185" i="97" s="1"/>
  <c r="G197" i="96"/>
  <c r="J197" i="96" s="1"/>
  <c r="G197" i="97" s="1"/>
  <c r="J197" i="97" s="1"/>
  <c r="G27" i="96"/>
  <c r="J27" i="96" s="1"/>
  <c r="G27" i="97" s="1"/>
  <c r="J27" i="97" s="1"/>
  <c r="G125" i="96"/>
  <c r="J125" i="96" s="1"/>
  <c r="G125" i="97" s="1"/>
  <c r="J125" i="97" s="1"/>
  <c r="G180" i="96"/>
  <c r="J180" i="96" s="1"/>
  <c r="G180" i="97" s="1"/>
  <c r="J180" i="97" s="1"/>
  <c r="G96" i="96"/>
  <c r="J96" i="96" s="1"/>
  <c r="G96" i="97" s="1"/>
  <c r="J96" i="97" s="1"/>
  <c r="G111" i="96"/>
  <c r="J111" i="96" s="1"/>
  <c r="G111" i="97" s="1"/>
  <c r="J111" i="97" s="1"/>
  <c r="G120" i="96"/>
  <c r="J120" i="96" s="1"/>
  <c r="G120" i="97" s="1"/>
  <c r="J120" i="97" s="1"/>
  <c r="G183" i="96"/>
  <c r="J183" i="96" s="1"/>
  <c r="G183" i="97" s="1"/>
  <c r="J183" i="97" s="1"/>
  <c r="G176" i="96"/>
  <c r="J176" i="96" s="1"/>
  <c r="G176" i="97" s="1"/>
  <c r="J176" i="97" s="1"/>
  <c r="G124" i="96"/>
  <c r="J124" i="96" s="1"/>
  <c r="G124" i="97" s="1"/>
  <c r="J124" i="97" s="1"/>
  <c r="G171" i="98"/>
  <c r="J171" i="98" s="1"/>
  <c r="G165" i="98"/>
  <c r="J165" i="98" s="1"/>
  <c r="G74" i="96"/>
  <c r="J74" i="96" s="1"/>
  <c r="G74" i="97" s="1"/>
  <c r="J74" i="97" s="1"/>
  <c r="G107" i="96"/>
  <c r="J107" i="96" s="1"/>
  <c r="G107" i="97" s="1"/>
  <c r="J107" i="97" s="1"/>
  <c r="G77" i="96"/>
  <c r="J77" i="96" s="1"/>
  <c r="G77" i="97" s="1"/>
  <c r="J77" i="97" s="1"/>
  <c r="G195" i="96"/>
  <c r="J195" i="96" s="1"/>
  <c r="G195" i="97" s="1"/>
  <c r="J195" i="97" s="1"/>
  <c r="G129" i="96"/>
  <c r="J129" i="96" s="1"/>
  <c r="G129" i="97" s="1"/>
  <c r="J129" i="97" s="1"/>
  <c r="G186" i="96"/>
  <c r="J186" i="96" s="1"/>
  <c r="G186" i="97" s="1"/>
  <c r="J186" i="97" s="1"/>
  <c r="G196" i="96"/>
  <c r="J196" i="96" s="1"/>
  <c r="G196" i="97" s="1"/>
  <c r="J196" i="97" s="1"/>
  <c r="G83" i="96"/>
  <c r="J83" i="96" s="1"/>
  <c r="G83" i="97" s="1"/>
  <c r="J83" i="97" s="1"/>
  <c r="G82" i="96"/>
  <c r="J82" i="96" s="1"/>
  <c r="G82" i="97" s="1"/>
  <c r="J82" i="97" s="1"/>
  <c r="G87" i="99"/>
  <c r="J87" i="99" s="1"/>
  <c r="G80" i="96"/>
  <c r="J80" i="96" s="1"/>
  <c r="G80" i="97" s="1"/>
  <c r="J80" i="97" s="1"/>
  <c r="G170" i="98"/>
  <c r="J170" i="98" s="1"/>
  <c r="G85" i="96"/>
  <c r="J85" i="96" s="1"/>
  <c r="G85" i="97" s="1"/>
  <c r="J85" i="97" s="1"/>
  <c r="G116" i="96"/>
  <c r="J116" i="96" s="1"/>
  <c r="G116" i="97" s="1"/>
  <c r="J116" i="97" s="1"/>
  <c r="G178" i="96"/>
  <c r="J178" i="96" s="1"/>
  <c r="G178" i="97" s="1"/>
  <c r="J178" i="97" s="1"/>
  <c r="G114" i="96"/>
  <c r="J114" i="96" s="1"/>
  <c r="G114" i="97" s="1"/>
  <c r="J114" i="97" s="1"/>
  <c r="G121" i="96"/>
  <c r="J121" i="96" s="1"/>
  <c r="G121" i="97" s="1"/>
  <c r="J121" i="97" s="1"/>
  <c r="G126" i="96"/>
  <c r="J126" i="96" s="1"/>
  <c r="G126" i="97" s="1"/>
  <c r="J126" i="97" s="1"/>
  <c r="G184" i="96"/>
  <c r="J184" i="96" s="1"/>
  <c r="G184" i="97" s="1"/>
  <c r="J184" i="97" s="1"/>
  <c r="G112" i="96"/>
  <c r="J112" i="96" s="1"/>
  <c r="G112" i="97" s="1"/>
  <c r="J112" i="97" s="1"/>
  <c r="G86" i="98"/>
  <c r="J86" i="98" s="1"/>
  <c r="G78" i="96"/>
  <c r="J78" i="96" s="1"/>
  <c r="G78" i="97" s="1"/>
  <c r="J78" i="97" s="1"/>
  <c r="G95" i="96"/>
  <c r="J95" i="96" s="1"/>
  <c r="G95" i="97" s="1"/>
  <c r="J95" i="97" s="1"/>
  <c r="G167" i="98"/>
  <c r="J167" i="98" s="1"/>
  <c r="G192" i="98"/>
  <c r="J192" i="98" s="1"/>
  <c r="G94" i="95"/>
  <c r="J94" i="95" s="1"/>
  <c r="G93" i="95"/>
  <c r="J93" i="95" s="1"/>
  <c r="G148" i="96"/>
  <c r="J148" i="96" s="1"/>
  <c r="G148" i="97" s="1"/>
  <c r="J148" i="97" s="1"/>
  <c r="G149" i="96"/>
  <c r="J149" i="96" s="1"/>
  <c r="G149" i="97" s="1"/>
  <c r="J149" i="97" s="1"/>
  <c r="G147" i="96"/>
  <c r="J147" i="96" s="1"/>
  <c r="G147" i="97" s="1"/>
  <c r="J147" i="97" s="1"/>
  <c r="G146" i="96"/>
  <c r="J146" i="96" s="1"/>
  <c r="G146" i="97" s="1"/>
  <c r="J146" i="97" s="1"/>
  <c r="G145" i="96"/>
  <c r="J145" i="96" s="1"/>
  <c r="G145" i="97" s="1"/>
  <c r="J145" i="97" s="1"/>
  <c r="G132" i="96"/>
  <c r="J132" i="96" s="1"/>
  <c r="G132" i="97" s="1"/>
  <c r="J132" i="97" s="1"/>
  <c r="G131" i="96"/>
  <c r="J131" i="96" s="1"/>
  <c r="G131" i="97" s="1"/>
  <c r="J131" i="97" s="1"/>
  <c r="G28" i="96"/>
  <c r="J28" i="96" s="1"/>
  <c r="G28" i="97" s="1"/>
  <c r="J28" i="97" s="1"/>
  <c r="G30" i="96"/>
  <c r="J30" i="96" s="1"/>
  <c r="G30" i="97" s="1"/>
  <c r="J30" i="97" s="1"/>
  <c r="G29" i="96"/>
  <c r="J29" i="96" s="1"/>
  <c r="G29" i="97" s="1"/>
  <c r="J29" i="97" s="1"/>
  <c r="G135" i="96"/>
  <c r="J135" i="96" s="1"/>
  <c r="G135" i="97" s="1"/>
  <c r="J135" i="97" s="1"/>
  <c r="G134" i="96"/>
  <c r="J134" i="96" s="1"/>
  <c r="G134" i="97" s="1"/>
  <c r="J134" i="97" s="1"/>
  <c r="G100" i="96"/>
  <c r="J100" i="96" s="1"/>
  <c r="G100" i="97" s="1"/>
  <c r="J100" i="97" s="1"/>
  <c r="G70" i="96"/>
  <c r="J70" i="96" s="1"/>
  <c r="G70" i="97" s="1"/>
  <c r="J70" i="97" s="1"/>
  <c r="G33" i="98"/>
  <c r="J33" i="98" s="1"/>
  <c r="G39" i="96"/>
  <c r="J39" i="96" s="1"/>
  <c r="G39" i="97" s="1"/>
  <c r="J39" i="97" s="1"/>
  <c r="G38" i="99"/>
  <c r="J38" i="99" s="1"/>
  <c r="G35" i="98"/>
  <c r="J35" i="98" s="1"/>
  <c r="G34" i="98"/>
  <c r="J34" i="98" s="1"/>
  <c r="G36" i="99"/>
  <c r="J36" i="99" s="1"/>
  <c r="G37" i="98"/>
  <c r="J37" i="98" s="1"/>
  <c r="G210" i="96"/>
  <c r="J210" i="96" s="1"/>
  <c r="G210" i="97" s="1"/>
  <c r="J210" i="97" s="1"/>
  <c r="G103" i="98"/>
  <c r="J103" i="98" s="1"/>
  <c r="G42" i="96"/>
  <c r="J42" i="96" s="1"/>
  <c r="G42" i="97" s="1"/>
  <c r="J42" i="97" s="1"/>
  <c r="G204" i="96"/>
  <c r="J204" i="96" s="1"/>
  <c r="G204" i="97" s="1"/>
  <c r="J204" i="97" s="1"/>
  <c r="G200" i="96"/>
  <c r="J200" i="96" s="1"/>
  <c r="G200" i="97" s="1"/>
  <c r="J200" i="97" s="1"/>
  <c r="G203" i="96"/>
  <c r="J203" i="96" s="1"/>
  <c r="G203" i="97" s="1"/>
  <c r="J203" i="97" s="1"/>
  <c r="G205" i="96"/>
  <c r="J205" i="96" s="1"/>
  <c r="G205" i="97" s="1"/>
  <c r="J205" i="97" s="1"/>
  <c r="G199" i="96"/>
  <c r="J199" i="96" s="1"/>
  <c r="G199" i="97" s="1"/>
  <c r="J199" i="97" s="1"/>
  <c r="G206" i="96"/>
  <c r="J206" i="96" s="1"/>
  <c r="G206" i="97" s="1"/>
  <c r="J206" i="97" s="1"/>
  <c r="G202" i="96"/>
  <c r="J202" i="96" s="1"/>
  <c r="G202" i="97" s="1"/>
  <c r="J202" i="97" s="1"/>
  <c r="G201" i="96"/>
  <c r="J201" i="96" s="1"/>
  <c r="G201" i="97" s="1"/>
  <c r="J201" i="97" s="1"/>
  <c r="G175" i="96"/>
  <c r="J175" i="96" s="1"/>
  <c r="G175" i="97" s="1"/>
  <c r="J175" i="97" s="1"/>
  <c r="G155" i="96"/>
  <c r="J155" i="96" s="1"/>
  <c r="G155" i="97" s="1"/>
  <c r="J155" i="97" s="1"/>
  <c r="G154" i="96"/>
  <c r="J154" i="96" s="1"/>
  <c r="G154" i="97" s="1"/>
  <c r="J154" i="97" s="1"/>
  <c r="G162" i="96"/>
  <c r="J162" i="96" s="1"/>
  <c r="G162" i="97" s="1"/>
  <c r="J162" i="97" s="1"/>
  <c r="G150" i="96"/>
  <c r="J150" i="96" s="1"/>
  <c r="G150" i="97" s="1"/>
  <c r="J150" i="97" s="1"/>
  <c r="G151" i="96"/>
  <c r="J151" i="96" s="1"/>
  <c r="G151" i="97" s="1"/>
  <c r="J151" i="97" s="1"/>
  <c r="G153" i="96"/>
  <c r="J153" i="96" s="1"/>
  <c r="G153" i="97" s="1"/>
  <c r="J153" i="97" s="1"/>
  <c r="G163" i="96"/>
  <c r="J163" i="96" s="1"/>
  <c r="G163" i="97" s="1"/>
  <c r="J163" i="97" s="1"/>
  <c r="G164" i="96"/>
  <c r="J164" i="96" s="1"/>
  <c r="G164" i="97" s="1"/>
  <c r="J164" i="97" s="1"/>
  <c r="G159" i="96"/>
  <c r="J159" i="96" s="1"/>
  <c r="G159" i="97" s="1"/>
  <c r="J159" i="97" s="1"/>
  <c r="G157" i="96"/>
  <c r="J157" i="96" s="1"/>
  <c r="G157" i="97" s="1"/>
  <c r="J157" i="97" s="1"/>
  <c r="G160" i="96"/>
  <c r="J160" i="96" s="1"/>
  <c r="G160" i="97" s="1"/>
  <c r="J160" i="97" s="1"/>
  <c r="G158" i="96"/>
  <c r="J158" i="96" s="1"/>
  <c r="G158" i="97" s="1"/>
  <c r="J158" i="97" s="1"/>
  <c r="G161" i="96"/>
  <c r="J161" i="96" s="1"/>
  <c r="G161" i="97" s="1"/>
  <c r="J161" i="97" s="1"/>
  <c r="G152" i="96"/>
  <c r="J152" i="96" s="1"/>
  <c r="G152" i="97" s="1"/>
  <c r="J152" i="97" s="1"/>
  <c r="G139" i="96"/>
  <c r="J139" i="96" s="1"/>
  <c r="G139" i="97" s="1"/>
  <c r="J139" i="97" s="1"/>
  <c r="G138" i="96"/>
  <c r="J138" i="96" s="1"/>
  <c r="G138" i="97" s="1"/>
  <c r="J138" i="97" s="1"/>
  <c r="G142" i="96"/>
  <c r="J142" i="96" s="1"/>
  <c r="G142" i="97" s="1"/>
  <c r="J142" i="97" s="1"/>
  <c r="G144" i="96"/>
  <c r="J144" i="96" s="1"/>
  <c r="G144" i="97" s="1"/>
  <c r="J144" i="97" s="1"/>
  <c r="G140" i="96"/>
  <c r="J140" i="96" s="1"/>
  <c r="G140" i="97" s="1"/>
  <c r="J140" i="97" s="1"/>
  <c r="G143" i="96"/>
  <c r="J143" i="96" s="1"/>
  <c r="G143" i="97" s="1"/>
  <c r="J143" i="97" s="1"/>
  <c r="G137" i="96"/>
  <c r="J137" i="96" s="1"/>
  <c r="G137" i="97" s="1"/>
  <c r="J137" i="97" s="1"/>
  <c r="G141" i="96"/>
  <c r="J141" i="96" s="1"/>
  <c r="G141" i="97" s="1"/>
  <c r="J141" i="97" s="1"/>
  <c r="G136" i="96"/>
  <c r="J136" i="96" s="1"/>
  <c r="G136" i="97" s="1"/>
  <c r="J136" i="97" s="1"/>
  <c r="G118" i="96"/>
  <c r="J118" i="96" s="1"/>
  <c r="G118" i="97" s="1"/>
  <c r="J118" i="97" s="1"/>
  <c r="G101" i="96"/>
  <c r="J101" i="96" s="1"/>
  <c r="G101" i="97" s="1"/>
  <c r="J101" i="97" s="1"/>
  <c r="G102" i="98"/>
  <c r="J102" i="98" s="1"/>
  <c r="G89" i="96"/>
  <c r="J89" i="96" s="1"/>
  <c r="G89" i="97" s="1"/>
  <c r="J89" i="97" s="1"/>
  <c r="G92" i="96"/>
  <c r="J92" i="96" s="1"/>
  <c r="G92" i="97" s="1"/>
  <c r="J92" i="97" s="1"/>
  <c r="G90" i="96"/>
  <c r="J90" i="96" s="1"/>
  <c r="G90" i="97" s="1"/>
  <c r="J90" i="97" s="1"/>
  <c r="G91" i="96"/>
  <c r="J91" i="96" s="1"/>
  <c r="G91" i="97" s="1"/>
  <c r="J91" i="97" s="1"/>
  <c r="G88" i="98"/>
  <c r="J88" i="98" s="1"/>
  <c r="G69" i="96"/>
  <c r="J69" i="96" s="1"/>
  <c r="G69" i="97" s="1"/>
  <c r="J69" i="97" s="1"/>
  <c r="G66" i="96"/>
  <c r="J66" i="96" s="1"/>
  <c r="G66" i="97" s="1"/>
  <c r="J66" i="97" s="1"/>
  <c r="G64" i="96"/>
  <c r="J64" i="96" s="1"/>
  <c r="G64" i="97" s="1"/>
  <c r="J64" i="97" s="1"/>
  <c r="G68" i="96"/>
  <c r="J68" i="96" s="1"/>
  <c r="G68" i="97" s="1"/>
  <c r="J68" i="97" s="1"/>
  <c r="G67" i="96"/>
  <c r="J67" i="96" s="1"/>
  <c r="G67" i="97" s="1"/>
  <c r="J67" i="97" s="1"/>
  <c r="G65" i="96"/>
  <c r="J65" i="96" s="1"/>
  <c r="G65" i="97" s="1"/>
  <c r="J65" i="97" s="1"/>
  <c r="G60" i="96"/>
  <c r="J60" i="96" s="1"/>
  <c r="G60" i="97" s="1"/>
  <c r="J60" i="97" s="1"/>
  <c r="G63" i="96"/>
  <c r="J63" i="96" s="1"/>
  <c r="G63" i="97" s="1"/>
  <c r="J63" i="97" s="1"/>
  <c r="G61" i="96"/>
  <c r="J61" i="96" s="1"/>
  <c r="G61" i="97" s="1"/>
  <c r="J61" i="97" s="1"/>
  <c r="G54" i="96"/>
  <c r="J54" i="96" s="1"/>
  <c r="G54" i="97" s="1"/>
  <c r="J54" i="97" s="1"/>
  <c r="G48" i="96"/>
  <c r="J48" i="96" s="1"/>
  <c r="G48" i="97" s="1"/>
  <c r="J48" i="97" s="1"/>
  <c r="G50" i="96"/>
  <c r="J50" i="96" s="1"/>
  <c r="G50" i="97" s="1"/>
  <c r="J50" i="97" s="1"/>
  <c r="G53" i="96"/>
  <c r="J53" i="96" s="1"/>
  <c r="G53" i="97" s="1"/>
  <c r="J53" i="97" s="1"/>
  <c r="G58" i="96"/>
  <c r="J58" i="96" s="1"/>
  <c r="G58" i="97" s="1"/>
  <c r="J58" i="97" s="1"/>
  <c r="G51" i="96"/>
  <c r="J51" i="96" s="1"/>
  <c r="G51" i="97" s="1"/>
  <c r="J51" i="97" s="1"/>
  <c r="G49" i="96"/>
  <c r="J49" i="96" s="1"/>
  <c r="G49" i="97" s="1"/>
  <c r="J49" i="97" s="1"/>
  <c r="G56" i="101"/>
  <c r="J56" i="101" s="1"/>
  <c r="G57" i="96"/>
  <c r="J57" i="96" s="1"/>
  <c r="G57" i="97" s="1"/>
  <c r="J57" i="97" s="1"/>
  <c r="G52" i="96"/>
  <c r="J52" i="96" s="1"/>
  <c r="G52" i="97" s="1"/>
  <c r="J52" i="97" s="1"/>
  <c r="G47" i="96"/>
  <c r="J47" i="96" s="1"/>
  <c r="G47" i="97" s="1"/>
  <c r="J47" i="97" s="1"/>
  <c r="G59" i="96"/>
  <c r="J59" i="96" s="1"/>
  <c r="G59" i="97" s="1"/>
  <c r="J59" i="97" s="1"/>
  <c r="G55" i="99"/>
  <c r="J55" i="99" s="1"/>
  <c r="G46" i="96"/>
  <c r="J46" i="96" s="1"/>
  <c r="G46" i="97" s="1"/>
  <c r="J46" i="97" s="1"/>
  <c r="G45" i="96"/>
  <c r="J45" i="96" s="1"/>
  <c r="G45" i="97" s="1"/>
  <c r="J45" i="97" s="1"/>
  <c r="G44" i="96"/>
  <c r="J44" i="96" s="1"/>
  <c r="G44" i="97" s="1"/>
  <c r="J44" i="97" s="1"/>
  <c r="G43" i="96"/>
  <c r="J43" i="96" s="1"/>
  <c r="G43" i="97" s="1"/>
  <c r="J43" i="97" s="1"/>
  <c r="G41" i="96"/>
  <c r="J41" i="96" s="1"/>
  <c r="G41" i="97" s="1"/>
  <c r="J41" i="97" s="1"/>
  <c r="G40" i="96"/>
  <c r="J40" i="96" s="1"/>
  <c r="G40" i="97" s="1"/>
  <c r="J40" i="97" s="1"/>
  <c r="G32" i="96"/>
  <c r="J32" i="96" s="1"/>
  <c r="G32" i="97" s="1"/>
  <c r="J32" i="97" s="1"/>
  <c r="G31" i="96"/>
  <c r="J31" i="96" s="1"/>
  <c r="G31" i="97" s="1"/>
  <c r="J31" i="97" s="1"/>
  <c r="G19" i="78"/>
  <c r="J19" i="78" s="1"/>
  <c r="E19" i="79" s="1"/>
  <c r="G24" i="78"/>
  <c r="J24" i="78" s="1"/>
  <c r="E24" i="79" s="1"/>
  <c r="G20" i="78"/>
  <c r="J20" i="78" s="1"/>
  <c r="E20" i="79" s="1"/>
  <c r="G21" i="78"/>
  <c r="J21" i="78" s="1"/>
  <c r="E21" i="79" s="1"/>
  <c r="G24" i="8"/>
  <c r="J24" i="8"/>
  <c r="G22" i="8"/>
  <c r="J22" i="8"/>
  <c r="G22" i="78"/>
  <c r="J22" i="78" s="1"/>
  <c r="E22" i="79" s="1"/>
  <c r="G23" i="78"/>
  <c r="J23" i="78" s="1"/>
  <c r="E23" i="79" s="1"/>
  <c r="G25" i="78"/>
  <c r="J25" i="78" s="1"/>
  <c r="E25" i="79" s="1"/>
  <c r="J23" i="8"/>
  <c r="G23" i="8"/>
  <c r="G21" i="8"/>
  <c r="J21" i="8"/>
  <c r="G26" i="78"/>
  <c r="J26" i="78" s="1"/>
  <c r="E26" i="79" s="1"/>
  <c r="G20" i="8"/>
  <c r="J20" i="8"/>
  <c r="G12" i="93"/>
  <c r="J12" i="93" s="1"/>
  <c r="K216" i="64"/>
  <c r="E11" i="87" l="1"/>
  <c r="G11" i="87" s="1"/>
  <c r="J11" i="87" s="1"/>
  <c r="E9" i="87"/>
  <c r="G9" i="87" s="1"/>
  <c r="J9" i="87" s="1"/>
  <c r="E10" i="87"/>
  <c r="G10" i="87" s="1"/>
  <c r="J10" i="87" s="1"/>
  <c r="G95" i="98"/>
  <c r="J95" i="98" s="1"/>
  <c r="G178" i="98"/>
  <c r="J178" i="98" s="1"/>
  <c r="G82" i="98"/>
  <c r="J82" i="98" s="1"/>
  <c r="G74" i="98"/>
  <c r="J74" i="98" s="1"/>
  <c r="G111" i="98"/>
  <c r="J111" i="98" s="1"/>
  <c r="G173" i="99"/>
  <c r="J173" i="99" s="1"/>
  <c r="G166" i="99"/>
  <c r="J166" i="99" s="1"/>
  <c r="G133" i="98"/>
  <c r="J133" i="98" s="1"/>
  <c r="G84" i="98"/>
  <c r="J84" i="98" s="1"/>
  <c r="G181" i="98"/>
  <c r="J181" i="98" s="1"/>
  <c r="G78" i="98"/>
  <c r="J78" i="98" s="1"/>
  <c r="G116" i="98"/>
  <c r="J116" i="98" s="1"/>
  <c r="G83" i="98"/>
  <c r="J83" i="98" s="1"/>
  <c r="G165" i="99"/>
  <c r="J165" i="99" s="1"/>
  <c r="G96" i="98"/>
  <c r="J96" i="98" s="1"/>
  <c r="G75" i="98"/>
  <c r="J75" i="98" s="1"/>
  <c r="G168" i="99"/>
  <c r="J168" i="99" s="1"/>
  <c r="G122" i="98"/>
  <c r="J122" i="98" s="1"/>
  <c r="G113" i="98"/>
  <c r="J113" i="98" s="1"/>
  <c r="G174" i="99"/>
  <c r="J174" i="99" s="1"/>
  <c r="G85" i="98"/>
  <c r="J85" i="98" s="1"/>
  <c r="G196" i="98"/>
  <c r="J196" i="98" s="1"/>
  <c r="G171" i="99"/>
  <c r="J171" i="99" s="1"/>
  <c r="G180" i="98"/>
  <c r="J180" i="98" s="1"/>
  <c r="G182" i="98"/>
  <c r="J182" i="98" s="1"/>
  <c r="G119" i="98"/>
  <c r="J119" i="98" s="1"/>
  <c r="G179" i="98"/>
  <c r="J179" i="98" s="1"/>
  <c r="G117" i="98"/>
  <c r="J117" i="98" s="1"/>
  <c r="G211" i="98"/>
  <c r="J211" i="98" s="1"/>
  <c r="G86" i="99"/>
  <c r="J86" i="99" s="1"/>
  <c r="G112" i="98"/>
  <c r="J112" i="98" s="1"/>
  <c r="G170" i="99"/>
  <c r="J170" i="99" s="1"/>
  <c r="G186" i="98"/>
  <c r="J186" i="98" s="1"/>
  <c r="G124" i="98"/>
  <c r="J124" i="98" s="1"/>
  <c r="G125" i="98"/>
  <c r="J125" i="98" s="1"/>
  <c r="G98" i="98"/>
  <c r="J98" i="98" s="1"/>
  <c r="G109" i="98"/>
  <c r="J109" i="98" s="1"/>
  <c r="G194" i="109"/>
  <c r="J194" i="109" s="1"/>
  <c r="G212" i="98"/>
  <c r="J212" i="98" s="1"/>
  <c r="G208" i="98"/>
  <c r="J208" i="98" s="1"/>
  <c r="G184" i="98"/>
  <c r="J184" i="98" s="1"/>
  <c r="G129" i="98"/>
  <c r="J129" i="98" s="1"/>
  <c r="G176" i="98"/>
  <c r="J176" i="98" s="1"/>
  <c r="G27" i="98"/>
  <c r="J27" i="98" s="1"/>
  <c r="G73" i="98"/>
  <c r="J73" i="98" s="1"/>
  <c r="G97" i="98"/>
  <c r="J97" i="98" s="1"/>
  <c r="G190" i="99"/>
  <c r="J190" i="99" s="1"/>
  <c r="G108" i="98"/>
  <c r="J108" i="98" s="1"/>
  <c r="G127" i="98"/>
  <c r="J127" i="98" s="1"/>
  <c r="G94" i="96"/>
  <c r="J94" i="96" s="1"/>
  <c r="G94" i="97" s="1"/>
  <c r="J94" i="97" s="1"/>
  <c r="G126" i="98"/>
  <c r="J126" i="98" s="1"/>
  <c r="G195" i="98"/>
  <c r="J195" i="98" s="1"/>
  <c r="G197" i="98"/>
  <c r="J197" i="98" s="1"/>
  <c r="G110" i="98"/>
  <c r="J110" i="98" s="1"/>
  <c r="G128" i="98"/>
  <c r="J128" i="98" s="1"/>
  <c r="G177" i="98"/>
  <c r="J177" i="98" s="1"/>
  <c r="G198" i="98"/>
  <c r="J198" i="98" s="1"/>
  <c r="G81" i="98"/>
  <c r="J81" i="98" s="1"/>
  <c r="G192" i="99"/>
  <c r="J192" i="99" s="1"/>
  <c r="G121" i="98"/>
  <c r="J121" i="98" s="1"/>
  <c r="G80" i="98"/>
  <c r="J80" i="98" s="1"/>
  <c r="G77" i="98"/>
  <c r="J77" i="98" s="1"/>
  <c r="G183" i="98"/>
  <c r="J183" i="98" s="1"/>
  <c r="G185" i="98"/>
  <c r="J185" i="98" s="1"/>
  <c r="G209" i="98"/>
  <c r="J209" i="98" s="1"/>
  <c r="G106" i="98"/>
  <c r="J106" i="98" s="1"/>
  <c r="G104" i="98"/>
  <c r="J104" i="98" s="1"/>
  <c r="G172" i="99"/>
  <c r="J172" i="99" s="1"/>
  <c r="G72" i="99"/>
  <c r="J72" i="99" s="1"/>
  <c r="G93" i="96"/>
  <c r="J93" i="96" s="1"/>
  <c r="G93" i="97" s="1"/>
  <c r="J93" i="97" s="1"/>
  <c r="G167" i="99"/>
  <c r="J167" i="99" s="1"/>
  <c r="G114" i="98"/>
  <c r="J114" i="98" s="1"/>
  <c r="G87" i="109"/>
  <c r="J87" i="109" s="1"/>
  <c r="G107" i="98"/>
  <c r="J107" i="98" s="1"/>
  <c r="G120" i="98"/>
  <c r="J120" i="98" s="1"/>
  <c r="G169" i="99"/>
  <c r="J169" i="99" s="1"/>
  <c r="G191" i="109"/>
  <c r="J191" i="109" s="1"/>
  <c r="G115" i="98"/>
  <c r="J115" i="98" s="1"/>
  <c r="G130" i="98"/>
  <c r="J130" i="98" s="1"/>
  <c r="G193" i="99"/>
  <c r="J193" i="99" s="1"/>
  <c r="G79" i="98"/>
  <c r="J79" i="98" s="1"/>
  <c r="G145" i="98"/>
  <c r="J145" i="98" s="1"/>
  <c r="G146" i="98"/>
  <c r="J146" i="98" s="1"/>
  <c r="G147" i="98"/>
  <c r="J147" i="98" s="1"/>
  <c r="G149" i="98"/>
  <c r="J149" i="98" s="1"/>
  <c r="G148" i="98"/>
  <c r="J148" i="98" s="1"/>
  <c r="G131" i="98"/>
  <c r="J131" i="98" s="1"/>
  <c r="G132" i="98"/>
  <c r="J132" i="98" s="1"/>
  <c r="G29" i="98"/>
  <c r="J29" i="98" s="1"/>
  <c r="G28" i="98"/>
  <c r="J28" i="98" s="1"/>
  <c r="G30" i="98"/>
  <c r="J30" i="98" s="1"/>
  <c r="G134" i="98"/>
  <c r="J134" i="98" s="1"/>
  <c r="G135" i="98"/>
  <c r="J135" i="98" s="1"/>
  <c r="G100" i="98"/>
  <c r="J100" i="98" s="1"/>
  <c r="G70" i="98"/>
  <c r="J70" i="98" s="1"/>
  <c r="G37" i="99"/>
  <c r="J37" i="99" s="1"/>
  <c r="G36" i="109"/>
  <c r="J36" i="109" s="1"/>
  <c r="G38" i="109"/>
  <c r="J38" i="109" s="1"/>
  <c r="G35" i="99"/>
  <c r="J35" i="99" s="1"/>
  <c r="G39" i="98"/>
  <c r="J39" i="98" s="1"/>
  <c r="G34" i="99"/>
  <c r="J34" i="99" s="1"/>
  <c r="G33" i="99"/>
  <c r="J33" i="99" s="1"/>
  <c r="G210" i="98"/>
  <c r="J210" i="98" s="1"/>
  <c r="G103" i="99"/>
  <c r="J103" i="99" s="1"/>
  <c r="G42" i="98"/>
  <c r="J42" i="98" s="1"/>
  <c r="G206" i="98"/>
  <c r="J206" i="98" s="1"/>
  <c r="G199" i="98"/>
  <c r="J199" i="98" s="1"/>
  <c r="G202" i="98"/>
  <c r="J202" i="98" s="1"/>
  <c r="G205" i="98"/>
  <c r="J205" i="98" s="1"/>
  <c r="G201" i="98"/>
  <c r="J201" i="98" s="1"/>
  <c r="G203" i="98"/>
  <c r="J203" i="98" s="1"/>
  <c r="G200" i="98"/>
  <c r="J200" i="98" s="1"/>
  <c r="G204" i="98"/>
  <c r="J204" i="98" s="1"/>
  <c r="G175" i="98"/>
  <c r="J175" i="98" s="1"/>
  <c r="G164" i="98"/>
  <c r="J164" i="98" s="1"/>
  <c r="G163" i="98"/>
  <c r="J163" i="98" s="1"/>
  <c r="G155" i="98"/>
  <c r="J155" i="98" s="1"/>
  <c r="G152" i="98"/>
  <c r="J152" i="98" s="1"/>
  <c r="G153" i="98"/>
  <c r="J153" i="98" s="1"/>
  <c r="G150" i="98"/>
  <c r="J150" i="98" s="1"/>
  <c r="G161" i="98"/>
  <c r="J161" i="98" s="1"/>
  <c r="G158" i="98"/>
  <c r="J158" i="98" s="1"/>
  <c r="G160" i="98"/>
  <c r="J160" i="98" s="1"/>
  <c r="G162" i="98"/>
  <c r="J162" i="98" s="1"/>
  <c r="G159" i="98"/>
  <c r="J159" i="98" s="1"/>
  <c r="G151" i="98"/>
  <c r="J151" i="98" s="1"/>
  <c r="G157" i="98"/>
  <c r="J157" i="98" s="1"/>
  <c r="G154" i="98"/>
  <c r="J154" i="98" s="1"/>
  <c r="G141" i="98"/>
  <c r="J141" i="98" s="1"/>
  <c r="G140" i="98"/>
  <c r="J140" i="98" s="1"/>
  <c r="G143" i="98"/>
  <c r="J143" i="98" s="1"/>
  <c r="G144" i="98"/>
  <c r="J144" i="98" s="1"/>
  <c r="G137" i="98"/>
  <c r="J137" i="98" s="1"/>
  <c r="G142" i="98"/>
  <c r="J142" i="98" s="1"/>
  <c r="G138" i="98"/>
  <c r="J138" i="98" s="1"/>
  <c r="G136" i="98"/>
  <c r="J136" i="98" s="1"/>
  <c r="G139" i="98"/>
  <c r="J139" i="98" s="1"/>
  <c r="G118" i="98"/>
  <c r="J118" i="98" s="1"/>
  <c r="G102" i="99"/>
  <c r="J102" i="99" s="1"/>
  <c r="G101" i="98"/>
  <c r="J101" i="98" s="1"/>
  <c r="G90" i="98"/>
  <c r="J90" i="98" s="1"/>
  <c r="G88" i="99"/>
  <c r="J88" i="99" s="1"/>
  <c r="G92" i="98"/>
  <c r="J92" i="98" s="1"/>
  <c r="G91" i="98"/>
  <c r="J91" i="98" s="1"/>
  <c r="G89" i="98"/>
  <c r="J89" i="98" s="1"/>
  <c r="G60" i="98"/>
  <c r="J60" i="98" s="1"/>
  <c r="G68" i="98"/>
  <c r="J68" i="98" s="1"/>
  <c r="G67" i="98"/>
  <c r="J67" i="98" s="1"/>
  <c r="G61" i="98"/>
  <c r="J61" i="98" s="1"/>
  <c r="G66" i="98"/>
  <c r="J66" i="98" s="1"/>
  <c r="G65" i="98"/>
  <c r="J65" i="98" s="1"/>
  <c r="G64" i="98"/>
  <c r="J64" i="98" s="1"/>
  <c r="G63" i="98"/>
  <c r="J63" i="98" s="1"/>
  <c r="G69" i="98"/>
  <c r="J69" i="98" s="1"/>
  <c r="G51" i="98"/>
  <c r="J51" i="98" s="1"/>
  <c r="G55" i="109"/>
  <c r="J55" i="109" s="1"/>
  <c r="G58" i="98"/>
  <c r="J58" i="98" s="1"/>
  <c r="G49" i="98"/>
  <c r="J49" i="98" s="1"/>
  <c r="G53" i="98"/>
  <c r="J53" i="98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E56" i="107" s="1"/>
  <c r="G56" i="107" s="1"/>
  <c r="J56" i="107" s="1"/>
  <c r="G47" i="98"/>
  <c r="J47" i="98" s="1"/>
  <c r="G52" i="98"/>
  <c r="J52" i="98" s="1"/>
  <c r="G48" i="98"/>
  <c r="J48" i="98" s="1"/>
  <c r="G59" i="98"/>
  <c r="J59" i="98" s="1"/>
  <c r="G50" i="98"/>
  <c r="J50" i="98" s="1"/>
  <c r="G57" i="98"/>
  <c r="J57" i="98" s="1"/>
  <c r="G54" i="98"/>
  <c r="J54" i="98" s="1"/>
  <c r="G46" i="98"/>
  <c r="J46" i="98" s="1"/>
  <c r="G45" i="98"/>
  <c r="J45" i="98" s="1"/>
  <c r="G44" i="98"/>
  <c r="J44" i="98" s="1"/>
  <c r="G43" i="98"/>
  <c r="J43" i="98" s="1"/>
  <c r="G41" i="98"/>
  <c r="J41" i="98" s="1"/>
  <c r="G40" i="98"/>
  <c r="J40" i="98" s="1"/>
  <c r="G32" i="98"/>
  <c r="J32" i="98" s="1"/>
  <c r="G31" i="98"/>
  <c r="J31" i="98" s="1"/>
  <c r="G26" i="79"/>
  <c r="J26" i="79" s="1"/>
  <c r="E26" i="80" s="1"/>
  <c r="G21" i="79"/>
  <c r="J21" i="79" s="1"/>
  <c r="E21" i="80" s="1"/>
  <c r="G20" i="79"/>
  <c r="J20" i="79" s="1"/>
  <c r="E20" i="80" s="1"/>
  <c r="G23" i="79"/>
  <c r="J23" i="79" s="1"/>
  <c r="E23" i="80" s="1"/>
  <c r="G24" i="79"/>
  <c r="J24" i="79" s="1"/>
  <c r="E24" i="80" s="1"/>
  <c r="G25" i="79"/>
  <c r="J25" i="79" s="1"/>
  <c r="E25" i="80" s="1"/>
  <c r="G22" i="79"/>
  <c r="J22" i="79" s="1"/>
  <c r="E22" i="80" s="1"/>
  <c r="G19" i="79"/>
  <c r="J19" i="79" s="1"/>
  <c r="E19" i="80" s="1"/>
  <c r="G12" i="94"/>
  <c r="J12" i="94" s="1"/>
  <c r="G13" i="74"/>
  <c r="J13" i="74" s="1"/>
  <c r="G7" i="74"/>
  <c r="J7" i="74" s="1"/>
  <c r="G18" i="74"/>
  <c r="J18" i="74" s="1"/>
  <c r="J14" i="74"/>
  <c r="J16" i="74"/>
  <c r="J17" i="74"/>
  <c r="J15" i="74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0" i="88" l="1"/>
  <c r="G10" i="88" s="1"/>
  <c r="J10" i="88" s="1"/>
  <c r="E10" i="89" s="1"/>
  <c r="G10" i="89" s="1"/>
  <c r="J10" i="89" s="1"/>
  <c r="E10" i="90" s="1"/>
  <c r="G10" i="90" s="1"/>
  <c r="J10" i="90" s="1"/>
  <c r="E10" i="91" s="1"/>
  <c r="E9" i="88"/>
  <c r="G9" i="88" s="1"/>
  <c r="J9" i="88" s="1"/>
  <c r="E9" i="89" s="1"/>
  <c r="G9" i="89" s="1"/>
  <c r="J9" i="89" s="1"/>
  <c r="E9" i="90" s="1"/>
  <c r="G9" i="90" s="1"/>
  <c r="J9" i="90" s="1"/>
  <c r="E9" i="91" s="1"/>
  <c r="E11" i="88"/>
  <c r="G11" i="88" s="1"/>
  <c r="J11" i="88" s="1"/>
  <c r="E11" i="89" s="1"/>
  <c r="G11" i="89" s="1"/>
  <c r="J11" i="89" s="1"/>
  <c r="E11" i="90" s="1"/>
  <c r="G11" i="90" s="1"/>
  <c r="J11" i="90" s="1"/>
  <c r="E11" i="91" s="1"/>
  <c r="E18" i="77"/>
  <c r="G18" i="77" s="1"/>
  <c r="J18" i="77" s="1"/>
  <c r="E18" i="78" s="1"/>
  <c r="E7" i="77"/>
  <c r="G7" i="77" s="1"/>
  <c r="J7" i="77" s="1"/>
  <c r="E7" i="78" s="1"/>
  <c r="E6" i="77"/>
  <c r="G6" i="77" s="1"/>
  <c r="J6" i="77" s="1"/>
  <c r="E6" i="78" s="1"/>
  <c r="E13" i="77"/>
  <c r="G13" i="77" s="1"/>
  <c r="J13" i="77" s="1"/>
  <c r="E13" i="78" s="1"/>
  <c r="E8" i="77"/>
  <c r="G8" i="77" s="1"/>
  <c r="J8" i="77" s="1"/>
  <c r="E8" i="78" s="1"/>
  <c r="E14" i="77"/>
  <c r="E15" i="77"/>
  <c r="G15" i="77" s="1"/>
  <c r="J15" i="77" s="1"/>
  <c r="E15" i="78" s="1"/>
  <c r="E17" i="77"/>
  <c r="G17" i="77" s="1"/>
  <c r="J17" i="77" s="1"/>
  <c r="E17" i="78" s="1"/>
  <c r="E16" i="77"/>
  <c r="G16" i="77" s="1"/>
  <c r="J16" i="77" s="1"/>
  <c r="E16" i="78" s="1"/>
  <c r="G26" i="80"/>
  <c r="J26" i="80" s="1"/>
  <c r="E26" i="81" s="1"/>
  <c r="G72" i="109"/>
  <c r="J72" i="109" s="1"/>
  <c r="G80" i="99"/>
  <c r="J80" i="99" s="1"/>
  <c r="G197" i="99"/>
  <c r="J197" i="99" s="1"/>
  <c r="G190" i="109"/>
  <c r="J190" i="109" s="1"/>
  <c r="G208" i="99"/>
  <c r="J208" i="99" s="1"/>
  <c r="G170" i="109"/>
  <c r="J170" i="109" s="1"/>
  <c r="G180" i="99"/>
  <c r="J180" i="99" s="1"/>
  <c r="G75" i="99"/>
  <c r="J75" i="99" s="1"/>
  <c r="G133" i="99"/>
  <c r="J133" i="99" s="1"/>
  <c r="G121" i="99"/>
  <c r="J121" i="99" s="1"/>
  <c r="G97" i="99"/>
  <c r="J97" i="99" s="1"/>
  <c r="G212" i="99"/>
  <c r="J212" i="99" s="1"/>
  <c r="G112" i="99"/>
  <c r="J112" i="99" s="1"/>
  <c r="G171" i="109"/>
  <c r="J171" i="109" s="1"/>
  <c r="G96" i="99"/>
  <c r="J96" i="99" s="1"/>
  <c r="G166" i="109"/>
  <c r="J166" i="109" s="1"/>
  <c r="G120" i="99"/>
  <c r="J120" i="99" s="1"/>
  <c r="G192" i="109"/>
  <c r="J192" i="109" s="1"/>
  <c r="G195" i="99"/>
  <c r="J195" i="99" s="1"/>
  <c r="G73" i="99"/>
  <c r="J73" i="99" s="1"/>
  <c r="G194" i="101"/>
  <c r="J194" i="101" s="1"/>
  <c r="G86" i="109"/>
  <c r="J86" i="109" s="1"/>
  <c r="G196" i="99"/>
  <c r="J196" i="99" s="1"/>
  <c r="G165" i="109"/>
  <c r="J165" i="109" s="1"/>
  <c r="G173" i="109"/>
  <c r="J173" i="109" s="1"/>
  <c r="G191" i="101"/>
  <c r="J191" i="101" s="1"/>
  <c r="G104" i="99"/>
  <c r="J104" i="99" s="1"/>
  <c r="G107" i="99"/>
  <c r="J107" i="99" s="1"/>
  <c r="G106" i="99"/>
  <c r="J106" i="99" s="1"/>
  <c r="G81" i="99"/>
  <c r="J81" i="99" s="1"/>
  <c r="G27" i="99"/>
  <c r="J27" i="99" s="1"/>
  <c r="G109" i="99"/>
  <c r="J109" i="99" s="1"/>
  <c r="G211" i="99"/>
  <c r="J211" i="99" s="1"/>
  <c r="G85" i="99"/>
  <c r="J85" i="99" s="1"/>
  <c r="G83" i="99"/>
  <c r="J83" i="99" s="1"/>
  <c r="G111" i="99"/>
  <c r="J111" i="99" s="1"/>
  <c r="G172" i="109"/>
  <c r="J172" i="109" s="1"/>
  <c r="G79" i="99"/>
  <c r="J79" i="99" s="1"/>
  <c r="G209" i="99"/>
  <c r="J209" i="99" s="1"/>
  <c r="G198" i="99"/>
  <c r="J198" i="99" s="1"/>
  <c r="G126" i="99"/>
  <c r="J126" i="99" s="1"/>
  <c r="G176" i="99"/>
  <c r="J176" i="99" s="1"/>
  <c r="G98" i="99"/>
  <c r="J98" i="99" s="1"/>
  <c r="G117" i="99"/>
  <c r="J117" i="99" s="1"/>
  <c r="G174" i="109"/>
  <c r="J174" i="109" s="1"/>
  <c r="G116" i="99"/>
  <c r="J116" i="99" s="1"/>
  <c r="G74" i="99"/>
  <c r="J74" i="99" s="1"/>
  <c r="G87" i="101"/>
  <c r="J87" i="101" s="1"/>
  <c r="G193" i="109"/>
  <c r="J193" i="109" s="1"/>
  <c r="G114" i="99"/>
  <c r="J114" i="99" s="1"/>
  <c r="G185" i="99"/>
  <c r="J185" i="99" s="1"/>
  <c r="G177" i="99"/>
  <c r="J177" i="99" s="1"/>
  <c r="G94" i="98"/>
  <c r="J94" i="98" s="1"/>
  <c r="G129" i="99"/>
  <c r="J129" i="99" s="1"/>
  <c r="G125" i="99"/>
  <c r="J125" i="99" s="1"/>
  <c r="G179" i="99"/>
  <c r="J179" i="99" s="1"/>
  <c r="G113" i="99"/>
  <c r="J113" i="99" s="1"/>
  <c r="G78" i="99"/>
  <c r="J78" i="99" s="1"/>
  <c r="G82" i="99"/>
  <c r="J82" i="99" s="1"/>
  <c r="G130" i="99"/>
  <c r="J130" i="99" s="1"/>
  <c r="G183" i="99"/>
  <c r="J183" i="99" s="1"/>
  <c r="G128" i="99"/>
  <c r="J128" i="99" s="1"/>
  <c r="G127" i="99"/>
  <c r="J127" i="99" s="1"/>
  <c r="G124" i="99"/>
  <c r="J124" i="99" s="1"/>
  <c r="G119" i="99"/>
  <c r="J119" i="99" s="1"/>
  <c r="G122" i="99"/>
  <c r="J122" i="99" s="1"/>
  <c r="G181" i="99"/>
  <c r="J181" i="99" s="1"/>
  <c r="G178" i="99"/>
  <c r="J178" i="99" s="1"/>
  <c r="G169" i="109"/>
  <c r="J169" i="109" s="1"/>
  <c r="G167" i="109"/>
  <c r="J167" i="109" s="1"/>
  <c r="G115" i="99"/>
  <c r="J115" i="99" s="1"/>
  <c r="G93" i="98"/>
  <c r="J93" i="98" s="1"/>
  <c r="G77" i="99"/>
  <c r="J77" i="99" s="1"/>
  <c r="G110" i="99"/>
  <c r="J110" i="99" s="1"/>
  <c r="G108" i="99"/>
  <c r="J108" i="99" s="1"/>
  <c r="G184" i="99"/>
  <c r="J184" i="99" s="1"/>
  <c r="G186" i="99"/>
  <c r="J186" i="99" s="1"/>
  <c r="G182" i="99"/>
  <c r="J182" i="99" s="1"/>
  <c r="G168" i="109"/>
  <c r="J168" i="109" s="1"/>
  <c r="G84" i="99"/>
  <c r="J84" i="99" s="1"/>
  <c r="G95" i="99"/>
  <c r="J95" i="99" s="1"/>
  <c r="G145" i="99"/>
  <c r="J145" i="99" s="1"/>
  <c r="G146" i="99"/>
  <c r="J146" i="99" s="1"/>
  <c r="G148" i="99"/>
  <c r="J148" i="99" s="1"/>
  <c r="G149" i="99"/>
  <c r="J149" i="99" s="1"/>
  <c r="G147" i="99"/>
  <c r="J147" i="99" s="1"/>
  <c r="G132" i="99"/>
  <c r="J132" i="99" s="1"/>
  <c r="G131" i="99"/>
  <c r="J131" i="99" s="1"/>
  <c r="G30" i="99"/>
  <c r="J30" i="99" s="1"/>
  <c r="G29" i="99"/>
  <c r="J29" i="99" s="1"/>
  <c r="G28" i="99"/>
  <c r="J28" i="99" s="1"/>
  <c r="G135" i="99"/>
  <c r="J135" i="99" s="1"/>
  <c r="G134" i="99"/>
  <c r="J134" i="99" s="1"/>
  <c r="G100" i="99"/>
  <c r="J100" i="99" s="1"/>
  <c r="G70" i="99"/>
  <c r="J70" i="99" s="1"/>
  <c r="G33" i="109"/>
  <c r="J33" i="109" s="1"/>
  <c r="G38" i="101"/>
  <c r="J38" i="101" s="1"/>
  <c r="G34" i="109"/>
  <c r="J34" i="109" s="1"/>
  <c r="G35" i="109"/>
  <c r="J35" i="109" s="1"/>
  <c r="G36" i="101"/>
  <c r="J36" i="101" s="1"/>
  <c r="G39" i="99"/>
  <c r="J39" i="99" s="1"/>
  <c r="G37" i="109"/>
  <c r="J37" i="109" s="1"/>
  <c r="G25" i="80"/>
  <c r="J25" i="80" s="1"/>
  <c r="E25" i="81" s="1"/>
  <c r="G19" i="80"/>
  <c r="J19" i="80" s="1"/>
  <c r="E19" i="81" s="1"/>
  <c r="G12" i="95"/>
  <c r="J12" i="95" s="1"/>
  <c r="G23" i="80"/>
  <c r="J23" i="80" s="1"/>
  <c r="E23" i="81" s="1"/>
  <c r="G210" i="99"/>
  <c r="J210" i="99" s="1"/>
  <c r="G103" i="109"/>
  <c r="J103" i="109" s="1"/>
  <c r="G42" i="99"/>
  <c r="J42" i="99" s="1"/>
  <c r="G203" i="99"/>
  <c r="J203" i="99" s="1"/>
  <c r="G200" i="99"/>
  <c r="J200" i="99" s="1"/>
  <c r="G201" i="99"/>
  <c r="J201" i="99" s="1"/>
  <c r="G199" i="99"/>
  <c r="J199" i="99" s="1"/>
  <c r="G204" i="99"/>
  <c r="J204" i="99" s="1"/>
  <c r="G205" i="99"/>
  <c r="J205" i="99" s="1"/>
  <c r="G202" i="99"/>
  <c r="J202" i="99" s="1"/>
  <c r="G206" i="99"/>
  <c r="J206" i="99" s="1"/>
  <c r="G175" i="99"/>
  <c r="J175" i="99" s="1"/>
  <c r="G150" i="99"/>
  <c r="J150" i="99" s="1"/>
  <c r="G161" i="99"/>
  <c r="J161" i="99" s="1"/>
  <c r="G153" i="99"/>
  <c r="J153" i="99" s="1"/>
  <c r="G152" i="99"/>
  <c r="J152" i="99" s="1"/>
  <c r="G155" i="99"/>
  <c r="J155" i="99" s="1"/>
  <c r="G157" i="99"/>
  <c r="J157" i="99" s="1"/>
  <c r="G162" i="99"/>
  <c r="J162" i="99" s="1"/>
  <c r="G163" i="99"/>
  <c r="J163" i="99" s="1"/>
  <c r="G158" i="99"/>
  <c r="J158" i="99" s="1"/>
  <c r="G154" i="99"/>
  <c r="J154" i="99" s="1"/>
  <c r="G151" i="99"/>
  <c r="J151" i="99" s="1"/>
  <c r="G159" i="99"/>
  <c r="J159" i="99" s="1"/>
  <c r="G160" i="99"/>
  <c r="J160" i="99" s="1"/>
  <c r="G164" i="99"/>
  <c r="J164" i="99" s="1"/>
  <c r="G142" i="99"/>
  <c r="J142" i="99" s="1"/>
  <c r="G136" i="99"/>
  <c r="J136" i="99" s="1"/>
  <c r="G144" i="99"/>
  <c r="J144" i="99" s="1"/>
  <c r="G140" i="99"/>
  <c r="J140" i="99" s="1"/>
  <c r="G138" i="99"/>
  <c r="J138" i="99" s="1"/>
  <c r="G137" i="99"/>
  <c r="J137" i="99" s="1"/>
  <c r="G143" i="99"/>
  <c r="J143" i="99" s="1"/>
  <c r="G139" i="99"/>
  <c r="J139" i="99" s="1"/>
  <c r="G141" i="99"/>
  <c r="J141" i="99" s="1"/>
  <c r="G118" i="99"/>
  <c r="J118" i="99" s="1"/>
  <c r="G101" i="99"/>
  <c r="J101" i="99" s="1"/>
  <c r="G102" i="109"/>
  <c r="J102" i="109" s="1"/>
  <c r="G89" i="99"/>
  <c r="J89" i="99" s="1"/>
  <c r="G88" i="109"/>
  <c r="J88" i="109" s="1"/>
  <c r="G91" i="99"/>
  <c r="J91" i="99" s="1"/>
  <c r="G92" i="99"/>
  <c r="J92" i="99" s="1"/>
  <c r="G90" i="99"/>
  <c r="J90" i="99" s="1"/>
  <c r="G65" i="99"/>
  <c r="J65" i="99" s="1"/>
  <c r="G61" i="99"/>
  <c r="J61" i="99" s="1"/>
  <c r="G68" i="99"/>
  <c r="J68" i="99" s="1"/>
  <c r="G66" i="99"/>
  <c r="J66" i="99" s="1"/>
  <c r="G69" i="99"/>
  <c r="J69" i="99" s="1"/>
  <c r="G64" i="99"/>
  <c r="J64" i="99" s="1"/>
  <c r="G67" i="99"/>
  <c r="J67" i="99" s="1"/>
  <c r="G63" i="99"/>
  <c r="J63" i="99" s="1"/>
  <c r="G60" i="99"/>
  <c r="J60" i="99" s="1"/>
  <c r="G47" i="99"/>
  <c r="J47" i="99" s="1"/>
  <c r="G53" i="99"/>
  <c r="J53" i="99" s="1"/>
  <c r="G58" i="99"/>
  <c r="J58" i="99" s="1"/>
  <c r="G52" i="99"/>
  <c r="J52" i="99" s="1"/>
  <c r="G54" i="99"/>
  <c r="J54" i="99" s="1"/>
  <c r="G57" i="99"/>
  <c r="J57" i="99" s="1"/>
  <c r="G55" i="101"/>
  <c r="J55" i="101" s="1"/>
  <c r="G49" i="99"/>
  <c r="J49" i="99" s="1"/>
  <c r="G50" i="99"/>
  <c r="J50" i="99" s="1"/>
  <c r="G59" i="99"/>
  <c r="J59" i="99" s="1"/>
  <c r="G48" i="99"/>
  <c r="J48" i="99" s="1"/>
  <c r="G51" i="99"/>
  <c r="J51" i="99" s="1"/>
  <c r="G46" i="99"/>
  <c r="J46" i="99" s="1"/>
  <c r="G45" i="99"/>
  <c r="J45" i="99" s="1"/>
  <c r="G44" i="99"/>
  <c r="J44" i="99" s="1"/>
  <c r="G43" i="99"/>
  <c r="J43" i="99" s="1"/>
  <c r="G41" i="99"/>
  <c r="J41" i="99" s="1"/>
  <c r="G40" i="99"/>
  <c r="J40" i="99" s="1"/>
  <c r="G32" i="99"/>
  <c r="J32" i="99" s="1"/>
  <c r="G31" i="99"/>
  <c r="J31" i="99" s="1"/>
  <c r="G24" i="80"/>
  <c r="J24" i="80" s="1"/>
  <c r="E24" i="81" s="1"/>
  <c r="G22" i="80"/>
  <c r="J22" i="80" s="1"/>
  <c r="E22" i="81" s="1"/>
  <c r="G21" i="80"/>
  <c r="J21" i="80" s="1"/>
  <c r="E21" i="81" s="1"/>
  <c r="G20" i="80"/>
  <c r="J20" i="80" s="1"/>
  <c r="E20" i="81" s="1"/>
  <c r="G14" i="77"/>
  <c r="J14" i="77" s="1"/>
  <c r="E14" i="78" s="1"/>
  <c r="Z34" i="8"/>
  <c r="AC34" i="8" s="1"/>
  <c r="N235" i="8"/>
  <c r="M236" i="8"/>
  <c r="H235" i="8"/>
  <c r="M240" i="8"/>
  <c r="H23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2" i="81" l="1"/>
  <c r="J22" i="81" s="1"/>
  <c r="G24" i="81"/>
  <c r="J24" i="81" s="1"/>
  <c r="G17" i="8"/>
  <c r="J17" i="8"/>
  <c r="G18" i="8"/>
  <c r="J18" i="8"/>
  <c r="G23" i="81"/>
  <c r="J23" i="81" s="1"/>
  <c r="G19" i="81"/>
  <c r="J19" i="81" s="1"/>
  <c r="G16" i="8"/>
  <c r="J16" i="8"/>
  <c r="G20" i="81"/>
  <c r="J20" i="81" s="1"/>
  <c r="G25" i="81"/>
  <c r="J25" i="81" s="1"/>
  <c r="G21" i="81"/>
  <c r="J21" i="81" s="1"/>
  <c r="G26" i="81"/>
  <c r="J26" i="81" s="1"/>
  <c r="G167" i="101"/>
  <c r="J167" i="101" s="1"/>
  <c r="G128" i="109"/>
  <c r="J128" i="109" s="1"/>
  <c r="G129" i="109"/>
  <c r="J129" i="109" s="1"/>
  <c r="G116" i="109"/>
  <c r="J116" i="109" s="1"/>
  <c r="G79" i="109"/>
  <c r="J79" i="109" s="1"/>
  <c r="G196" i="109"/>
  <c r="J196" i="109" s="1"/>
  <c r="G96" i="109"/>
  <c r="J96" i="109" s="1"/>
  <c r="G75" i="109"/>
  <c r="J75" i="109" s="1"/>
  <c r="G183" i="109"/>
  <c r="J183" i="109" s="1"/>
  <c r="G94" i="99"/>
  <c r="J94" i="99" s="1"/>
  <c r="G174" i="101"/>
  <c r="J174" i="101" s="1"/>
  <c r="G172" i="101"/>
  <c r="J172" i="101" s="1"/>
  <c r="G81" i="109"/>
  <c r="J81" i="109" s="1"/>
  <c r="G86" i="101"/>
  <c r="J86" i="101" s="1"/>
  <c r="G171" i="101"/>
  <c r="J171" i="101" s="1"/>
  <c r="G180" i="109"/>
  <c r="J180" i="109" s="1"/>
  <c r="G184" i="109"/>
  <c r="J184" i="109" s="1"/>
  <c r="G178" i="109"/>
  <c r="J178" i="109" s="1"/>
  <c r="G130" i="109"/>
  <c r="J130" i="109" s="1"/>
  <c r="G177" i="109"/>
  <c r="J177" i="109" s="1"/>
  <c r="G117" i="109"/>
  <c r="J117" i="109" s="1"/>
  <c r="G111" i="109"/>
  <c r="J111" i="109" s="1"/>
  <c r="G106" i="109"/>
  <c r="J106" i="109" s="1"/>
  <c r="G194" i="102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E194" i="107" s="1"/>
  <c r="G194" i="107" s="1"/>
  <c r="J194" i="107" s="1"/>
  <c r="G112" i="109"/>
  <c r="J112" i="109" s="1"/>
  <c r="G170" i="101"/>
  <c r="J170" i="101" s="1"/>
  <c r="G186" i="109"/>
  <c r="J186" i="109" s="1"/>
  <c r="G108" i="109"/>
  <c r="J108" i="109" s="1"/>
  <c r="G181" i="109"/>
  <c r="J181" i="109" s="1"/>
  <c r="G82" i="109"/>
  <c r="J82" i="109" s="1"/>
  <c r="G185" i="109"/>
  <c r="J185" i="109" s="1"/>
  <c r="G98" i="109"/>
  <c r="J98" i="109" s="1"/>
  <c r="G83" i="109"/>
  <c r="J83" i="109" s="1"/>
  <c r="G107" i="109"/>
  <c r="J107" i="109" s="1"/>
  <c r="G73" i="109"/>
  <c r="J73" i="109" s="1"/>
  <c r="G212" i="109"/>
  <c r="J212" i="109" s="1"/>
  <c r="G208" i="109"/>
  <c r="J208" i="109" s="1"/>
  <c r="G122" i="109"/>
  <c r="J122" i="109" s="1"/>
  <c r="G78" i="109"/>
  <c r="J78" i="109" s="1"/>
  <c r="G114" i="109"/>
  <c r="J114" i="109" s="1"/>
  <c r="G176" i="109"/>
  <c r="J176" i="109" s="1"/>
  <c r="G85" i="109"/>
  <c r="J85" i="109" s="1"/>
  <c r="G104" i="109"/>
  <c r="J104" i="109" s="1"/>
  <c r="G195" i="109"/>
  <c r="J195" i="109" s="1"/>
  <c r="G97" i="109"/>
  <c r="J97" i="109" s="1"/>
  <c r="G190" i="101"/>
  <c r="J190" i="101" s="1"/>
  <c r="G169" i="101"/>
  <c r="J169" i="101" s="1"/>
  <c r="G95" i="109"/>
  <c r="J95" i="109" s="1"/>
  <c r="G77" i="109"/>
  <c r="J77" i="109" s="1"/>
  <c r="G119" i="109"/>
  <c r="J119" i="109" s="1"/>
  <c r="G113" i="109"/>
  <c r="J113" i="109" s="1"/>
  <c r="G193" i="101"/>
  <c r="J193" i="101" s="1"/>
  <c r="G126" i="109"/>
  <c r="J126" i="109" s="1"/>
  <c r="G211" i="109"/>
  <c r="J211" i="109" s="1"/>
  <c r="G191" i="102"/>
  <c r="J191" i="102" s="1"/>
  <c r="G191" i="103" s="1"/>
  <c r="J191" i="103" s="1"/>
  <c r="G191" i="104" s="1"/>
  <c r="J191" i="104" s="1"/>
  <c r="G191" i="105" s="1"/>
  <c r="J191" i="105" s="1"/>
  <c r="G191" i="106" s="1"/>
  <c r="J191" i="106" s="1"/>
  <c r="E191" i="107" s="1"/>
  <c r="G191" i="107" s="1"/>
  <c r="J191" i="107" s="1"/>
  <c r="G192" i="101"/>
  <c r="J192" i="101" s="1"/>
  <c r="G197" i="109"/>
  <c r="J197" i="109" s="1"/>
  <c r="G182" i="109"/>
  <c r="J182" i="109" s="1"/>
  <c r="G110" i="109"/>
  <c r="J110" i="109" s="1"/>
  <c r="G84" i="109"/>
  <c r="J84" i="109" s="1"/>
  <c r="G93" i="99"/>
  <c r="J93" i="99" s="1"/>
  <c r="G124" i="109"/>
  <c r="J124" i="109" s="1"/>
  <c r="G179" i="109"/>
  <c r="J179" i="109" s="1"/>
  <c r="G87" i="102"/>
  <c r="J87" i="102" s="1"/>
  <c r="G87" i="103" s="1"/>
  <c r="J87" i="103" s="1"/>
  <c r="G87" i="104" s="1"/>
  <c r="J87" i="104" s="1"/>
  <c r="G87" i="105" s="1"/>
  <c r="J87" i="105" s="1"/>
  <c r="G87" i="106" s="1"/>
  <c r="J87" i="106" s="1"/>
  <c r="E87" i="107" s="1"/>
  <c r="G87" i="107" s="1"/>
  <c r="J87" i="107" s="1"/>
  <c r="G198" i="109"/>
  <c r="J198" i="109" s="1"/>
  <c r="G109" i="109"/>
  <c r="J109" i="109" s="1"/>
  <c r="G173" i="101"/>
  <c r="J173" i="101" s="1"/>
  <c r="G120" i="109"/>
  <c r="J120" i="109" s="1"/>
  <c r="G121" i="109"/>
  <c r="J121" i="109" s="1"/>
  <c r="G80" i="109"/>
  <c r="J80" i="109" s="1"/>
  <c r="G168" i="101"/>
  <c r="J168" i="101" s="1"/>
  <c r="G115" i="109"/>
  <c r="J115" i="109" s="1"/>
  <c r="G127" i="109"/>
  <c r="J127" i="109" s="1"/>
  <c r="G125" i="109"/>
  <c r="J125" i="109" s="1"/>
  <c r="G74" i="109"/>
  <c r="J74" i="109" s="1"/>
  <c r="G209" i="109"/>
  <c r="J209" i="109" s="1"/>
  <c r="G27" i="109"/>
  <c r="J27" i="109" s="1"/>
  <c r="G165" i="101"/>
  <c r="J165" i="101" s="1"/>
  <c r="G166" i="101"/>
  <c r="J166" i="101" s="1"/>
  <c r="G133" i="109"/>
  <c r="J133" i="109" s="1"/>
  <c r="G72" i="101"/>
  <c r="J72" i="101" s="1"/>
  <c r="G149" i="109"/>
  <c r="J149" i="109" s="1"/>
  <c r="G146" i="109"/>
  <c r="J146" i="109" s="1"/>
  <c r="G147" i="109"/>
  <c r="J147" i="109" s="1"/>
  <c r="G145" i="109"/>
  <c r="J145" i="109" s="1"/>
  <c r="G148" i="109"/>
  <c r="J148" i="109" s="1"/>
  <c r="G131" i="109"/>
  <c r="J131" i="109" s="1"/>
  <c r="G132" i="109"/>
  <c r="J132" i="109" s="1"/>
  <c r="G28" i="109"/>
  <c r="J28" i="109" s="1"/>
  <c r="G29" i="109"/>
  <c r="J29" i="109" s="1"/>
  <c r="G30" i="109"/>
  <c r="J30" i="109" s="1"/>
  <c r="G134" i="109"/>
  <c r="J134" i="109" s="1"/>
  <c r="G135" i="109"/>
  <c r="J135" i="109" s="1"/>
  <c r="G100" i="109"/>
  <c r="J100" i="109" s="1"/>
  <c r="G70" i="109"/>
  <c r="J70" i="109" s="1"/>
  <c r="G37" i="101"/>
  <c r="J37" i="101" s="1"/>
  <c r="G36" i="102"/>
  <c r="J36" i="102" s="1"/>
  <c r="G36" i="103" s="1"/>
  <c r="J36" i="103" s="1"/>
  <c r="G36" i="104" s="1"/>
  <c r="J36" i="104" s="1"/>
  <c r="G36" i="105" s="1"/>
  <c r="J36" i="105" s="1"/>
  <c r="G36" i="106" s="1"/>
  <c r="J36" i="106" s="1"/>
  <c r="E36" i="107" s="1"/>
  <c r="G36" i="107" s="1"/>
  <c r="J36" i="107" s="1"/>
  <c r="G34" i="101"/>
  <c r="J34" i="101" s="1"/>
  <c r="G39" i="109"/>
  <c r="J39" i="109" s="1"/>
  <c r="G35" i="101"/>
  <c r="J35" i="101" s="1"/>
  <c r="G38" i="102"/>
  <c r="J38" i="102" s="1"/>
  <c r="G38" i="103" s="1"/>
  <c r="J38" i="103" s="1"/>
  <c r="G38" i="104" s="1"/>
  <c r="J38" i="104" s="1"/>
  <c r="G38" i="105" s="1"/>
  <c r="J38" i="105" s="1"/>
  <c r="G38" i="106" s="1"/>
  <c r="J38" i="106" s="1"/>
  <c r="E38" i="107" s="1"/>
  <c r="G38" i="107" s="1"/>
  <c r="J38" i="107" s="1"/>
  <c r="G33" i="101"/>
  <c r="J33" i="101" s="1"/>
  <c r="G12" i="96"/>
  <c r="J12" i="96" s="1"/>
  <c r="G12" i="97" s="1"/>
  <c r="J12" i="97" s="1"/>
  <c r="G210" i="109"/>
  <c r="J210" i="109" s="1"/>
  <c r="G103" i="101"/>
  <c r="J103" i="101" s="1"/>
  <c r="G42" i="109"/>
  <c r="J42" i="109" s="1"/>
  <c r="G42" i="101" s="1"/>
  <c r="J42" i="101" s="1"/>
  <c r="G206" i="109"/>
  <c r="J206" i="109" s="1"/>
  <c r="G205" i="109"/>
  <c r="J205" i="109" s="1"/>
  <c r="G202" i="109"/>
  <c r="J202" i="109" s="1"/>
  <c r="G204" i="109"/>
  <c r="J204" i="109" s="1"/>
  <c r="G200" i="109"/>
  <c r="J200" i="109" s="1"/>
  <c r="G199" i="109"/>
  <c r="J199" i="109" s="1"/>
  <c r="G201" i="109"/>
  <c r="J201" i="109" s="1"/>
  <c r="G203" i="109"/>
  <c r="J203" i="109" s="1"/>
  <c r="G175" i="109"/>
  <c r="J175" i="109" s="1"/>
  <c r="G157" i="109"/>
  <c r="J157" i="109" s="1"/>
  <c r="G163" i="109"/>
  <c r="J163" i="109" s="1"/>
  <c r="G155" i="109"/>
  <c r="J155" i="109" s="1"/>
  <c r="G162" i="109"/>
  <c r="J162" i="109" s="1"/>
  <c r="G152" i="109"/>
  <c r="J152" i="109" s="1"/>
  <c r="G160" i="109"/>
  <c r="J160" i="109" s="1"/>
  <c r="G151" i="109"/>
  <c r="J151" i="109" s="1"/>
  <c r="G154" i="109"/>
  <c r="J154" i="109" s="1"/>
  <c r="G161" i="109"/>
  <c r="J161" i="109" s="1"/>
  <c r="G164" i="109"/>
  <c r="J164" i="109" s="1"/>
  <c r="G159" i="109"/>
  <c r="J159" i="109" s="1"/>
  <c r="G153" i="109"/>
  <c r="J153" i="109" s="1"/>
  <c r="G158" i="109"/>
  <c r="J158" i="109" s="1"/>
  <c r="G150" i="109"/>
  <c r="J150" i="109" s="1"/>
  <c r="G140" i="109"/>
  <c r="J140" i="109" s="1"/>
  <c r="G139" i="109"/>
  <c r="J139" i="109" s="1"/>
  <c r="G137" i="109"/>
  <c r="J137" i="109" s="1"/>
  <c r="G144" i="109"/>
  <c r="J144" i="109" s="1"/>
  <c r="G143" i="109"/>
  <c r="J143" i="109" s="1"/>
  <c r="G138" i="109"/>
  <c r="J138" i="109" s="1"/>
  <c r="G136" i="109"/>
  <c r="J136" i="109" s="1"/>
  <c r="G141" i="109"/>
  <c r="J141" i="109" s="1"/>
  <c r="G142" i="109"/>
  <c r="J142" i="109" s="1"/>
  <c r="G118" i="109"/>
  <c r="J118" i="109" s="1"/>
  <c r="G102" i="101"/>
  <c r="J102" i="101" s="1"/>
  <c r="G101" i="109"/>
  <c r="J101" i="109" s="1"/>
  <c r="G90" i="109"/>
  <c r="J90" i="109" s="1"/>
  <c r="G88" i="101"/>
  <c r="J88" i="101" s="1"/>
  <c r="G92" i="109"/>
  <c r="J92" i="109" s="1"/>
  <c r="G91" i="109"/>
  <c r="J91" i="109" s="1"/>
  <c r="G89" i="109"/>
  <c r="J89" i="109" s="1"/>
  <c r="G67" i="109"/>
  <c r="J67" i="109" s="1"/>
  <c r="G69" i="109"/>
  <c r="J69" i="109" s="1"/>
  <c r="G68" i="109"/>
  <c r="J68" i="109" s="1"/>
  <c r="G64" i="109"/>
  <c r="J64" i="109" s="1"/>
  <c r="G60" i="109"/>
  <c r="J60" i="109" s="1"/>
  <c r="G61" i="109"/>
  <c r="J61" i="109" s="1"/>
  <c r="G66" i="109"/>
  <c r="J66" i="109" s="1"/>
  <c r="G63" i="109"/>
  <c r="J63" i="109" s="1"/>
  <c r="G65" i="109"/>
  <c r="J65" i="109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E55" i="107" s="1"/>
  <c r="G55" i="107" s="1"/>
  <c r="J55" i="107" s="1"/>
  <c r="G54" i="109"/>
  <c r="J54" i="109" s="1"/>
  <c r="G58" i="109"/>
  <c r="J58" i="109" s="1"/>
  <c r="G57" i="109"/>
  <c r="J57" i="109" s="1"/>
  <c r="G52" i="109"/>
  <c r="J52" i="109" s="1"/>
  <c r="G59" i="109"/>
  <c r="J59" i="109" s="1"/>
  <c r="G53" i="109"/>
  <c r="J53" i="109" s="1"/>
  <c r="G49" i="109"/>
  <c r="J49" i="109" s="1"/>
  <c r="G51" i="109"/>
  <c r="J51" i="109" s="1"/>
  <c r="G48" i="109"/>
  <c r="J48" i="109" s="1"/>
  <c r="G50" i="109"/>
  <c r="J50" i="109" s="1"/>
  <c r="G47" i="109"/>
  <c r="J47" i="109" s="1"/>
  <c r="G46" i="109"/>
  <c r="J46" i="109" s="1"/>
  <c r="G45" i="109"/>
  <c r="J45" i="109" s="1"/>
  <c r="G44" i="109"/>
  <c r="J44" i="109" s="1"/>
  <c r="G43" i="109"/>
  <c r="J43" i="109" s="1"/>
  <c r="G41" i="109"/>
  <c r="J41" i="109" s="1"/>
  <c r="G40" i="109"/>
  <c r="J40" i="109" s="1"/>
  <c r="G40" i="101" s="1"/>
  <c r="J40" i="101" s="1"/>
  <c r="G32" i="109"/>
  <c r="J32" i="109" s="1"/>
  <c r="G31" i="109"/>
  <c r="J31" i="109" s="1"/>
  <c r="G16" i="78"/>
  <c r="J16" i="78" s="1"/>
  <c r="E16" i="79" s="1"/>
  <c r="G17" i="78"/>
  <c r="J17" i="78" s="1"/>
  <c r="E17" i="79" s="1"/>
  <c r="G18" i="78"/>
  <c r="J18" i="78" s="1"/>
  <c r="E18" i="79" s="1"/>
  <c r="G6" i="78"/>
  <c r="G10" i="91"/>
  <c r="J10" i="91" s="1"/>
  <c r="E10" i="92" s="1"/>
  <c r="G8" i="78"/>
  <c r="J8" i="78" s="1"/>
  <c r="E8" i="79" s="1"/>
  <c r="G9" i="91"/>
  <c r="J9" i="91" s="1"/>
  <c r="E9" i="92" s="1"/>
  <c r="G11" i="91"/>
  <c r="J11" i="91" s="1"/>
  <c r="E11" i="92" s="1"/>
  <c r="G15" i="78"/>
  <c r="J15" i="78" s="1"/>
  <c r="E15" i="79" s="1"/>
  <c r="G7" i="78"/>
  <c r="J7" i="78" s="1"/>
  <c r="E7" i="79" s="1"/>
  <c r="G15" i="8"/>
  <c r="J15" i="8"/>
  <c r="G6" i="8"/>
  <c r="J6" i="8"/>
  <c r="G7" i="8"/>
  <c r="J7" i="8"/>
  <c r="G13" i="8"/>
  <c r="J13" i="8"/>
  <c r="J14" i="8"/>
  <c r="G14" i="8"/>
  <c r="G8" i="8"/>
  <c r="J8" i="8"/>
  <c r="G13" i="78"/>
  <c r="J13" i="78" s="1"/>
  <c r="E13" i="79" s="1"/>
  <c r="G14" i="78"/>
  <c r="J14" i="78" s="1"/>
  <c r="E14" i="79" s="1"/>
  <c r="Z10" i="8"/>
  <c r="AC10" i="8" s="1"/>
  <c r="Z9" i="8"/>
  <c r="AC9" i="8" s="1"/>
  <c r="Z7" i="8"/>
  <c r="AC7" i="8" s="1"/>
  <c r="Z8" i="8"/>
  <c r="AC8" i="8" s="1"/>
  <c r="Z6" i="8"/>
  <c r="AC6" i="8" s="1"/>
  <c r="N237" i="8"/>
  <c r="F236" i="8" s="1"/>
  <c r="C237" i="8" s="1"/>
  <c r="H238" i="8"/>
  <c r="E26" i="82" l="1"/>
  <c r="G26" i="82" s="1"/>
  <c r="J26" i="82" s="1"/>
  <c r="E26" i="83" s="1"/>
  <c r="G26" i="83" s="1"/>
  <c r="J26" i="83" s="1"/>
  <c r="E26" i="84" s="1"/>
  <c r="E21" i="82"/>
  <c r="G21" i="82" s="1"/>
  <c r="J21" i="82" s="1"/>
  <c r="E21" i="83" s="1"/>
  <c r="G21" i="83" s="1"/>
  <c r="J21" i="83" s="1"/>
  <c r="E21" i="84" s="1"/>
  <c r="E23" i="82"/>
  <c r="G23" i="82" s="1"/>
  <c r="J23" i="82" s="1"/>
  <c r="E23" i="83" s="1"/>
  <c r="G23" i="83" s="1"/>
  <c r="J23" i="83" s="1"/>
  <c r="E23" i="84" s="1"/>
  <c r="E25" i="82"/>
  <c r="G25" i="82" s="1"/>
  <c r="J25" i="82" s="1"/>
  <c r="E25" i="83" s="1"/>
  <c r="G25" i="83" s="1"/>
  <c r="J25" i="83" s="1"/>
  <c r="E25" i="84" s="1"/>
  <c r="E20" i="82"/>
  <c r="G20" i="82" s="1"/>
  <c r="J20" i="82" s="1"/>
  <c r="E20" i="83" s="1"/>
  <c r="G20" i="83" s="1"/>
  <c r="J20" i="83" s="1"/>
  <c r="E20" i="84" s="1"/>
  <c r="E24" i="82"/>
  <c r="G24" i="82" s="1"/>
  <c r="J24" i="82" s="1"/>
  <c r="E24" i="83" s="1"/>
  <c r="G24" i="83" s="1"/>
  <c r="J24" i="83" s="1"/>
  <c r="E24" i="84" s="1"/>
  <c r="E22" i="82"/>
  <c r="G22" i="82" s="1"/>
  <c r="J22" i="82" s="1"/>
  <c r="E22" i="83" s="1"/>
  <c r="G22" i="83" s="1"/>
  <c r="J22" i="83" s="1"/>
  <c r="E22" i="84" s="1"/>
  <c r="E19" i="82"/>
  <c r="G19" i="82" s="1"/>
  <c r="J19" i="82" s="1"/>
  <c r="E19" i="83" s="1"/>
  <c r="G19" i="83" s="1"/>
  <c r="J19" i="83" s="1"/>
  <c r="E19" i="84" s="1"/>
  <c r="J233" i="105"/>
  <c r="G169" i="102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E169" i="107" s="1"/>
  <c r="G169" i="107" s="1"/>
  <c r="J169" i="107" s="1"/>
  <c r="G78" i="101"/>
  <c r="J78" i="101" s="1"/>
  <c r="G185" i="101"/>
  <c r="J185" i="101" s="1"/>
  <c r="G106" i="101"/>
  <c r="J106" i="101" s="1"/>
  <c r="G171" i="102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E171" i="107" s="1"/>
  <c r="G171" i="107" s="1"/>
  <c r="J171" i="107" s="1"/>
  <c r="G96" i="101"/>
  <c r="J96" i="101" s="1"/>
  <c r="G27" i="101"/>
  <c r="J27" i="101" s="1"/>
  <c r="G121" i="101"/>
  <c r="J121" i="101" s="1"/>
  <c r="G93" i="109"/>
  <c r="J93" i="109" s="1"/>
  <c r="G211" i="101"/>
  <c r="J211" i="101" s="1"/>
  <c r="G190" i="102"/>
  <c r="J190" i="102" s="1"/>
  <c r="G190" i="103" s="1"/>
  <c r="J190" i="103" s="1"/>
  <c r="G190" i="104" s="1"/>
  <c r="J190" i="104" s="1"/>
  <c r="G190" i="105" s="1"/>
  <c r="J190" i="105" s="1"/>
  <c r="G190" i="106" s="1"/>
  <c r="J190" i="106" s="1"/>
  <c r="E190" i="107" s="1"/>
  <c r="G190" i="107" s="1"/>
  <c r="J190" i="107" s="1"/>
  <c r="G122" i="101"/>
  <c r="J122" i="101" s="1"/>
  <c r="G82" i="101"/>
  <c r="J82" i="101" s="1"/>
  <c r="G111" i="101"/>
  <c r="J111" i="101" s="1"/>
  <c r="G86" i="102"/>
  <c r="J86" i="102" s="1"/>
  <c r="G86" i="103" s="1"/>
  <c r="J86" i="103" s="1"/>
  <c r="G86" i="104" s="1"/>
  <c r="J86" i="104" s="1"/>
  <c r="G86" i="105" s="1"/>
  <c r="J86" i="105" s="1"/>
  <c r="G86" i="106" s="1"/>
  <c r="J86" i="106" s="1"/>
  <c r="E86" i="107" s="1"/>
  <c r="G86" i="107" s="1"/>
  <c r="J86" i="107" s="1"/>
  <c r="G196" i="101"/>
  <c r="J196" i="101" s="1"/>
  <c r="G209" i="101"/>
  <c r="J209" i="101" s="1"/>
  <c r="G120" i="101"/>
  <c r="J120" i="101" s="1"/>
  <c r="G84" i="101"/>
  <c r="J84" i="101" s="1"/>
  <c r="G126" i="101"/>
  <c r="J126" i="101" s="1"/>
  <c r="G97" i="101"/>
  <c r="J97" i="101" s="1"/>
  <c r="G208" i="101"/>
  <c r="J208" i="101" s="1"/>
  <c r="G181" i="101"/>
  <c r="J181" i="101" s="1"/>
  <c r="G117" i="101"/>
  <c r="J117" i="101" s="1"/>
  <c r="G81" i="101"/>
  <c r="J81" i="101" s="1"/>
  <c r="G124" i="101"/>
  <c r="J124" i="101" s="1"/>
  <c r="G74" i="101"/>
  <c r="J74" i="101" s="1"/>
  <c r="G173" i="102"/>
  <c r="J173" i="102" s="1"/>
  <c r="G173" i="103" s="1"/>
  <c r="J173" i="103" s="1"/>
  <c r="G173" i="104" s="1"/>
  <c r="J173" i="104" s="1"/>
  <c r="G173" i="105" s="1"/>
  <c r="J173" i="105" s="1"/>
  <c r="G173" i="106" s="1"/>
  <c r="J173" i="106" s="1"/>
  <c r="E173" i="107" s="1"/>
  <c r="G173" i="107" s="1"/>
  <c r="J173" i="107" s="1"/>
  <c r="G110" i="101"/>
  <c r="J110" i="101" s="1"/>
  <c r="G193" i="102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E193" i="107" s="1"/>
  <c r="G193" i="107" s="1"/>
  <c r="J193" i="107" s="1"/>
  <c r="G195" i="101"/>
  <c r="J195" i="101" s="1"/>
  <c r="G212" i="101"/>
  <c r="J212" i="101" s="1"/>
  <c r="G108" i="101"/>
  <c r="J108" i="101" s="1"/>
  <c r="G177" i="101"/>
  <c r="J177" i="101" s="1"/>
  <c r="G172" i="102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E172" i="107" s="1"/>
  <c r="G172" i="107" s="1"/>
  <c r="J172" i="107" s="1"/>
  <c r="G79" i="101"/>
  <c r="J79" i="101" s="1"/>
  <c r="G165" i="102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E165" i="107" s="1"/>
  <c r="G165" i="107" s="1"/>
  <c r="J165" i="107" s="1"/>
  <c r="G125" i="101"/>
  <c r="J125" i="101" s="1"/>
  <c r="G109" i="101"/>
  <c r="J109" i="101" s="1"/>
  <c r="G182" i="101"/>
  <c r="J182" i="101" s="1"/>
  <c r="G113" i="101"/>
  <c r="J113" i="101" s="1"/>
  <c r="G104" i="101"/>
  <c r="J104" i="101" s="1"/>
  <c r="G73" i="101"/>
  <c r="J73" i="101" s="1"/>
  <c r="G186" i="101"/>
  <c r="J186" i="101" s="1"/>
  <c r="G130" i="101"/>
  <c r="J130" i="101" s="1"/>
  <c r="G174" i="102"/>
  <c r="J174" i="102" s="1"/>
  <c r="G174" i="103" s="1"/>
  <c r="J174" i="103" s="1"/>
  <c r="G174" i="104" s="1"/>
  <c r="J174" i="104" s="1"/>
  <c r="G174" i="105" s="1"/>
  <c r="J174" i="105" s="1"/>
  <c r="G174" i="106" s="1"/>
  <c r="J174" i="106" s="1"/>
  <c r="E174" i="107" s="1"/>
  <c r="G174" i="107" s="1"/>
  <c r="J174" i="107" s="1"/>
  <c r="G116" i="101"/>
  <c r="J116" i="101" s="1"/>
  <c r="G80" i="101"/>
  <c r="J80" i="101" s="1"/>
  <c r="G72" i="102"/>
  <c r="J72" i="102" s="1"/>
  <c r="G72" i="103" s="1"/>
  <c r="J72" i="103" s="1"/>
  <c r="G72" i="104" s="1"/>
  <c r="J72" i="104" s="1"/>
  <c r="G72" i="105" s="1"/>
  <c r="J72" i="105" s="1"/>
  <c r="G72" i="106" s="1"/>
  <c r="J72" i="106" s="1"/>
  <c r="E72" i="107" s="1"/>
  <c r="G72" i="107" s="1"/>
  <c r="J72" i="107" s="1"/>
  <c r="G127" i="101"/>
  <c r="J127" i="101" s="1"/>
  <c r="G198" i="101"/>
  <c r="J198" i="101" s="1"/>
  <c r="G197" i="101"/>
  <c r="J197" i="101" s="1"/>
  <c r="G119" i="101"/>
  <c r="J119" i="101" s="1"/>
  <c r="G85" i="101"/>
  <c r="J85" i="101" s="1"/>
  <c r="G107" i="101"/>
  <c r="J107" i="101" s="1"/>
  <c r="G170" i="102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E170" i="107" s="1"/>
  <c r="G170" i="107" s="1"/>
  <c r="J170" i="107" s="1"/>
  <c r="G178" i="101"/>
  <c r="J178" i="101" s="1"/>
  <c r="G94" i="109"/>
  <c r="J94" i="109" s="1"/>
  <c r="G129" i="101"/>
  <c r="J129" i="101" s="1"/>
  <c r="G133" i="101"/>
  <c r="J133" i="101" s="1"/>
  <c r="G115" i="101"/>
  <c r="J115" i="101" s="1"/>
  <c r="G77" i="101"/>
  <c r="J77" i="101" s="1"/>
  <c r="G176" i="101"/>
  <c r="J176" i="101" s="1"/>
  <c r="G83" i="101"/>
  <c r="J83" i="101" s="1"/>
  <c r="G112" i="101"/>
  <c r="J112" i="101" s="1"/>
  <c r="G184" i="101"/>
  <c r="J184" i="101" s="1"/>
  <c r="G183" i="101"/>
  <c r="J183" i="101" s="1"/>
  <c r="G128" i="101"/>
  <c r="J128" i="101" s="1"/>
  <c r="G166" i="102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E166" i="107" s="1"/>
  <c r="G166" i="107" s="1"/>
  <c r="J166" i="107" s="1"/>
  <c r="G168" i="102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E168" i="107" s="1"/>
  <c r="G168" i="107" s="1"/>
  <c r="J168" i="107" s="1"/>
  <c r="G179" i="101"/>
  <c r="J179" i="101" s="1"/>
  <c r="G192" i="102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E192" i="107" s="1"/>
  <c r="G192" i="107" s="1"/>
  <c r="J192" i="107" s="1"/>
  <c r="G95" i="101"/>
  <c r="J95" i="101" s="1"/>
  <c r="G114" i="101"/>
  <c r="J114" i="101" s="1"/>
  <c r="G98" i="101"/>
  <c r="J98" i="101" s="1"/>
  <c r="G180" i="101"/>
  <c r="J180" i="101" s="1"/>
  <c r="G75" i="101"/>
  <c r="J75" i="101" s="1"/>
  <c r="G167" i="102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E167" i="107" s="1"/>
  <c r="G167" i="107" s="1"/>
  <c r="J167" i="107" s="1"/>
  <c r="G145" i="101"/>
  <c r="J145" i="101" s="1"/>
  <c r="G147" i="101"/>
  <c r="J147" i="101" s="1"/>
  <c r="G146" i="101"/>
  <c r="J146" i="101" s="1"/>
  <c r="G149" i="101"/>
  <c r="J149" i="101" s="1"/>
  <c r="G148" i="101"/>
  <c r="J148" i="101" s="1"/>
  <c r="G132" i="101"/>
  <c r="J132" i="101" s="1"/>
  <c r="G131" i="101"/>
  <c r="J131" i="101" s="1"/>
  <c r="G30" i="101"/>
  <c r="J30" i="101" s="1"/>
  <c r="G29" i="101"/>
  <c r="J29" i="101" s="1"/>
  <c r="G28" i="101"/>
  <c r="J28" i="101" s="1"/>
  <c r="G134" i="101"/>
  <c r="J134" i="101" s="1"/>
  <c r="G135" i="101"/>
  <c r="J135" i="101" s="1"/>
  <c r="G100" i="101"/>
  <c r="J100" i="101" s="1"/>
  <c r="G70" i="101"/>
  <c r="J70" i="101" s="1"/>
  <c r="G35" i="102"/>
  <c r="J35" i="102" s="1"/>
  <c r="G35" i="103" s="1"/>
  <c r="J35" i="103" s="1"/>
  <c r="G35" i="104" s="1"/>
  <c r="J35" i="104" s="1"/>
  <c r="G35" i="105" s="1"/>
  <c r="J35" i="105" s="1"/>
  <c r="G35" i="106" s="1"/>
  <c r="J35" i="106" s="1"/>
  <c r="E35" i="107" s="1"/>
  <c r="G35" i="107" s="1"/>
  <c r="J35" i="107" s="1"/>
  <c r="G34" i="102"/>
  <c r="J34" i="102" s="1"/>
  <c r="G34" i="103" s="1"/>
  <c r="J34" i="103" s="1"/>
  <c r="G34" i="104" s="1"/>
  <c r="J34" i="104" s="1"/>
  <c r="G34" i="105" s="1"/>
  <c r="J34" i="105" s="1"/>
  <c r="G34" i="106" s="1"/>
  <c r="J34" i="106" s="1"/>
  <c r="E34" i="107" s="1"/>
  <c r="G34" i="107" s="1"/>
  <c r="J34" i="107" s="1"/>
  <c r="G33" i="102"/>
  <c r="J33" i="102" s="1"/>
  <c r="G33" i="103" s="1"/>
  <c r="J33" i="103" s="1"/>
  <c r="G33" i="104" s="1"/>
  <c r="J33" i="104" s="1"/>
  <c r="G33" i="105" s="1"/>
  <c r="J33" i="105" s="1"/>
  <c r="G33" i="106" s="1"/>
  <c r="J33" i="106" s="1"/>
  <c r="E33" i="107" s="1"/>
  <c r="G33" i="107" s="1"/>
  <c r="J33" i="107" s="1"/>
  <c r="G39" i="101"/>
  <c r="J39" i="101" s="1"/>
  <c r="G37" i="102"/>
  <c r="J37" i="102" s="1"/>
  <c r="G37" i="103" s="1"/>
  <c r="J37" i="103" s="1"/>
  <c r="G37" i="104" s="1"/>
  <c r="J37" i="104" s="1"/>
  <c r="G37" i="105" s="1"/>
  <c r="J37" i="105" s="1"/>
  <c r="G37" i="106" s="1"/>
  <c r="J37" i="106" s="1"/>
  <c r="E37" i="107" s="1"/>
  <c r="G37" i="107" s="1"/>
  <c r="J37" i="107" s="1"/>
  <c r="G12" i="98"/>
  <c r="J12" i="98" s="1"/>
  <c r="G210" i="101"/>
  <c r="J210" i="101" s="1"/>
  <c r="G103" i="102"/>
  <c r="J103" i="102" s="1"/>
  <c r="G103" i="103" s="1"/>
  <c r="J103" i="103" s="1"/>
  <c r="G103" i="104" s="1"/>
  <c r="J103" i="104" s="1"/>
  <c r="G103" i="105" s="1"/>
  <c r="J103" i="105" s="1"/>
  <c r="G103" i="106" s="1"/>
  <c r="J103" i="106" s="1"/>
  <c r="E103" i="107" s="1"/>
  <c r="G103" i="107" s="1"/>
  <c r="J103" i="107" s="1"/>
  <c r="G42" i="102"/>
  <c r="J42" i="102" s="1"/>
  <c r="G42" i="103" s="1"/>
  <c r="J42" i="103" s="1"/>
  <c r="G42" i="104" s="1"/>
  <c r="J42" i="104" s="1"/>
  <c r="G42" i="105" s="1"/>
  <c r="J42" i="105" s="1"/>
  <c r="G42" i="106" s="1"/>
  <c r="J42" i="106" s="1"/>
  <c r="E42" i="107" s="1"/>
  <c r="G42" i="107" s="1"/>
  <c r="J42" i="107" s="1"/>
  <c r="G203" i="101"/>
  <c r="J203" i="101" s="1"/>
  <c r="G199" i="101"/>
  <c r="J199" i="101" s="1"/>
  <c r="G200" i="101"/>
  <c r="J200" i="101" s="1"/>
  <c r="G201" i="101"/>
  <c r="J201" i="101" s="1"/>
  <c r="G205" i="101"/>
  <c r="J205" i="101" s="1"/>
  <c r="G204" i="101"/>
  <c r="J204" i="101" s="1"/>
  <c r="G202" i="101"/>
  <c r="J202" i="101" s="1"/>
  <c r="G206" i="101"/>
  <c r="J206" i="101" s="1"/>
  <c r="G175" i="101"/>
  <c r="J175" i="101" s="1"/>
  <c r="G153" i="101"/>
  <c r="J153" i="101" s="1"/>
  <c r="G158" i="101"/>
  <c r="J158" i="101" s="1"/>
  <c r="G159" i="101"/>
  <c r="J159" i="101" s="1"/>
  <c r="G152" i="101"/>
  <c r="J152" i="101" s="1"/>
  <c r="G155" i="101"/>
  <c r="J155" i="101" s="1"/>
  <c r="G154" i="101"/>
  <c r="J154" i="101" s="1"/>
  <c r="G162" i="101"/>
  <c r="J162" i="101" s="1"/>
  <c r="G161" i="101"/>
  <c r="J161" i="101" s="1"/>
  <c r="G151" i="101"/>
  <c r="J151" i="101" s="1"/>
  <c r="G157" i="101"/>
  <c r="J157" i="101" s="1"/>
  <c r="G160" i="101"/>
  <c r="J160" i="101" s="1"/>
  <c r="G150" i="101"/>
  <c r="J150" i="101" s="1"/>
  <c r="G164" i="101"/>
  <c r="J164" i="101" s="1"/>
  <c r="G163" i="101"/>
  <c r="J163" i="101" s="1"/>
  <c r="G138" i="101"/>
  <c r="J138" i="101" s="1"/>
  <c r="G144" i="101"/>
  <c r="J144" i="101" s="1"/>
  <c r="G137" i="101"/>
  <c r="J137" i="101" s="1"/>
  <c r="G141" i="101"/>
  <c r="J141" i="101" s="1"/>
  <c r="G139" i="101"/>
  <c r="J139" i="101" s="1"/>
  <c r="G136" i="101"/>
  <c r="J136" i="101" s="1"/>
  <c r="G142" i="101"/>
  <c r="J142" i="101" s="1"/>
  <c r="G143" i="101"/>
  <c r="J143" i="101" s="1"/>
  <c r="G140" i="101"/>
  <c r="J140" i="101" s="1"/>
  <c r="G118" i="101"/>
  <c r="J118" i="101" s="1"/>
  <c r="G101" i="101"/>
  <c r="J101" i="101" s="1"/>
  <c r="G102" i="102"/>
  <c r="J102" i="102" s="1"/>
  <c r="G102" i="103" s="1"/>
  <c r="J102" i="103" s="1"/>
  <c r="G102" i="104" s="1"/>
  <c r="J102" i="104" s="1"/>
  <c r="G102" i="105" s="1"/>
  <c r="J102" i="105" s="1"/>
  <c r="G102" i="106" s="1"/>
  <c r="J102" i="106" s="1"/>
  <c r="E102" i="107" s="1"/>
  <c r="G102" i="107" s="1"/>
  <c r="J102" i="107" s="1"/>
  <c r="G91" i="101"/>
  <c r="J91" i="101" s="1"/>
  <c r="G88" i="102"/>
  <c r="J88" i="102" s="1"/>
  <c r="G88" i="103" s="1"/>
  <c r="J88" i="103" s="1"/>
  <c r="G88" i="104" s="1"/>
  <c r="J88" i="104" s="1"/>
  <c r="G88" i="105" s="1"/>
  <c r="J88" i="105" s="1"/>
  <c r="G88" i="106" s="1"/>
  <c r="J88" i="106" s="1"/>
  <c r="E88" i="107" s="1"/>
  <c r="G88" i="107" s="1"/>
  <c r="J88" i="107" s="1"/>
  <c r="G89" i="101"/>
  <c r="J89" i="101" s="1"/>
  <c r="G92" i="101"/>
  <c r="J92" i="101" s="1"/>
  <c r="G90" i="101"/>
  <c r="J90" i="101" s="1"/>
  <c r="G60" i="101"/>
  <c r="J60" i="101" s="1"/>
  <c r="G68" i="101"/>
  <c r="J68" i="101" s="1"/>
  <c r="G65" i="101"/>
  <c r="J65" i="101" s="1"/>
  <c r="G69" i="101"/>
  <c r="J69" i="101" s="1"/>
  <c r="G61" i="101"/>
  <c r="J61" i="101" s="1"/>
  <c r="G63" i="101"/>
  <c r="J63" i="101" s="1"/>
  <c r="G66" i="101"/>
  <c r="J66" i="101" s="1"/>
  <c r="G67" i="101"/>
  <c r="J67" i="101" s="1"/>
  <c r="G64" i="101"/>
  <c r="J64" i="101" s="1"/>
  <c r="G49" i="101"/>
  <c r="J49" i="101" s="1"/>
  <c r="G52" i="101"/>
  <c r="J52" i="101" s="1"/>
  <c r="G47" i="101"/>
  <c r="J47" i="101" s="1"/>
  <c r="G59" i="101"/>
  <c r="J59" i="101" s="1"/>
  <c r="G58" i="101"/>
  <c r="J58" i="101" s="1"/>
  <c r="G53" i="101"/>
  <c r="J53" i="101" s="1"/>
  <c r="G57" i="101"/>
  <c r="J57" i="101" s="1"/>
  <c r="G50" i="101"/>
  <c r="J50" i="101" s="1"/>
  <c r="G48" i="101"/>
  <c r="J48" i="101" s="1"/>
  <c r="G54" i="101"/>
  <c r="J54" i="101" s="1"/>
  <c r="G51" i="101"/>
  <c r="J51" i="101" s="1"/>
  <c r="G46" i="101"/>
  <c r="J46" i="101" s="1"/>
  <c r="G45" i="101"/>
  <c r="J45" i="101" s="1"/>
  <c r="G44" i="101"/>
  <c r="J44" i="101" s="1"/>
  <c r="G43" i="101"/>
  <c r="J43" i="101" s="1"/>
  <c r="G41" i="101"/>
  <c r="J41" i="101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E40" i="107" s="1"/>
  <c r="G40" i="107" s="1"/>
  <c r="J40" i="107" s="1"/>
  <c r="G32" i="101"/>
  <c r="J32" i="101" s="1"/>
  <c r="G31" i="101"/>
  <c r="J31" i="101" s="1"/>
  <c r="G14" i="79"/>
  <c r="J14" i="79" s="1"/>
  <c r="E14" i="80" s="1"/>
  <c r="G8" i="79"/>
  <c r="J8" i="79" s="1"/>
  <c r="E8" i="80" s="1"/>
  <c r="G18" i="79"/>
  <c r="J18" i="79" s="1"/>
  <c r="E18" i="80" s="1"/>
  <c r="G7" i="79"/>
  <c r="J7" i="79" s="1"/>
  <c r="E7" i="80" s="1"/>
  <c r="G17" i="79"/>
  <c r="J17" i="79" s="1"/>
  <c r="E17" i="80" s="1"/>
  <c r="G13" i="79"/>
  <c r="J13" i="79" s="1"/>
  <c r="E13" i="80" s="1"/>
  <c r="G15" i="79"/>
  <c r="J15" i="79" s="1"/>
  <c r="E15" i="80" s="1"/>
  <c r="G16" i="79"/>
  <c r="J16" i="79" s="1"/>
  <c r="E16" i="80" s="1"/>
  <c r="J6" i="78"/>
  <c r="E6" i="79" s="1"/>
  <c r="G10" i="92"/>
  <c r="J10" i="92" s="1"/>
  <c r="E10" i="93" s="1"/>
  <c r="G11" i="92"/>
  <c r="J11" i="92" s="1"/>
  <c r="E11" i="93" s="1"/>
  <c r="G9" i="92"/>
  <c r="J9" i="92" s="1"/>
  <c r="E9" i="93" s="1"/>
  <c r="AC36" i="8"/>
  <c r="M238" i="8"/>
  <c r="G77" i="102" l="1"/>
  <c r="J77" i="102" s="1"/>
  <c r="G77" i="103" s="1"/>
  <c r="J77" i="103" s="1"/>
  <c r="G77" i="104" s="1"/>
  <c r="J77" i="104" s="1"/>
  <c r="G77" i="105" s="1"/>
  <c r="J77" i="105" s="1"/>
  <c r="G77" i="106" s="1"/>
  <c r="J77" i="106" s="1"/>
  <c r="E77" i="107" s="1"/>
  <c r="G77" i="107" s="1"/>
  <c r="J77" i="107" s="1"/>
  <c r="G107" i="102"/>
  <c r="J107" i="102" s="1"/>
  <c r="G107" i="103" s="1"/>
  <c r="J107" i="103" s="1"/>
  <c r="G107" i="104" s="1"/>
  <c r="J107" i="104" s="1"/>
  <c r="G107" i="105" s="1"/>
  <c r="J107" i="105" s="1"/>
  <c r="G107" i="106" s="1"/>
  <c r="J107" i="106" s="1"/>
  <c r="E107" i="107" s="1"/>
  <c r="G107" i="107" s="1"/>
  <c r="J107" i="107" s="1"/>
  <c r="G116" i="102"/>
  <c r="J116" i="102" s="1"/>
  <c r="G116" i="103" s="1"/>
  <c r="J116" i="103" s="1"/>
  <c r="G116" i="104" s="1"/>
  <c r="J116" i="104" s="1"/>
  <c r="G116" i="105" s="1"/>
  <c r="J116" i="105" s="1"/>
  <c r="G116" i="106" s="1"/>
  <c r="J116" i="106" s="1"/>
  <c r="E116" i="107" s="1"/>
  <c r="G116" i="107" s="1"/>
  <c r="J116" i="107" s="1"/>
  <c r="G109" i="102"/>
  <c r="J109" i="102" s="1"/>
  <c r="G109" i="103" s="1"/>
  <c r="J109" i="103" s="1"/>
  <c r="G109" i="104" s="1"/>
  <c r="J109" i="104" s="1"/>
  <c r="G109" i="105" s="1"/>
  <c r="J109" i="105" s="1"/>
  <c r="G109" i="106" s="1"/>
  <c r="J109" i="106" s="1"/>
  <c r="E109" i="107" s="1"/>
  <c r="G109" i="107" s="1"/>
  <c r="J109" i="107" s="1"/>
  <c r="G195" i="102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E195" i="107" s="1"/>
  <c r="G195" i="107" s="1"/>
  <c r="J195" i="107" s="1"/>
  <c r="G117" i="102"/>
  <c r="J117" i="102" s="1"/>
  <c r="G117" i="103" s="1"/>
  <c r="J117" i="103" s="1"/>
  <c r="G117" i="104" s="1"/>
  <c r="J117" i="104" s="1"/>
  <c r="G117" i="105" s="1"/>
  <c r="J117" i="105" s="1"/>
  <c r="G117" i="106" s="1"/>
  <c r="J117" i="106" s="1"/>
  <c r="E117" i="107" s="1"/>
  <c r="G117" i="107" s="1"/>
  <c r="J117" i="107" s="1"/>
  <c r="G196" i="102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E196" i="107" s="1"/>
  <c r="G196" i="107" s="1"/>
  <c r="J196" i="107" s="1"/>
  <c r="G121" i="102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E121" i="107" s="1"/>
  <c r="G121" i="107" s="1"/>
  <c r="J121" i="107" s="1"/>
  <c r="G75" i="102"/>
  <c r="J75" i="102" s="1"/>
  <c r="G75" i="103" s="1"/>
  <c r="J75" i="103" s="1"/>
  <c r="G75" i="104" s="1"/>
  <c r="J75" i="104" s="1"/>
  <c r="G75" i="105" s="1"/>
  <c r="J75" i="105" s="1"/>
  <c r="G75" i="106" s="1"/>
  <c r="J75" i="106" s="1"/>
  <c r="E75" i="107" s="1"/>
  <c r="G75" i="107" s="1"/>
  <c r="J75" i="107" s="1"/>
  <c r="G125" i="102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E125" i="107" s="1"/>
  <c r="G125" i="107" s="1"/>
  <c r="J125" i="107" s="1"/>
  <c r="G181" i="102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E181" i="107" s="1"/>
  <c r="G181" i="107" s="1"/>
  <c r="J181" i="107" s="1"/>
  <c r="G27" i="102"/>
  <c r="J27" i="102" s="1"/>
  <c r="G27" i="103" s="1"/>
  <c r="J27" i="103" s="1"/>
  <c r="G27" i="104" s="1"/>
  <c r="J27" i="104" s="1"/>
  <c r="G27" i="105" s="1"/>
  <c r="J27" i="105" s="1"/>
  <c r="G27" i="106" s="1"/>
  <c r="J27" i="106" s="1"/>
  <c r="E27" i="107" s="1"/>
  <c r="G27" i="107" s="1"/>
  <c r="J27" i="107" s="1"/>
  <c r="G180" i="102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E180" i="107" s="1"/>
  <c r="G180" i="107" s="1"/>
  <c r="J180" i="107" s="1"/>
  <c r="G128" i="102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E128" i="107" s="1"/>
  <c r="G128" i="107" s="1"/>
  <c r="J128" i="107" s="1"/>
  <c r="G115" i="102"/>
  <c r="J115" i="102" s="1"/>
  <c r="G115" i="103" s="1"/>
  <c r="J115" i="103" s="1"/>
  <c r="G115" i="104" s="1"/>
  <c r="J115" i="104" s="1"/>
  <c r="G115" i="105" s="1"/>
  <c r="J115" i="105" s="1"/>
  <c r="G115" i="106" s="1"/>
  <c r="J115" i="106" s="1"/>
  <c r="E115" i="107" s="1"/>
  <c r="G115" i="107" s="1"/>
  <c r="J115" i="107" s="1"/>
  <c r="G119" i="102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E119" i="107" s="1"/>
  <c r="G119" i="107" s="1"/>
  <c r="J119" i="107" s="1"/>
  <c r="G130" i="102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E130" i="107" s="1"/>
  <c r="G130" i="107" s="1"/>
  <c r="J130" i="107" s="1"/>
  <c r="G110" i="102"/>
  <c r="J110" i="102" s="1"/>
  <c r="G110" i="103" s="1"/>
  <c r="J110" i="103" s="1"/>
  <c r="G110" i="104" s="1"/>
  <c r="J110" i="104" s="1"/>
  <c r="G110" i="105" s="1"/>
  <c r="J110" i="105" s="1"/>
  <c r="G110" i="106" s="1"/>
  <c r="J110" i="106" s="1"/>
  <c r="E110" i="107" s="1"/>
  <c r="G110" i="107" s="1"/>
  <c r="J110" i="107" s="1"/>
  <c r="G208" i="102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E208" i="107" s="1"/>
  <c r="G208" i="107" s="1"/>
  <c r="J208" i="107" s="1"/>
  <c r="G111" i="102"/>
  <c r="J111" i="102" s="1"/>
  <c r="G111" i="103" s="1"/>
  <c r="J111" i="103" s="1"/>
  <c r="G111" i="104" s="1"/>
  <c r="J111" i="104" s="1"/>
  <c r="G111" i="105" s="1"/>
  <c r="J111" i="105" s="1"/>
  <c r="G111" i="106" s="1"/>
  <c r="J111" i="106" s="1"/>
  <c r="E111" i="107" s="1"/>
  <c r="G111" i="107" s="1"/>
  <c r="J111" i="107" s="1"/>
  <c r="G96" i="102"/>
  <c r="J96" i="102" s="1"/>
  <c r="G96" i="103" s="1"/>
  <c r="J96" i="103" s="1"/>
  <c r="G96" i="104" s="1"/>
  <c r="J96" i="104" s="1"/>
  <c r="G96" i="105" s="1"/>
  <c r="J96" i="105" s="1"/>
  <c r="G96" i="106" s="1"/>
  <c r="J96" i="106" s="1"/>
  <c r="E96" i="107" s="1"/>
  <c r="G96" i="107" s="1"/>
  <c r="J96" i="107" s="1"/>
  <c r="G98" i="102"/>
  <c r="J98" i="102" s="1"/>
  <c r="G98" i="103" s="1"/>
  <c r="J98" i="103" s="1"/>
  <c r="G98" i="104" s="1"/>
  <c r="J98" i="104" s="1"/>
  <c r="G98" i="105" s="1"/>
  <c r="J98" i="105" s="1"/>
  <c r="G98" i="106" s="1"/>
  <c r="J98" i="106" s="1"/>
  <c r="E98" i="107" s="1"/>
  <c r="G98" i="107" s="1"/>
  <c r="J98" i="107" s="1"/>
  <c r="G197" i="102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E197" i="107" s="1"/>
  <c r="G197" i="107" s="1"/>
  <c r="J197" i="107" s="1"/>
  <c r="G79" i="102"/>
  <c r="J79" i="102" s="1"/>
  <c r="G79" i="103" s="1"/>
  <c r="J79" i="103" s="1"/>
  <c r="G79" i="104" s="1"/>
  <c r="J79" i="104" s="1"/>
  <c r="G79" i="105" s="1"/>
  <c r="J79" i="105" s="1"/>
  <c r="G79" i="106" s="1"/>
  <c r="J79" i="106" s="1"/>
  <c r="E79" i="107" s="1"/>
  <c r="G79" i="107" s="1"/>
  <c r="J79" i="107" s="1"/>
  <c r="G97" i="102"/>
  <c r="J97" i="102" s="1"/>
  <c r="G97" i="103" s="1"/>
  <c r="J97" i="103" s="1"/>
  <c r="G97" i="104" s="1"/>
  <c r="J97" i="104" s="1"/>
  <c r="G97" i="105" s="1"/>
  <c r="J97" i="105" s="1"/>
  <c r="G97" i="106" s="1"/>
  <c r="J97" i="106" s="1"/>
  <c r="E97" i="107" s="1"/>
  <c r="G97" i="107" s="1"/>
  <c r="J97" i="107" s="1"/>
  <c r="G82" i="102"/>
  <c r="J82" i="102" s="1"/>
  <c r="G82" i="103" s="1"/>
  <c r="J82" i="103" s="1"/>
  <c r="G82" i="104" s="1"/>
  <c r="J82" i="104" s="1"/>
  <c r="G82" i="105" s="1"/>
  <c r="J82" i="105" s="1"/>
  <c r="G82" i="106" s="1"/>
  <c r="J82" i="106" s="1"/>
  <c r="E82" i="107" s="1"/>
  <c r="G82" i="107" s="1"/>
  <c r="J82" i="107" s="1"/>
  <c r="G133" i="102"/>
  <c r="J133" i="102" s="1"/>
  <c r="G133" i="103" s="1"/>
  <c r="J133" i="103" s="1"/>
  <c r="G133" i="104" s="1"/>
  <c r="J133" i="104" s="1"/>
  <c r="G133" i="105" s="1"/>
  <c r="J133" i="105" s="1"/>
  <c r="G133" i="106" s="1"/>
  <c r="J133" i="106" s="1"/>
  <c r="E133" i="107" s="1"/>
  <c r="G133" i="107" s="1"/>
  <c r="J133" i="107" s="1"/>
  <c r="G114" i="102"/>
  <c r="J114" i="102" s="1"/>
  <c r="G114" i="103" s="1"/>
  <c r="J114" i="103" s="1"/>
  <c r="G114" i="104" s="1"/>
  <c r="J114" i="104" s="1"/>
  <c r="G114" i="105" s="1"/>
  <c r="J114" i="105" s="1"/>
  <c r="G114" i="106" s="1"/>
  <c r="J114" i="106" s="1"/>
  <c r="E114" i="107" s="1"/>
  <c r="G114" i="107" s="1"/>
  <c r="J114" i="107" s="1"/>
  <c r="G184" i="102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E184" i="107" s="1"/>
  <c r="G184" i="107" s="1"/>
  <c r="J184" i="107" s="1"/>
  <c r="G129" i="102"/>
  <c r="J129" i="102" s="1"/>
  <c r="G129" i="103" s="1"/>
  <c r="J129" i="103" s="1"/>
  <c r="G129" i="104" s="1"/>
  <c r="J129" i="104" s="1"/>
  <c r="G129" i="105" s="1"/>
  <c r="J129" i="105" s="1"/>
  <c r="G129" i="106" s="1"/>
  <c r="J129" i="106" s="1"/>
  <c r="E129" i="107" s="1"/>
  <c r="G129" i="107" s="1"/>
  <c r="J129" i="107" s="1"/>
  <c r="G198" i="102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E198" i="107" s="1"/>
  <c r="G198" i="107" s="1"/>
  <c r="J198" i="107" s="1"/>
  <c r="G73" i="102"/>
  <c r="J73" i="102" s="1"/>
  <c r="G73" i="103" s="1"/>
  <c r="J73" i="103" s="1"/>
  <c r="G73" i="104" s="1"/>
  <c r="J73" i="104" s="1"/>
  <c r="G73" i="105" s="1"/>
  <c r="J73" i="105" s="1"/>
  <c r="G73" i="106" s="1"/>
  <c r="J73" i="106" s="1"/>
  <c r="E73" i="107" s="1"/>
  <c r="G73" i="107" s="1"/>
  <c r="J73" i="107" s="1"/>
  <c r="G74" i="102"/>
  <c r="J74" i="102" s="1"/>
  <c r="G74" i="103" s="1"/>
  <c r="J74" i="103" s="1"/>
  <c r="G74" i="104" s="1"/>
  <c r="J74" i="104" s="1"/>
  <c r="G74" i="105" s="1"/>
  <c r="J74" i="105" s="1"/>
  <c r="G74" i="106" s="1"/>
  <c r="J74" i="106" s="1"/>
  <c r="E74" i="107" s="1"/>
  <c r="G74" i="107" s="1"/>
  <c r="J74" i="107" s="1"/>
  <c r="G126" i="102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E126" i="107" s="1"/>
  <c r="G126" i="107" s="1"/>
  <c r="J126" i="107" s="1"/>
  <c r="G122" i="102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E122" i="107" s="1"/>
  <c r="G122" i="107" s="1"/>
  <c r="J122" i="107" s="1"/>
  <c r="G106" i="102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E106" i="107" s="1"/>
  <c r="G106" i="107" s="1"/>
  <c r="J106" i="107" s="1"/>
  <c r="G183" i="102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E183" i="107" s="1"/>
  <c r="G183" i="107" s="1"/>
  <c r="J183" i="107" s="1"/>
  <c r="G186" i="102"/>
  <c r="J186" i="102" s="1"/>
  <c r="G186" i="103" s="1"/>
  <c r="J186" i="103" s="1"/>
  <c r="G186" i="104" s="1"/>
  <c r="J186" i="104" s="1"/>
  <c r="G186" i="105" s="1"/>
  <c r="J186" i="105" s="1"/>
  <c r="G186" i="106" s="1"/>
  <c r="J186" i="106" s="1"/>
  <c r="E186" i="107" s="1"/>
  <c r="G186" i="107" s="1"/>
  <c r="J186" i="107" s="1"/>
  <c r="G95" i="102"/>
  <c r="J95" i="102" s="1"/>
  <c r="G95" i="103" s="1"/>
  <c r="J95" i="103" s="1"/>
  <c r="G95" i="104" s="1"/>
  <c r="J95" i="104" s="1"/>
  <c r="G95" i="105" s="1"/>
  <c r="J95" i="105" s="1"/>
  <c r="G95" i="106" s="1"/>
  <c r="J95" i="106" s="1"/>
  <c r="E95" i="107" s="1"/>
  <c r="G95" i="107" s="1"/>
  <c r="J95" i="107" s="1"/>
  <c r="G112" i="102"/>
  <c r="J112" i="102" s="1"/>
  <c r="G112" i="103" s="1"/>
  <c r="J112" i="103" s="1"/>
  <c r="G112" i="104" s="1"/>
  <c r="J112" i="104" s="1"/>
  <c r="G112" i="105" s="1"/>
  <c r="J112" i="105" s="1"/>
  <c r="G112" i="106" s="1"/>
  <c r="J112" i="106" s="1"/>
  <c r="E112" i="107" s="1"/>
  <c r="G112" i="107" s="1"/>
  <c r="J112" i="107" s="1"/>
  <c r="G94" i="101"/>
  <c r="J94" i="101" s="1"/>
  <c r="G127" i="102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E127" i="107" s="1"/>
  <c r="G127" i="107" s="1"/>
  <c r="J127" i="107" s="1"/>
  <c r="G104" i="102"/>
  <c r="J104" i="102" s="1"/>
  <c r="G104" i="103" s="1"/>
  <c r="J104" i="103" s="1"/>
  <c r="G104" i="104" s="1"/>
  <c r="J104" i="104" s="1"/>
  <c r="G104" i="105" s="1"/>
  <c r="J104" i="105" s="1"/>
  <c r="G104" i="106" s="1"/>
  <c r="J104" i="106" s="1"/>
  <c r="E104" i="107" s="1"/>
  <c r="G104" i="107" s="1"/>
  <c r="J104" i="107" s="1"/>
  <c r="G177" i="102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E177" i="107" s="1"/>
  <c r="G177" i="107" s="1"/>
  <c r="J177" i="107" s="1"/>
  <c r="G124" i="102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E124" i="107" s="1"/>
  <c r="G124" i="107" s="1"/>
  <c r="J124" i="107" s="1"/>
  <c r="G84" i="102"/>
  <c r="J84" i="102" s="1"/>
  <c r="G84" i="103" s="1"/>
  <c r="J84" i="103" s="1"/>
  <c r="G84" i="104" s="1"/>
  <c r="J84" i="104" s="1"/>
  <c r="G84" i="105" s="1"/>
  <c r="J84" i="105" s="1"/>
  <c r="G84" i="106" s="1"/>
  <c r="J84" i="106" s="1"/>
  <c r="E84" i="107" s="1"/>
  <c r="G84" i="107" s="1"/>
  <c r="J84" i="107" s="1"/>
  <c r="G185" i="102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E185" i="107" s="1"/>
  <c r="G185" i="107" s="1"/>
  <c r="J185" i="107" s="1"/>
  <c r="G85" i="102"/>
  <c r="J85" i="102" s="1"/>
  <c r="G85" i="103" s="1"/>
  <c r="J85" i="103" s="1"/>
  <c r="G85" i="104" s="1"/>
  <c r="J85" i="104" s="1"/>
  <c r="G85" i="105" s="1"/>
  <c r="J85" i="105" s="1"/>
  <c r="G85" i="106" s="1"/>
  <c r="J85" i="106" s="1"/>
  <c r="E85" i="107" s="1"/>
  <c r="G85" i="107" s="1"/>
  <c r="J85" i="107" s="1"/>
  <c r="G83" i="102"/>
  <c r="J83" i="102" s="1"/>
  <c r="G83" i="103" s="1"/>
  <c r="J83" i="103" s="1"/>
  <c r="G83" i="104" s="1"/>
  <c r="J83" i="104" s="1"/>
  <c r="G83" i="105" s="1"/>
  <c r="J83" i="105" s="1"/>
  <c r="G83" i="106" s="1"/>
  <c r="J83" i="106" s="1"/>
  <c r="E83" i="107" s="1"/>
  <c r="G83" i="107" s="1"/>
  <c r="J83" i="107" s="1"/>
  <c r="G178" i="102"/>
  <c r="J178" i="102" s="1"/>
  <c r="G178" i="103" s="1"/>
  <c r="J178" i="103" s="1"/>
  <c r="G178" i="104" s="1"/>
  <c r="J178" i="104" s="1"/>
  <c r="G178" i="105" s="1"/>
  <c r="J178" i="105" s="1"/>
  <c r="G178" i="106" s="1"/>
  <c r="J178" i="106" s="1"/>
  <c r="E178" i="107" s="1"/>
  <c r="G178" i="107" s="1"/>
  <c r="J178" i="107" s="1"/>
  <c r="G113" i="102"/>
  <c r="J113" i="102" s="1"/>
  <c r="G113" i="103" s="1"/>
  <c r="J113" i="103" s="1"/>
  <c r="G113" i="104" s="1"/>
  <c r="J113" i="104" s="1"/>
  <c r="G113" i="105" s="1"/>
  <c r="J113" i="105" s="1"/>
  <c r="G113" i="106" s="1"/>
  <c r="J113" i="106" s="1"/>
  <c r="E113" i="107" s="1"/>
  <c r="G113" i="107" s="1"/>
  <c r="J113" i="107" s="1"/>
  <c r="G108" i="102"/>
  <c r="J108" i="102" s="1"/>
  <c r="G108" i="103" s="1"/>
  <c r="J108" i="103" s="1"/>
  <c r="G108" i="104" s="1"/>
  <c r="J108" i="104" s="1"/>
  <c r="G108" i="105" s="1"/>
  <c r="J108" i="105" s="1"/>
  <c r="G108" i="106" s="1"/>
  <c r="J108" i="106" s="1"/>
  <c r="E108" i="107" s="1"/>
  <c r="G108" i="107" s="1"/>
  <c r="J108" i="107" s="1"/>
  <c r="G120" i="102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E120" i="107" s="1"/>
  <c r="G120" i="107" s="1"/>
  <c r="J120" i="107" s="1"/>
  <c r="G211" i="102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78" i="102"/>
  <c r="J78" i="102" s="1"/>
  <c r="G78" i="103" s="1"/>
  <c r="J78" i="103" s="1"/>
  <c r="G78" i="104" s="1"/>
  <c r="J78" i="104" s="1"/>
  <c r="G78" i="105" s="1"/>
  <c r="J78" i="105" s="1"/>
  <c r="G78" i="106" s="1"/>
  <c r="J78" i="106" s="1"/>
  <c r="E78" i="107" s="1"/>
  <c r="G78" i="107" s="1"/>
  <c r="J78" i="107" s="1"/>
  <c r="G179" i="102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E179" i="107" s="1"/>
  <c r="G179" i="107" s="1"/>
  <c r="J179" i="107" s="1"/>
  <c r="G176" i="102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E176" i="107" s="1"/>
  <c r="G176" i="107" s="1"/>
  <c r="J176" i="107" s="1"/>
  <c r="G80" i="102"/>
  <c r="J80" i="102" s="1"/>
  <c r="G80" i="103" s="1"/>
  <c r="J80" i="103" s="1"/>
  <c r="G80" i="104" s="1"/>
  <c r="J80" i="104" s="1"/>
  <c r="G80" i="105" s="1"/>
  <c r="J80" i="105" s="1"/>
  <c r="G80" i="106" s="1"/>
  <c r="J80" i="106" s="1"/>
  <c r="E80" i="107" s="1"/>
  <c r="G80" i="107" s="1"/>
  <c r="J80" i="107" s="1"/>
  <c r="G182" i="102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E182" i="107" s="1"/>
  <c r="G182" i="107" s="1"/>
  <c r="J182" i="107" s="1"/>
  <c r="G212" i="102"/>
  <c r="J212" i="102" s="1"/>
  <c r="G81" i="102"/>
  <c r="J81" i="102" s="1"/>
  <c r="G81" i="103" s="1"/>
  <c r="J81" i="103" s="1"/>
  <c r="G81" i="104" s="1"/>
  <c r="J81" i="104" s="1"/>
  <c r="G81" i="105" s="1"/>
  <c r="J81" i="105" s="1"/>
  <c r="G81" i="106" s="1"/>
  <c r="J81" i="106" s="1"/>
  <c r="E81" i="107" s="1"/>
  <c r="G81" i="107" s="1"/>
  <c r="J81" i="107" s="1"/>
  <c r="G209" i="102"/>
  <c r="J209" i="102" s="1"/>
  <c r="G209" i="103" s="1"/>
  <c r="J209" i="103" s="1"/>
  <c r="G209" i="104" s="1"/>
  <c r="J209" i="104" s="1"/>
  <c r="G209" i="105" s="1"/>
  <c r="J209" i="105" s="1"/>
  <c r="G209" i="106" s="1"/>
  <c r="J209" i="106" s="1"/>
  <c r="E209" i="107" s="1"/>
  <c r="G209" i="107" s="1"/>
  <c r="J209" i="107" s="1"/>
  <c r="G93" i="101"/>
  <c r="J93" i="101" s="1"/>
  <c r="G148" i="102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E148" i="107" s="1"/>
  <c r="G148" i="107" s="1"/>
  <c r="J148" i="107" s="1"/>
  <c r="G149" i="102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E149" i="107" s="1"/>
  <c r="G149" i="107" s="1"/>
  <c r="J149" i="107" s="1"/>
  <c r="G146" i="102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E146" i="107" s="1"/>
  <c r="G146" i="107" s="1"/>
  <c r="J146" i="107" s="1"/>
  <c r="G147" i="102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E147" i="107" s="1"/>
  <c r="G147" i="107" s="1"/>
  <c r="J147" i="107" s="1"/>
  <c r="G145" i="102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E145" i="107" s="1"/>
  <c r="G145" i="107" s="1"/>
  <c r="J145" i="107" s="1"/>
  <c r="G131" i="102"/>
  <c r="J131" i="102" s="1"/>
  <c r="G131" i="103" s="1"/>
  <c r="J131" i="103" s="1"/>
  <c r="G131" i="104" s="1"/>
  <c r="J131" i="104" s="1"/>
  <c r="G131" i="105" s="1"/>
  <c r="J131" i="105" s="1"/>
  <c r="G131" i="106" s="1"/>
  <c r="J131" i="106" s="1"/>
  <c r="E131" i="107" s="1"/>
  <c r="G131" i="107" s="1"/>
  <c r="J131" i="107" s="1"/>
  <c r="G132" i="102"/>
  <c r="J132" i="102" s="1"/>
  <c r="G132" i="103" s="1"/>
  <c r="J132" i="103" s="1"/>
  <c r="G132" i="104" s="1"/>
  <c r="J132" i="104" s="1"/>
  <c r="G132" i="105" s="1"/>
  <c r="J132" i="105" s="1"/>
  <c r="G132" i="106" s="1"/>
  <c r="J132" i="106" s="1"/>
  <c r="E132" i="107" s="1"/>
  <c r="G132" i="107" s="1"/>
  <c r="J132" i="107" s="1"/>
  <c r="G28" i="102"/>
  <c r="J28" i="102" s="1"/>
  <c r="G28" i="103" s="1"/>
  <c r="J28" i="103" s="1"/>
  <c r="G28" i="104" s="1"/>
  <c r="J28" i="104" s="1"/>
  <c r="G28" i="105" s="1"/>
  <c r="J28" i="105" s="1"/>
  <c r="G28" i="106" s="1"/>
  <c r="J28" i="106" s="1"/>
  <c r="E28" i="107" s="1"/>
  <c r="G28" i="107" s="1"/>
  <c r="J28" i="107" s="1"/>
  <c r="G29" i="102"/>
  <c r="J29" i="102" s="1"/>
  <c r="G29" i="103" s="1"/>
  <c r="J29" i="103" s="1"/>
  <c r="G29" i="104" s="1"/>
  <c r="J29" i="104" s="1"/>
  <c r="G29" i="105" s="1"/>
  <c r="J29" i="105" s="1"/>
  <c r="G29" i="106" s="1"/>
  <c r="J29" i="106" s="1"/>
  <c r="E29" i="107" s="1"/>
  <c r="G29" i="107" s="1"/>
  <c r="J29" i="107" s="1"/>
  <c r="G30" i="102"/>
  <c r="J30" i="102" s="1"/>
  <c r="G30" i="103" s="1"/>
  <c r="J30" i="103" s="1"/>
  <c r="G30" i="104" s="1"/>
  <c r="J30" i="104" s="1"/>
  <c r="G30" i="105" s="1"/>
  <c r="J30" i="105" s="1"/>
  <c r="G30" i="106" s="1"/>
  <c r="J30" i="106" s="1"/>
  <c r="E30" i="107" s="1"/>
  <c r="G30" i="107" s="1"/>
  <c r="J30" i="107" s="1"/>
  <c r="G134" i="102"/>
  <c r="J134" i="102" s="1"/>
  <c r="G134" i="103" s="1"/>
  <c r="J134" i="103" s="1"/>
  <c r="G134" i="104" s="1"/>
  <c r="J134" i="104" s="1"/>
  <c r="G134" i="105" s="1"/>
  <c r="J134" i="105" s="1"/>
  <c r="G134" i="106" s="1"/>
  <c r="J134" i="106" s="1"/>
  <c r="E134" i="107" s="1"/>
  <c r="G134" i="107" s="1"/>
  <c r="J134" i="107" s="1"/>
  <c r="G135" i="102"/>
  <c r="J135" i="102" s="1"/>
  <c r="G135" i="103" s="1"/>
  <c r="J135" i="103" s="1"/>
  <c r="G135" i="104" s="1"/>
  <c r="J135" i="104" s="1"/>
  <c r="G135" i="105" s="1"/>
  <c r="J135" i="105" s="1"/>
  <c r="G135" i="106" s="1"/>
  <c r="J135" i="106" s="1"/>
  <c r="E135" i="107" s="1"/>
  <c r="G135" i="107" s="1"/>
  <c r="J135" i="107" s="1"/>
  <c r="G100" i="102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E100" i="107" s="1"/>
  <c r="G100" i="107" s="1"/>
  <c r="J100" i="107" s="1"/>
  <c r="G70" i="102"/>
  <c r="J70" i="102" s="1"/>
  <c r="G70" i="103" s="1"/>
  <c r="J70" i="103" s="1"/>
  <c r="G70" i="104" s="1"/>
  <c r="J70" i="104" s="1"/>
  <c r="G70" i="105" s="1"/>
  <c r="J70" i="105" s="1"/>
  <c r="G70" i="106" s="1"/>
  <c r="J70" i="106" s="1"/>
  <c r="E70" i="107" s="1"/>
  <c r="G70" i="107" s="1"/>
  <c r="J70" i="107" s="1"/>
  <c r="G39" i="102"/>
  <c r="J39" i="102" s="1"/>
  <c r="G39" i="103" s="1"/>
  <c r="J39" i="103" s="1"/>
  <c r="G39" i="104" s="1"/>
  <c r="J39" i="104" s="1"/>
  <c r="G39" i="105" s="1"/>
  <c r="J39" i="105" s="1"/>
  <c r="G39" i="106" s="1"/>
  <c r="J39" i="106" s="1"/>
  <c r="E39" i="107" s="1"/>
  <c r="G39" i="107" s="1"/>
  <c r="J39" i="107" s="1"/>
  <c r="G12" i="99"/>
  <c r="J12" i="99" s="1"/>
  <c r="G18" i="80"/>
  <c r="J18" i="80" s="1"/>
  <c r="E18" i="81" s="1"/>
  <c r="G13" i="80"/>
  <c r="J13" i="80" s="1"/>
  <c r="E13" i="81" s="1"/>
  <c r="G14" i="80"/>
  <c r="J14" i="80" s="1"/>
  <c r="E14" i="81" s="1"/>
  <c r="G17" i="80"/>
  <c r="J17" i="80" s="1"/>
  <c r="E17" i="81" s="1"/>
  <c r="G16" i="80"/>
  <c r="J16" i="80" s="1"/>
  <c r="E16" i="81" s="1"/>
  <c r="G15" i="80"/>
  <c r="J15" i="80" s="1"/>
  <c r="E15" i="81" s="1"/>
  <c r="G210" i="102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E210" i="107" s="1"/>
  <c r="G210" i="107" s="1"/>
  <c r="J210" i="107" s="1"/>
  <c r="G7" i="80"/>
  <c r="J7" i="80" s="1"/>
  <c r="E7" i="81" s="1"/>
  <c r="G8" i="80"/>
  <c r="J8" i="80" s="1"/>
  <c r="E8" i="81" s="1"/>
  <c r="G202" i="102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E202" i="107" s="1"/>
  <c r="G202" i="107" s="1"/>
  <c r="J202" i="107" s="1"/>
  <c r="G204" i="102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E204" i="107" s="1"/>
  <c r="G204" i="107" s="1"/>
  <c r="J204" i="107" s="1"/>
  <c r="G206" i="102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E206" i="107" s="1"/>
  <c r="G206" i="107" s="1"/>
  <c r="J206" i="107" s="1"/>
  <c r="G205" i="102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E205" i="107" s="1"/>
  <c r="G205" i="107" s="1"/>
  <c r="J205" i="107" s="1"/>
  <c r="G199" i="102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E199" i="107" s="1"/>
  <c r="G199" i="107" s="1"/>
  <c r="J199" i="107" s="1"/>
  <c r="G201" i="102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E201" i="107" s="1"/>
  <c r="G201" i="107" s="1"/>
  <c r="J201" i="107" s="1"/>
  <c r="G200" i="102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E200" i="107" s="1"/>
  <c r="G200" i="107" s="1"/>
  <c r="J200" i="107" s="1"/>
  <c r="G203" i="102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E203" i="107" s="1"/>
  <c r="G203" i="107" s="1"/>
  <c r="J203" i="107" s="1"/>
  <c r="G175" i="102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E175" i="107" s="1"/>
  <c r="G175" i="107" s="1"/>
  <c r="J175" i="107" s="1"/>
  <c r="G162" i="102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E162" i="107" s="1"/>
  <c r="G162" i="107" s="1"/>
  <c r="J162" i="107" s="1"/>
  <c r="G154" i="102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E154" i="107" s="1"/>
  <c r="G154" i="107" s="1"/>
  <c r="J154" i="107" s="1"/>
  <c r="G155" i="102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E155" i="107" s="1"/>
  <c r="G155" i="107" s="1"/>
  <c r="J155" i="107" s="1"/>
  <c r="G152" i="102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E152" i="107" s="1"/>
  <c r="G152" i="107" s="1"/>
  <c r="J152" i="107" s="1"/>
  <c r="G160" i="102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E160" i="107" s="1"/>
  <c r="G160" i="107" s="1"/>
  <c r="J160" i="107" s="1"/>
  <c r="G157" i="102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E157" i="107" s="1"/>
  <c r="G157" i="107" s="1"/>
  <c r="J157" i="107" s="1"/>
  <c r="G158" i="102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E158" i="107" s="1"/>
  <c r="G158" i="107" s="1"/>
  <c r="J158" i="107" s="1"/>
  <c r="G161" i="102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E161" i="107" s="1"/>
  <c r="G161" i="107" s="1"/>
  <c r="J161" i="107" s="1"/>
  <c r="G163" i="102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E163" i="107" s="1"/>
  <c r="G163" i="107" s="1"/>
  <c r="J163" i="107" s="1"/>
  <c r="G164" i="102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E164" i="107" s="1"/>
  <c r="G164" i="107" s="1"/>
  <c r="J164" i="107" s="1"/>
  <c r="G150" i="102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E150" i="107" s="1"/>
  <c r="G150" i="107" s="1"/>
  <c r="J150" i="107" s="1"/>
  <c r="G159" i="102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E159" i="107" s="1"/>
  <c r="G159" i="107" s="1"/>
  <c r="J159" i="107" s="1"/>
  <c r="G151" i="102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E151" i="107" s="1"/>
  <c r="G151" i="107" s="1"/>
  <c r="J151" i="107" s="1"/>
  <c r="G153" i="102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E153" i="107" s="1"/>
  <c r="G153" i="107" s="1"/>
  <c r="J153" i="107" s="1"/>
  <c r="G143" i="102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E143" i="107" s="1"/>
  <c r="G143" i="107" s="1"/>
  <c r="J143" i="107" s="1"/>
  <c r="G136" i="102"/>
  <c r="J136" i="102" s="1"/>
  <c r="G136" i="103" s="1"/>
  <c r="J136" i="103" s="1"/>
  <c r="G136" i="104" s="1"/>
  <c r="J136" i="104" s="1"/>
  <c r="G136" i="105" s="1"/>
  <c r="J136" i="105" s="1"/>
  <c r="G136" i="106" s="1"/>
  <c r="J136" i="106" s="1"/>
  <c r="E136" i="107" s="1"/>
  <c r="G136" i="107" s="1"/>
  <c r="J136" i="107" s="1"/>
  <c r="G142" i="102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E142" i="107" s="1"/>
  <c r="G142" i="107" s="1"/>
  <c r="J142" i="107" s="1"/>
  <c r="G139" i="102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E139" i="107" s="1"/>
  <c r="G139" i="107" s="1"/>
  <c r="J139" i="107" s="1"/>
  <c r="G141" i="102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E141" i="107" s="1"/>
  <c r="G141" i="107" s="1"/>
  <c r="J141" i="107" s="1"/>
  <c r="G137" i="102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E137" i="107" s="1"/>
  <c r="G137" i="107" s="1"/>
  <c r="J137" i="107" s="1"/>
  <c r="G144" i="102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E144" i="107" s="1"/>
  <c r="G144" i="107" s="1"/>
  <c r="J144" i="107" s="1"/>
  <c r="G140" i="102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E140" i="107" s="1"/>
  <c r="G140" i="107" s="1"/>
  <c r="J140" i="107" s="1"/>
  <c r="G138" i="102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E138" i="107" s="1"/>
  <c r="G138" i="107" s="1"/>
  <c r="J138" i="107" s="1"/>
  <c r="G118" i="102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E118" i="107" s="1"/>
  <c r="G118" i="107" s="1"/>
  <c r="J118" i="107" s="1"/>
  <c r="G101" i="102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E101" i="107" s="1"/>
  <c r="G101" i="107" s="1"/>
  <c r="J101" i="107" s="1"/>
  <c r="G90" i="102"/>
  <c r="J90" i="102" s="1"/>
  <c r="G90" i="103" s="1"/>
  <c r="J90" i="103" s="1"/>
  <c r="G90" i="104" s="1"/>
  <c r="J90" i="104" s="1"/>
  <c r="G90" i="105" s="1"/>
  <c r="J90" i="105" s="1"/>
  <c r="G90" i="106" s="1"/>
  <c r="J90" i="106" s="1"/>
  <c r="E90" i="107" s="1"/>
  <c r="G90" i="107" s="1"/>
  <c r="J90" i="107" s="1"/>
  <c r="G92" i="102"/>
  <c r="J92" i="102" s="1"/>
  <c r="G92" i="103" s="1"/>
  <c r="J92" i="103" s="1"/>
  <c r="G92" i="104" s="1"/>
  <c r="J92" i="104" s="1"/>
  <c r="G92" i="105" s="1"/>
  <c r="J92" i="105" s="1"/>
  <c r="G92" i="106" s="1"/>
  <c r="J92" i="106" s="1"/>
  <c r="E92" i="107" s="1"/>
  <c r="G92" i="107" s="1"/>
  <c r="J92" i="107" s="1"/>
  <c r="G89" i="102"/>
  <c r="J89" i="102" s="1"/>
  <c r="G89" i="103" s="1"/>
  <c r="J89" i="103" s="1"/>
  <c r="G89" i="104" s="1"/>
  <c r="J89" i="104" s="1"/>
  <c r="G89" i="105" s="1"/>
  <c r="J89" i="105" s="1"/>
  <c r="G89" i="106" s="1"/>
  <c r="J89" i="106" s="1"/>
  <c r="E89" i="107" s="1"/>
  <c r="G89" i="107" s="1"/>
  <c r="J89" i="107" s="1"/>
  <c r="G91" i="102"/>
  <c r="J91" i="102" s="1"/>
  <c r="G91" i="103" s="1"/>
  <c r="J91" i="103" s="1"/>
  <c r="G91" i="104" s="1"/>
  <c r="J91" i="104" s="1"/>
  <c r="G91" i="105" s="1"/>
  <c r="J91" i="105" s="1"/>
  <c r="G91" i="106" s="1"/>
  <c r="J91" i="106" s="1"/>
  <c r="E91" i="107" s="1"/>
  <c r="G91" i="107" s="1"/>
  <c r="J91" i="107" s="1"/>
  <c r="G63" i="102"/>
  <c r="J63" i="102" s="1"/>
  <c r="G63" i="103" s="1"/>
  <c r="J63" i="103" s="1"/>
  <c r="G63" i="104" s="1"/>
  <c r="J63" i="104" s="1"/>
  <c r="G63" i="105" s="1"/>
  <c r="J63" i="105" s="1"/>
  <c r="E63" i="107" s="1"/>
  <c r="G63" i="107" s="1"/>
  <c r="J63" i="107" s="1"/>
  <c r="G69" i="102"/>
  <c r="J69" i="102" s="1"/>
  <c r="G69" i="103" s="1"/>
  <c r="J69" i="103" s="1"/>
  <c r="G69" i="104" s="1"/>
  <c r="J69" i="104" s="1"/>
  <c r="G69" i="105" s="1"/>
  <c r="J69" i="105" s="1"/>
  <c r="G69" i="106" s="1"/>
  <c r="J69" i="106" s="1"/>
  <c r="E69" i="107" s="1"/>
  <c r="G69" i="107" s="1"/>
  <c r="J69" i="107" s="1"/>
  <c r="G61" i="102"/>
  <c r="J61" i="102" s="1"/>
  <c r="G61" i="103" s="1"/>
  <c r="J61" i="103" s="1"/>
  <c r="G61" i="104" s="1"/>
  <c r="J61" i="104" s="1"/>
  <c r="G61" i="105" s="1"/>
  <c r="J61" i="105" s="1"/>
  <c r="G61" i="106" s="1"/>
  <c r="J61" i="106" s="1"/>
  <c r="E61" i="107" s="1"/>
  <c r="G61" i="107" s="1"/>
  <c r="J61" i="107" s="1"/>
  <c r="G68" i="102"/>
  <c r="J68" i="102" s="1"/>
  <c r="G68" i="103" s="1"/>
  <c r="J68" i="103" s="1"/>
  <c r="G68" i="104" s="1"/>
  <c r="J68" i="104" s="1"/>
  <c r="G68" i="105" s="1"/>
  <c r="J68" i="105" s="1"/>
  <c r="G68" i="106" s="1"/>
  <c r="J68" i="106" s="1"/>
  <c r="E68" i="107" s="1"/>
  <c r="G68" i="107" s="1"/>
  <c r="J68" i="107" s="1"/>
  <c r="G66" i="102"/>
  <c r="J66" i="102" s="1"/>
  <c r="G66" i="103" s="1"/>
  <c r="J66" i="103" s="1"/>
  <c r="G66" i="104" s="1"/>
  <c r="J66" i="104" s="1"/>
  <c r="G66" i="105" s="1"/>
  <c r="J66" i="105" s="1"/>
  <c r="G66" i="106" s="1"/>
  <c r="J66" i="106" s="1"/>
  <c r="E66" i="107" s="1"/>
  <c r="G66" i="107" s="1"/>
  <c r="J66" i="107" s="1"/>
  <c r="G65" i="102"/>
  <c r="J65" i="102" s="1"/>
  <c r="G65" i="103" s="1"/>
  <c r="J65" i="103" s="1"/>
  <c r="G65" i="104" s="1"/>
  <c r="J65" i="104" s="1"/>
  <c r="G65" i="105" s="1"/>
  <c r="J65" i="105" s="1"/>
  <c r="G65" i="106" s="1"/>
  <c r="J65" i="106" s="1"/>
  <c r="E65" i="107" s="1"/>
  <c r="G65" i="107" s="1"/>
  <c r="J65" i="107" s="1"/>
  <c r="G64" i="102"/>
  <c r="J64" i="102" s="1"/>
  <c r="G64" i="103" s="1"/>
  <c r="J64" i="103" s="1"/>
  <c r="G64" i="104" s="1"/>
  <c r="J64" i="104" s="1"/>
  <c r="G64" i="105" s="1"/>
  <c r="J64" i="105" s="1"/>
  <c r="G64" i="106" s="1"/>
  <c r="J64" i="106" s="1"/>
  <c r="E64" i="107" s="1"/>
  <c r="G64" i="107" s="1"/>
  <c r="J64" i="107" s="1"/>
  <c r="G67" i="102"/>
  <c r="J67" i="102" s="1"/>
  <c r="G67" i="103" s="1"/>
  <c r="J67" i="103" s="1"/>
  <c r="G67" i="104" s="1"/>
  <c r="J67" i="104" s="1"/>
  <c r="G67" i="105" s="1"/>
  <c r="J67" i="105" s="1"/>
  <c r="G67" i="106" s="1"/>
  <c r="J67" i="106" s="1"/>
  <c r="E67" i="107" s="1"/>
  <c r="G67" i="107" s="1"/>
  <c r="J67" i="107" s="1"/>
  <c r="G60" i="102"/>
  <c r="J60" i="102" s="1"/>
  <c r="G60" i="103" s="1"/>
  <c r="J60" i="103" s="1"/>
  <c r="G60" i="104" s="1"/>
  <c r="J60" i="104" s="1"/>
  <c r="G60" i="105" s="1"/>
  <c r="J60" i="105" s="1"/>
  <c r="G60" i="106" s="1"/>
  <c r="J60" i="106" s="1"/>
  <c r="E60" i="107" s="1"/>
  <c r="G60" i="107" s="1"/>
  <c r="J60" i="107" s="1"/>
  <c r="G53" i="102"/>
  <c r="J53" i="102" s="1"/>
  <c r="G53" i="103" s="1"/>
  <c r="J53" i="103" s="1"/>
  <c r="G53" i="104" s="1"/>
  <c r="J53" i="104" s="1"/>
  <c r="G53" i="105" s="1"/>
  <c r="J53" i="105" s="1"/>
  <c r="G53" i="106" s="1"/>
  <c r="J53" i="106" s="1"/>
  <c r="E53" i="107" s="1"/>
  <c r="G53" i="107" s="1"/>
  <c r="J53" i="107" s="1"/>
  <c r="G47" i="102"/>
  <c r="J47" i="102" s="1"/>
  <c r="G47" i="103" s="1"/>
  <c r="J47" i="103" s="1"/>
  <c r="G47" i="104" s="1"/>
  <c r="J47" i="104" s="1"/>
  <c r="G47" i="105" s="1"/>
  <c r="J47" i="105" s="1"/>
  <c r="G47" i="106" s="1"/>
  <c r="J47" i="106" s="1"/>
  <c r="E47" i="107" s="1"/>
  <c r="G47" i="107" s="1"/>
  <c r="J47" i="107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E57" i="107" s="1"/>
  <c r="G57" i="107" s="1"/>
  <c r="J57" i="107" s="1"/>
  <c r="G50" i="102"/>
  <c r="J50" i="102" s="1"/>
  <c r="G50" i="103" s="1"/>
  <c r="J50" i="103" s="1"/>
  <c r="G50" i="104" s="1"/>
  <c r="J50" i="104" s="1"/>
  <c r="G50" i="105" s="1"/>
  <c r="J50" i="105" s="1"/>
  <c r="G50" i="106" s="1"/>
  <c r="J50" i="106" s="1"/>
  <c r="E50" i="107" s="1"/>
  <c r="G50" i="107" s="1"/>
  <c r="J50" i="107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E58" i="107" s="1"/>
  <c r="G58" i="107" s="1"/>
  <c r="J58" i="107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E59" i="107" s="1"/>
  <c r="G59" i="107" s="1"/>
  <c r="J59" i="107" s="1"/>
  <c r="G51" i="102"/>
  <c r="J51" i="102" s="1"/>
  <c r="G51" i="103" s="1"/>
  <c r="J51" i="103" s="1"/>
  <c r="G51" i="104" s="1"/>
  <c r="J51" i="104" s="1"/>
  <c r="G51" i="105" s="1"/>
  <c r="J51" i="105" s="1"/>
  <c r="G51" i="106" s="1"/>
  <c r="J51" i="106" s="1"/>
  <c r="E51" i="107" s="1"/>
  <c r="G51" i="107" s="1"/>
  <c r="J51" i="107" s="1"/>
  <c r="G54" i="102"/>
  <c r="J54" i="102" s="1"/>
  <c r="G54" i="103" s="1"/>
  <c r="J54" i="103" s="1"/>
  <c r="G54" i="104" s="1"/>
  <c r="J54" i="104" s="1"/>
  <c r="G54" i="105" s="1"/>
  <c r="J54" i="105" s="1"/>
  <c r="G54" i="106" s="1"/>
  <c r="J54" i="106" s="1"/>
  <c r="E54" i="107" s="1"/>
  <c r="G54" i="107" s="1"/>
  <c r="J54" i="107" s="1"/>
  <c r="G52" i="102"/>
  <c r="J52" i="102" s="1"/>
  <c r="G52" i="103" s="1"/>
  <c r="J52" i="103" s="1"/>
  <c r="G52" i="104" s="1"/>
  <c r="J52" i="104" s="1"/>
  <c r="G52" i="105" s="1"/>
  <c r="J52" i="105" s="1"/>
  <c r="G52" i="106" s="1"/>
  <c r="J52" i="106" s="1"/>
  <c r="E52" i="107" s="1"/>
  <c r="G52" i="107" s="1"/>
  <c r="J52" i="107" s="1"/>
  <c r="G48" i="102"/>
  <c r="J48" i="102" s="1"/>
  <c r="G48" i="103" s="1"/>
  <c r="J48" i="103" s="1"/>
  <c r="G48" i="104" s="1"/>
  <c r="J48" i="104" s="1"/>
  <c r="G48" i="105" s="1"/>
  <c r="J48" i="105" s="1"/>
  <c r="G48" i="106" s="1"/>
  <c r="J48" i="106" s="1"/>
  <c r="E48" i="107" s="1"/>
  <c r="G48" i="107" s="1"/>
  <c r="J48" i="107" s="1"/>
  <c r="G49" i="102"/>
  <c r="J49" i="102" s="1"/>
  <c r="G49" i="103" s="1"/>
  <c r="J49" i="103" s="1"/>
  <c r="G49" i="104" s="1"/>
  <c r="J49" i="104" s="1"/>
  <c r="G49" i="105" s="1"/>
  <c r="J49" i="105" s="1"/>
  <c r="G49" i="106" s="1"/>
  <c r="J49" i="106" s="1"/>
  <c r="E49" i="107" s="1"/>
  <c r="G49" i="107" s="1"/>
  <c r="J49" i="107" s="1"/>
  <c r="G46" i="102"/>
  <c r="J46" i="102" s="1"/>
  <c r="G46" i="103" s="1"/>
  <c r="J46" i="103" s="1"/>
  <c r="G46" i="104" s="1"/>
  <c r="J46" i="104" s="1"/>
  <c r="G46" i="105" s="1"/>
  <c r="J46" i="105" s="1"/>
  <c r="G46" i="106" s="1"/>
  <c r="J46" i="106" s="1"/>
  <c r="E46" i="107" s="1"/>
  <c r="G46" i="107" s="1"/>
  <c r="J46" i="107" s="1"/>
  <c r="G45" i="102"/>
  <c r="J45" i="102" s="1"/>
  <c r="G45" i="103" s="1"/>
  <c r="J45" i="103" s="1"/>
  <c r="G45" i="104" s="1"/>
  <c r="J45" i="104" s="1"/>
  <c r="G45" i="105" s="1"/>
  <c r="J45" i="105" s="1"/>
  <c r="G45" i="106" s="1"/>
  <c r="J45" i="106" s="1"/>
  <c r="E45" i="107" s="1"/>
  <c r="G45" i="107" s="1"/>
  <c r="J45" i="107" s="1"/>
  <c r="G44" i="102"/>
  <c r="J44" i="102" s="1"/>
  <c r="G44" i="103" s="1"/>
  <c r="J44" i="103" s="1"/>
  <c r="G44" i="104" s="1"/>
  <c r="J44" i="104" s="1"/>
  <c r="G44" i="105" s="1"/>
  <c r="J44" i="105" s="1"/>
  <c r="G44" i="106" s="1"/>
  <c r="J44" i="106" s="1"/>
  <c r="E44" i="107" s="1"/>
  <c r="G44" i="107" s="1"/>
  <c r="J44" i="107" s="1"/>
  <c r="G43" i="102"/>
  <c r="J43" i="102" s="1"/>
  <c r="G43" i="103" s="1"/>
  <c r="J43" i="103" s="1"/>
  <c r="G43" i="104" s="1"/>
  <c r="J43" i="104" s="1"/>
  <c r="G43" i="105" s="1"/>
  <c r="J43" i="105" s="1"/>
  <c r="G43" i="106" s="1"/>
  <c r="J43" i="106" s="1"/>
  <c r="E43" i="107" s="1"/>
  <c r="G43" i="107" s="1"/>
  <c r="J43" i="107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E41" i="107" s="1"/>
  <c r="G41" i="107" s="1"/>
  <c r="J41" i="107" s="1"/>
  <c r="G32" i="102"/>
  <c r="J32" i="102" s="1"/>
  <c r="G32" i="103" s="1"/>
  <c r="J32" i="103" s="1"/>
  <c r="G32" i="104" s="1"/>
  <c r="J32" i="104" s="1"/>
  <c r="G32" i="105" s="1"/>
  <c r="J32" i="105" s="1"/>
  <c r="G32" i="106" s="1"/>
  <c r="J32" i="106" s="1"/>
  <c r="E32" i="107" s="1"/>
  <c r="G32" i="107" s="1"/>
  <c r="J32" i="107" s="1"/>
  <c r="G31" i="102"/>
  <c r="J31" i="102" s="1"/>
  <c r="G31" i="103" s="1"/>
  <c r="J31" i="103" s="1"/>
  <c r="G31" i="104" s="1"/>
  <c r="J31" i="104" s="1"/>
  <c r="G31" i="105" s="1"/>
  <c r="J31" i="105" s="1"/>
  <c r="G31" i="106" s="1"/>
  <c r="J31" i="106" s="1"/>
  <c r="E31" i="107" s="1"/>
  <c r="G31" i="107" s="1"/>
  <c r="J31" i="107" s="1"/>
  <c r="G6" i="79"/>
  <c r="J6" i="79" s="1"/>
  <c r="E6" i="80" s="1"/>
  <c r="G19" i="84"/>
  <c r="J19" i="84" s="1"/>
  <c r="E19" i="85" s="1"/>
  <c r="G22" i="84"/>
  <c r="J22" i="84" s="1"/>
  <c r="E22" i="85" s="1"/>
  <c r="G26" i="84"/>
  <c r="J26" i="84" s="1"/>
  <c r="E26" i="85" s="1"/>
  <c r="G24" i="84"/>
  <c r="J24" i="84" s="1"/>
  <c r="E24" i="85" s="1"/>
  <c r="G20" i="84"/>
  <c r="J20" i="84" s="1"/>
  <c r="E20" i="85" s="1"/>
  <c r="G25" i="84"/>
  <c r="J25" i="84" s="1"/>
  <c r="E25" i="85" s="1"/>
  <c r="G21" i="84"/>
  <c r="J21" i="84" s="1"/>
  <c r="E21" i="85" s="1"/>
  <c r="G23" i="84"/>
  <c r="J23" i="84" s="1"/>
  <c r="E23" i="85" s="1"/>
  <c r="G11" i="93"/>
  <c r="J11" i="93" s="1"/>
  <c r="G9" i="93"/>
  <c r="J9" i="93" s="1"/>
  <c r="G10" i="93"/>
  <c r="J10" i="93" s="1"/>
  <c r="Z36" i="8"/>
  <c r="E211" i="107" l="1"/>
  <c r="G211" i="107" s="1"/>
  <c r="J211" i="107" s="1"/>
  <c r="G212" i="103"/>
  <c r="J212" i="103" s="1"/>
  <c r="G16" i="81"/>
  <c r="J16" i="81" s="1"/>
  <c r="G17" i="81"/>
  <c r="J17" i="81" s="1"/>
  <c r="G14" i="81"/>
  <c r="J14" i="81" s="1"/>
  <c r="G8" i="81"/>
  <c r="J8" i="81" s="1"/>
  <c r="G13" i="81"/>
  <c r="J13" i="81" s="1"/>
  <c r="G7" i="81"/>
  <c r="J7" i="81" s="1"/>
  <c r="G18" i="81"/>
  <c r="J18" i="81" s="1"/>
  <c r="G15" i="81"/>
  <c r="J15" i="81" s="1"/>
  <c r="G93" i="102"/>
  <c r="J93" i="102" s="1"/>
  <c r="G93" i="103" s="1"/>
  <c r="J93" i="103" s="1"/>
  <c r="G93" i="104" s="1"/>
  <c r="J93" i="104" s="1"/>
  <c r="G93" i="105" s="1"/>
  <c r="J93" i="105" s="1"/>
  <c r="G93" i="106" s="1"/>
  <c r="J93" i="106" s="1"/>
  <c r="E93" i="107" s="1"/>
  <c r="G93" i="107" s="1"/>
  <c r="J93" i="107" s="1"/>
  <c r="G94" i="102"/>
  <c r="J94" i="102" s="1"/>
  <c r="G94" i="103" s="1"/>
  <c r="J94" i="103" s="1"/>
  <c r="G94" i="104" s="1"/>
  <c r="J94" i="104" s="1"/>
  <c r="G94" i="105" s="1"/>
  <c r="J94" i="105" s="1"/>
  <c r="G94" i="106" s="1"/>
  <c r="J94" i="106" s="1"/>
  <c r="E94" i="107" s="1"/>
  <c r="G94" i="107" s="1"/>
  <c r="J94" i="107" s="1"/>
  <c r="G12" i="109"/>
  <c r="J12" i="109" s="1"/>
  <c r="G6" i="80"/>
  <c r="J6" i="80" s="1"/>
  <c r="E6" i="81" s="1"/>
  <c r="G19" i="85"/>
  <c r="J19" i="85" s="1"/>
  <c r="E19" i="86" s="1"/>
  <c r="G21" i="85"/>
  <c r="J21" i="85" s="1"/>
  <c r="E21" i="86" s="1"/>
  <c r="G23" i="85"/>
  <c r="J23" i="85" s="1"/>
  <c r="E23" i="86" s="1"/>
  <c r="G25" i="85"/>
  <c r="J25" i="85" s="1"/>
  <c r="E25" i="86" s="1"/>
  <c r="G26" i="85"/>
  <c r="J26" i="85" s="1"/>
  <c r="E26" i="86" s="1"/>
  <c r="G20" i="85"/>
  <c r="J20" i="85" s="1"/>
  <c r="E20" i="86" s="1"/>
  <c r="G24" i="85"/>
  <c r="J24" i="85" s="1"/>
  <c r="E24" i="86" s="1"/>
  <c r="G22" i="85"/>
  <c r="J22" i="85" s="1"/>
  <c r="E22" i="86" s="1"/>
  <c r="G10" i="94"/>
  <c r="J10" i="94" s="1"/>
  <c r="G9" i="94"/>
  <c r="J9" i="94" s="1"/>
  <c r="G11" i="94"/>
  <c r="J11" i="94" s="1"/>
  <c r="C5" i="64"/>
  <c r="E5" i="64" s="1"/>
  <c r="G5" i="64" s="1"/>
  <c r="E18" i="82" l="1"/>
  <c r="G18" i="82" s="1"/>
  <c r="J18" i="82" s="1"/>
  <c r="E18" i="83" s="1"/>
  <c r="G18" i="83" s="1"/>
  <c r="J18" i="83" s="1"/>
  <c r="E18" i="84" s="1"/>
  <c r="E13" i="82"/>
  <c r="G13" i="82" s="1"/>
  <c r="J13" i="82" s="1"/>
  <c r="E13" i="83" s="1"/>
  <c r="G13" i="83" s="1"/>
  <c r="J13" i="83" s="1"/>
  <c r="E13" i="84" s="1"/>
  <c r="E7" i="82"/>
  <c r="G7" i="82" s="1"/>
  <c r="J7" i="82" s="1"/>
  <c r="E7" i="83" s="1"/>
  <c r="G7" i="83" s="1"/>
  <c r="J7" i="83" s="1"/>
  <c r="E7" i="84" s="1"/>
  <c r="E8" i="82"/>
  <c r="G8" i="82" s="1"/>
  <c r="J8" i="82" s="1"/>
  <c r="E8" i="83" s="1"/>
  <c r="G8" i="83" s="1"/>
  <c r="J8" i="83" s="1"/>
  <c r="E8" i="84" s="1"/>
  <c r="E17" i="82"/>
  <c r="G17" i="82" s="1"/>
  <c r="J17" i="82" s="1"/>
  <c r="E17" i="83" s="1"/>
  <c r="G17" i="83" s="1"/>
  <c r="J17" i="83" s="1"/>
  <c r="E17" i="84" s="1"/>
  <c r="E16" i="82"/>
  <c r="G16" i="82" s="1"/>
  <c r="J16" i="82" s="1"/>
  <c r="E16" i="83" s="1"/>
  <c r="G16" i="83" s="1"/>
  <c r="J16" i="83" s="1"/>
  <c r="E16" i="84" s="1"/>
  <c r="E14" i="82"/>
  <c r="G14" i="82" s="1"/>
  <c r="J14" i="82" s="1"/>
  <c r="E14" i="83" s="1"/>
  <c r="G14" i="83" s="1"/>
  <c r="J14" i="83" s="1"/>
  <c r="E14" i="84" s="1"/>
  <c r="E15" i="82"/>
  <c r="G15" i="82" s="1"/>
  <c r="J15" i="82" s="1"/>
  <c r="E15" i="83" s="1"/>
  <c r="G15" i="83" s="1"/>
  <c r="J15" i="83" s="1"/>
  <c r="E15" i="84" s="1"/>
  <c r="G212" i="104"/>
  <c r="J212" i="104" s="1"/>
  <c r="G212" i="105" s="1"/>
  <c r="J212" i="105" s="1"/>
  <c r="G12" i="101"/>
  <c r="J12" i="101" s="1"/>
  <c r="G11" i="95"/>
  <c r="J11" i="95" s="1"/>
  <c r="G10" i="95"/>
  <c r="J10" i="95" s="1"/>
  <c r="G9" i="95"/>
  <c r="J9" i="95" s="1"/>
  <c r="G6" i="81"/>
  <c r="J6" i="81" s="1"/>
  <c r="E6" i="82" s="1"/>
  <c r="G19" i="86"/>
  <c r="J19" i="86" s="1"/>
  <c r="E19" i="87" s="1"/>
  <c r="G22" i="86"/>
  <c r="J22" i="86" s="1"/>
  <c r="E22" i="87" s="1"/>
  <c r="G20" i="86"/>
  <c r="J20" i="86" s="1"/>
  <c r="E20" i="87" s="1"/>
  <c r="G26" i="86"/>
  <c r="J26" i="86" s="1"/>
  <c r="E26" i="87" s="1"/>
  <c r="G23" i="86"/>
  <c r="J23" i="86" s="1"/>
  <c r="E23" i="87" s="1"/>
  <c r="G24" i="86"/>
  <c r="J24" i="86" s="1"/>
  <c r="E24" i="87" s="1"/>
  <c r="G25" i="86"/>
  <c r="J25" i="86" s="1"/>
  <c r="E25" i="87" s="1"/>
  <c r="G21" i="86"/>
  <c r="J21" i="86" s="1"/>
  <c r="E21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12" i="106" l="1"/>
  <c r="J212" i="106" s="1"/>
  <c r="G6" i="82"/>
  <c r="J6" i="82" s="1"/>
  <c r="G9" i="96"/>
  <c r="J9" i="96" s="1"/>
  <c r="G9" i="97" s="1"/>
  <c r="J9" i="97" s="1"/>
  <c r="G11" i="96"/>
  <c r="J11" i="96" s="1"/>
  <c r="G11" i="97" s="1"/>
  <c r="J11" i="97" s="1"/>
  <c r="G10" i="96"/>
  <c r="J10" i="96" s="1"/>
  <c r="G10" i="97" s="1"/>
  <c r="J10" i="97" s="1"/>
  <c r="G12" i="102"/>
  <c r="J12" i="102" s="1"/>
  <c r="G12" i="103" s="1"/>
  <c r="J12" i="103" s="1"/>
  <c r="G12" i="104" s="1"/>
  <c r="J12" i="104" s="1"/>
  <c r="G12" i="105" s="1"/>
  <c r="J12" i="105" s="1"/>
  <c r="G12" i="106" s="1"/>
  <c r="J12" i="106" s="1"/>
  <c r="E12" i="107" s="1"/>
  <c r="G12" i="107" s="1"/>
  <c r="J12" i="107" s="1"/>
  <c r="G8" i="84"/>
  <c r="J8" i="84" s="1"/>
  <c r="E8" i="85" s="1"/>
  <c r="G7" i="84"/>
  <c r="J7" i="84" s="1"/>
  <c r="E7" i="85" s="1"/>
  <c r="G16" i="84"/>
  <c r="J16" i="84" s="1"/>
  <c r="E16" i="85" s="1"/>
  <c r="G18" i="84"/>
  <c r="J18" i="84" s="1"/>
  <c r="E18" i="85" s="1"/>
  <c r="G17" i="84"/>
  <c r="J17" i="84" s="1"/>
  <c r="E17" i="85" s="1"/>
  <c r="G19" i="87"/>
  <c r="J19" i="87" s="1"/>
  <c r="E19" i="88" s="1"/>
  <c r="G21" i="87"/>
  <c r="J21" i="87" s="1"/>
  <c r="E21" i="88" s="1"/>
  <c r="G24" i="87"/>
  <c r="J24" i="87" s="1"/>
  <c r="E24" i="88" s="1"/>
  <c r="G20" i="87"/>
  <c r="J20" i="87" s="1"/>
  <c r="E20" i="88" s="1"/>
  <c r="G25" i="87"/>
  <c r="J25" i="87" s="1"/>
  <c r="E25" i="88" s="1"/>
  <c r="G23" i="87"/>
  <c r="J23" i="87" s="1"/>
  <c r="E23" i="88" s="1"/>
  <c r="G26" i="87"/>
  <c r="J26" i="87" s="1"/>
  <c r="E26" i="88" s="1"/>
  <c r="G22" i="87"/>
  <c r="J22" i="87" s="1"/>
  <c r="E22" i="88" s="1"/>
  <c r="G15" i="84"/>
  <c r="J15" i="84" s="1"/>
  <c r="E15" i="85" s="1"/>
  <c r="G13" i="84"/>
  <c r="J13" i="84" s="1"/>
  <c r="E13" i="85" s="1"/>
  <c r="G14" i="84"/>
  <c r="J14" i="84" s="1"/>
  <c r="E14" i="8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G6" i="83" s="1"/>
  <c r="J6" i="83" s="1"/>
  <c r="E6" i="84" s="1"/>
  <c r="G6" i="84" s="1"/>
  <c r="J6" i="84" s="1"/>
  <c r="E6" i="85" s="1"/>
  <c r="E212" i="107"/>
  <c r="G212" i="107" s="1"/>
  <c r="J212" i="107" s="1"/>
  <c r="G7" i="85"/>
  <c r="J7" i="85" s="1"/>
  <c r="E7" i="86" s="1"/>
  <c r="G8" i="85"/>
  <c r="J8" i="85" s="1"/>
  <c r="E8" i="86" s="1"/>
  <c r="G10" i="98"/>
  <c r="J10" i="98" s="1"/>
  <c r="G11" i="98"/>
  <c r="J11" i="98" s="1"/>
  <c r="G9" i="98"/>
  <c r="J9" i="98" s="1"/>
  <c r="G19" i="88"/>
  <c r="J19" i="88" s="1"/>
  <c r="E19" i="89" s="1"/>
  <c r="G17" i="85"/>
  <c r="J17" i="85" s="1"/>
  <c r="E17" i="86" s="1"/>
  <c r="G18" i="85"/>
  <c r="J18" i="85" s="1"/>
  <c r="E18" i="86" s="1"/>
  <c r="G16" i="85"/>
  <c r="J16" i="85" s="1"/>
  <c r="E16" i="86" s="1"/>
  <c r="G23" i="88"/>
  <c r="J23" i="88" s="1"/>
  <c r="E23" i="89" s="1"/>
  <c r="G22" i="88"/>
  <c r="J22" i="88" s="1"/>
  <c r="E22" i="89" s="1"/>
  <c r="G25" i="88"/>
  <c r="J25" i="88" s="1"/>
  <c r="E25" i="89" s="1"/>
  <c r="G24" i="88"/>
  <c r="J24" i="88" s="1"/>
  <c r="E24" i="89" s="1"/>
  <c r="G26" i="88"/>
  <c r="J26" i="88" s="1"/>
  <c r="E26" i="89" s="1"/>
  <c r="G20" i="88"/>
  <c r="J20" i="88" s="1"/>
  <c r="E20" i="89" s="1"/>
  <c r="G21" i="88"/>
  <c r="J21" i="88" s="1"/>
  <c r="E21" i="89" s="1"/>
  <c r="G14" i="85"/>
  <c r="J14" i="85" s="1"/>
  <c r="E14" i="86" s="1"/>
  <c r="G13" i="85"/>
  <c r="J13" i="85" s="1"/>
  <c r="E13" i="86" s="1"/>
  <c r="G15" i="85"/>
  <c r="J15" i="85" s="1"/>
  <c r="E15" i="8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8" i="86" l="1"/>
  <c r="J8" i="86" s="1"/>
  <c r="G7" i="86"/>
  <c r="J7" i="86" s="1"/>
  <c r="G6" i="85"/>
  <c r="J6" i="85" s="1"/>
  <c r="E6" i="86" s="1"/>
  <c r="G9" i="99"/>
  <c r="J9" i="99" s="1"/>
  <c r="G11" i="99"/>
  <c r="J11" i="99" s="1"/>
  <c r="G10" i="99"/>
  <c r="J10" i="99" s="1"/>
  <c r="G18" i="86"/>
  <c r="J18" i="86" s="1"/>
  <c r="E18" i="87" s="1"/>
  <c r="G16" i="86"/>
  <c r="J16" i="86" s="1"/>
  <c r="E16" i="87" s="1"/>
  <c r="G19" i="89"/>
  <c r="J19" i="89" s="1"/>
  <c r="E19" i="90" s="1"/>
  <c r="G17" i="86"/>
  <c r="J17" i="86" s="1"/>
  <c r="E17" i="87" s="1"/>
  <c r="G24" i="89"/>
  <c r="J24" i="89" s="1"/>
  <c r="E24" i="90" s="1"/>
  <c r="G25" i="89"/>
  <c r="J25" i="89" s="1"/>
  <c r="E25" i="90" s="1"/>
  <c r="G21" i="89"/>
  <c r="J21" i="89" s="1"/>
  <c r="E21" i="90" s="1"/>
  <c r="G26" i="89"/>
  <c r="J26" i="89" s="1"/>
  <c r="E26" i="90" s="1"/>
  <c r="G22" i="89"/>
  <c r="J22" i="89" s="1"/>
  <c r="E22" i="90" s="1"/>
  <c r="G20" i="89"/>
  <c r="J20" i="89" s="1"/>
  <c r="E20" i="90" s="1"/>
  <c r="G23" i="89"/>
  <c r="J23" i="89" s="1"/>
  <c r="E23" i="90" s="1"/>
  <c r="G14" i="86"/>
  <c r="J14" i="86" s="1"/>
  <c r="E14" i="87" s="1"/>
  <c r="G15" i="86"/>
  <c r="J15" i="86" s="1"/>
  <c r="E15" i="87" s="1"/>
  <c r="G13" i="86"/>
  <c r="J13" i="86" s="1"/>
  <c r="E13" i="8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" i="87" l="1"/>
  <c r="G7" i="87" s="1"/>
  <c r="J7" i="87" s="1"/>
  <c r="E8" i="87"/>
  <c r="G8" i="87" s="1"/>
  <c r="J8" i="87" s="1"/>
  <c r="G6" i="86"/>
  <c r="J6" i="86" s="1"/>
  <c r="E6" i="87" s="1"/>
  <c r="G11" i="109"/>
  <c r="J11" i="109" s="1"/>
  <c r="G10" i="109"/>
  <c r="J10" i="109" s="1"/>
  <c r="G9" i="109"/>
  <c r="J9" i="109" s="1"/>
  <c r="G17" i="87"/>
  <c r="J17" i="87" s="1"/>
  <c r="E17" i="88" s="1"/>
  <c r="G19" i="90"/>
  <c r="J19" i="90" s="1"/>
  <c r="E19" i="91" s="1"/>
  <c r="G16" i="87"/>
  <c r="J16" i="87" s="1"/>
  <c r="E16" i="88" s="1"/>
  <c r="G18" i="87"/>
  <c r="J18" i="87" s="1"/>
  <c r="E18" i="88" s="1"/>
  <c r="G22" i="90"/>
  <c r="J22" i="90" s="1"/>
  <c r="E22" i="91" s="1"/>
  <c r="G23" i="90"/>
  <c r="J23" i="90" s="1"/>
  <c r="E23" i="91" s="1"/>
  <c r="G20" i="90"/>
  <c r="J20" i="90" s="1"/>
  <c r="E20" i="91" s="1"/>
  <c r="G25" i="90"/>
  <c r="J25" i="90" s="1"/>
  <c r="E25" i="91" s="1"/>
  <c r="G26" i="90"/>
  <c r="J26" i="90" s="1"/>
  <c r="E26" i="91" s="1"/>
  <c r="G21" i="90"/>
  <c r="J21" i="90" s="1"/>
  <c r="E21" i="91" s="1"/>
  <c r="G24" i="90"/>
  <c r="J24" i="90" s="1"/>
  <c r="E24" i="91" s="1"/>
  <c r="G13" i="87"/>
  <c r="J13" i="87" s="1"/>
  <c r="E13" i="88" s="1"/>
  <c r="G14" i="87"/>
  <c r="J14" i="87" s="1"/>
  <c r="E14" i="88" s="1"/>
  <c r="G15" i="87"/>
  <c r="J15" i="87" s="1"/>
  <c r="E15" i="88" s="1"/>
  <c r="G5" i="74"/>
  <c r="J5" i="74" s="1"/>
  <c r="E5" i="77" s="1"/>
  <c r="E8" i="88" l="1"/>
  <c r="G8" i="88" s="1"/>
  <c r="J8" i="88" s="1"/>
  <c r="E8" i="89" s="1"/>
  <c r="G8" i="89" s="1"/>
  <c r="J8" i="89" s="1"/>
  <c r="E8" i="90" s="1"/>
  <c r="G8" i="90" s="1"/>
  <c r="J8" i="90" s="1"/>
  <c r="E8" i="91" s="1"/>
  <c r="E7" i="88"/>
  <c r="G7" i="88" s="1"/>
  <c r="J7" i="88" s="1"/>
  <c r="E7" i="89" s="1"/>
  <c r="G7" i="89" s="1"/>
  <c r="J7" i="89" s="1"/>
  <c r="E7" i="90" s="1"/>
  <c r="G7" i="90" s="1"/>
  <c r="J7" i="90" s="1"/>
  <c r="E7" i="91" s="1"/>
  <c r="G6" i="87"/>
  <c r="J6" i="87" s="1"/>
  <c r="G10" i="101"/>
  <c r="J10" i="101" s="1"/>
  <c r="G9" i="101"/>
  <c r="J9" i="101" s="1"/>
  <c r="G11" i="101"/>
  <c r="J11" i="101" s="1"/>
  <c r="G16" i="88"/>
  <c r="J16" i="88" s="1"/>
  <c r="E16" i="89" s="1"/>
  <c r="G18" i="88"/>
  <c r="J18" i="88" s="1"/>
  <c r="E18" i="89" s="1"/>
  <c r="G19" i="91"/>
  <c r="J19" i="91" s="1"/>
  <c r="E19" i="92" s="1"/>
  <c r="G17" i="88"/>
  <c r="J17" i="88" s="1"/>
  <c r="E17" i="89" s="1"/>
  <c r="G21" i="91"/>
  <c r="J21" i="91" s="1"/>
  <c r="E21" i="92" s="1"/>
  <c r="G26" i="91"/>
  <c r="J26" i="91" s="1"/>
  <c r="E26" i="92" s="1"/>
  <c r="G23" i="91"/>
  <c r="J23" i="91" s="1"/>
  <c r="E23" i="92" s="1"/>
  <c r="G24" i="91"/>
  <c r="J24" i="91" s="1"/>
  <c r="E24" i="92" s="1"/>
  <c r="G25" i="91"/>
  <c r="J25" i="91" s="1"/>
  <c r="E25" i="92" s="1"/>
  <c r="G20" i="91"/>
  <c r="J20" i="91" s="1"/>
  <c r="E20" i="92" s="1"/>
  <c r="G22" i="91"/>
  <c r="J22" i="91" s="1"/>
  <c r="E22" i="92" s="1"/>
  <c r="G15" i="88"/>
  <c r="J15" i="88" s="1"/>
  <c r="E15" i="89" s="1"/>
  <c r="G14" i="88"/>
  <c r="J14" i="88" s="1"/>
  <c r="E14" i="89" s="1"/>
  <c r="G13" i="88"/>
  <c r="J13" i="88" s="1"/>
  <c r="E13" i="89" s="1"/>
  <c r="G5" i="77"/>
  <c r="J5" i="77" s="1"/>
  <c r="E5" i="78" s="1"/>
  <c r="E5" i="8"/>
  <c r="J5" i="8" s="1"/>
  <c r="E6" i="88" l="1"/>
  <c r="G6" i="88" s="1"/>
  <c r="J6" i="88" s="1"/>
  <c r="E6" i="89" s="1"/>
  <c r="G6" i="89" s="1"/>
  <c r="J6" i="89" s="1"/>
  <c r="G9" i="102"/>
  <c r="J9" i="102" s="1"/>
  <c r="G9" i="103" s="1"/>
  <c r="J9" i="103" s="1"/>
  <c r="G9" i="104" s="1"/>
  <c r="J9" i="104" s="1"/>
  <c r="G9" i="105" s="1"/>
  <c r="J9" i="105" s="1"/>
  <c r="G9" i="106" s="1"/>
  <c r="J9" i="106" s="1"/>
  <c r="E9" i="107" s="1"/>
  <c r="G9" i="107" s="1"/>
  <c r="J9" i="107" s="1"/>
  <c r="G11" i="102"/>
  <c r="J11" i="102" s="1"/>
  <c r="G11" i="103" s="1"/>
  <c r="J11" i="103" s="1"/>
  <c r="G11" i="104" s="1"/>
  <c r="J11" i="104" s="1"/>
  <c r="G11" i="105" s="1"/>
  <c r="J11" i="105" s="1"/>
  <c r="G11" i="106" s="1"/>
  <c r="J11" i="106" s="1"/>
  <c r="E11" i="107" s="1"/>
  <c r="G11" i="107" s="1"/>
  <c r="J11" i="107" s="1"/>
  <c r="G10" i="102"/>
  <c r="J10" i="102" s="1"/>
  <c r="G10" i="103" s="1"/>
  <c r="J10" i="103" s="1"/>
  <c r="G10" i="104" s="1"/>
  <c r="J10" i="104" s="1"/>
  <c r="G10" i="105" s="1"/>
  <c r="J10" i="105" s="1"/>
  <c r="G10" i="106" s="1"/>
  <c r="J10" i="106" s="1"/>
  <c r="E10" i="107" s="1"/>
  <c r="G10" i="107" s="1"/>
  <c r="J10" i="107" s="1"/>
  <c r="G17" i="89"/>
  <c r="J17" i="89" s="1"/>
  <c r="E17" i="90" s="1"/>
  <c r="G19" i="92"/>
  <c r="J19" i="92" s="1"/>
  <c r="E19" i="93" s="1"/>
  <c r="G18" i="89"/>
  <c r="J18" i="89" s="1"/>
  <c r="E18" i="90" s="1"/>
  <c r="G16" i="89"/>
  <c r="J16" i="89" s="1"/>
  <c r="E16" i="90" s="1"/>
  <c r="G22" i="92"/>
  <c r="J22" i="92" s="1"/>
  <c r="E22" i="93" s="1"/>
  <c r="G25" i="92"/>
  <c r="J25" i="92" s="1"/>
  <c r="E25" i="93" s="1"/>
  <c r="G26" i="92"/>
  <c r="J26" i="92" s="1"/>
  <c r="E26" i="93" s="1"/>
  <c r="G20" i="92"/>
  <c r="J20" i="92" s="1"/>
  <c r="E20" i="93" s="1"/>
  <c r="G24" i="92"/>
  <c r="J24" i="92" s="1"/>
  <c r="E24" i="93" s="1"/>
  <c r="G23" i="92"/>
  <c r="J23" i="92" s="1"/>
  <c r="E23" i="93" s="1"/>
  <c r="G21" i="92"/>
  <c r="J21" i="92" s="1"/>
  <c r="E21" i="93" s="1"/>
  <c r="G13" i="89"/>
  <c r="J13" i="89" s="1"/>
  <c r="E13" i="90" s="1"/>
  <c r="G7" i="91"/>
  <c r="J7" i="91" s="1"/>
  <c r="E7" i="92" s="1"/>
  <c r="G14" i="89"/>
  <c r="J14" i="89" s="1"/>
  <c r="E14" i="90" s="1"/>
  <c r="G8" i="91"/>
  <c r="J8" i="91" s="1"/>
  <c r="E8" i="92" s="1"/>
  <c r="G15" i="89"/>
  <c r="J15" i="89" s="1"/>
  <c r="E15" i="90" s="1"/>
  <c r="G5" i="78"/>
  <c r="J5" i="78" s="1"/>
  <c r="E5" i="79" s="1"/>
  <c r="G5" i="8"/>
  <c r="E6" i="90" l="1"/>
  <c r="G6" i="90" s="1"/>
  <c r="J6" i="90" s="1"/>
  <c r="E6" i="91" s="1"/>
  <c r="G6" i="91" s="1"/>
  <c r="J6" i="91" s="1"/>
  <c r="E6" i="92" s="1"/>
  <c r="G6" i="92" s="1"/>
  <c r="J6" i="92" s="1"/>
  <c r="E6" i="93" s="1"/>
  <c r="G5" i="79"/>
  <c r="J5" i="79" s="1"/>
  <c r="E5" i="80" s="1"/>
  <c r="G19" i="93"/>
  <c r="J19" i="93" s="1"/>
  <c r="G16" i="90"/>
  <c r="J16" i="90" s="1"/>
  <c r="E16" i="91" s="1"/>
  <c r="G18" i="90"/>
  <c r="J18" i="90" s="1"/>
  <c r="E18" i="91" s="1"/>
  <c r="G17" i="90"/>
  <c r="J17" i="90" s="1"/>
  <c r="E17" i="91" s="1"/>
  <c r="G24" i="93"/>
  <c r="J24" i="93" s="1"/>
  <c r="G21" i="93"/>
  <c r="J21" i="93" s="1"/>
  <c r="G25" i="93"/>
  <c r="J25" i="93" s="1"/>
  <c r="G20" i="93"/>
  <c r="J20" i="93" s="1"/>
  <c r="G26" i="93"/>
  <c r="J26" i="93" s="1"/>
  <c r="G22" i="93"/>
  <c r="J22" i="93" s="1"/>
  <c r="G23" i="93"/>
  <c r="J23" i="93" s="1"/>
  <c r="G8" i="92"/>
  <c r="J8" i="92" s="1"/>
  <c r="E8" i="93" s="1"/>
  <c r="G14" i="90"/>
  <c r="J14" i="90" s="1"/>
  <c r="E14" i="91" s="1"/>
  <c r="G7" i="92"/>
  <c r="J7" i="92" s="1"/>
  <c r="E7" i="93" s="1"/>
  <c r="G13" i="90"/>
  <c r="J13" i="90" s="1"/>
  <c r="E13" i="91" s="1"/>
  <c r="G15" i="90"/>
  <c r="J15" i="90" s="1"/>
  <c r="E15" i="91" s="1"/>
  <c r="G189" i="74"/>
  <c r="J189" i="74" s="1"/>
  <c r="G187" i="74"/>
  <c r="J187" i="74" s="1"/>
  <c r="G105" i="74"/>
  <c r="J105" i="74" s="1"/>
  <c r="E187" i="77" l="1"/>
  <c r="G187" i="77" s="1"/>
  <c r="J187" i="77" s="1"/>
  <c r="E187" i="78" s="1"/>
  <c r="E105" i="77"/>
  <c r="G105" i="77" s="1"/>
  <c r="J105" i="77" s="1"/>
  <c r="E105" i="78" s="1"/>
  <c r="E189" i="77"/>
  <c r="G189" i="77" s="1"/>
  <c r="J189" i="77" s="1"/>
  <c r="E189" i="78" s="1"/>
  <c r="G5" i="80"/>
  <c r="J5" i="80" s="1"/>
  <c r="E5" i="81" s="1"/>
  <c r="G17" i="91"/>
  <c r="J17" i="91" s="1"/>
  <c r="E17" i="92" s="1"/>
  <c r="G18" i="91"/>
  <c r="J18" i="91" s="1"/>
  <c r="E18" i="92" s="1"/>
  <c r="G16" i="91"/>
  <c r="J16" i="91" s="1"/>
  <c r="E16" i="92" s="1"/>
  <c r="G19" i="94"/>
  <c r="J19" i="94" s="1"/>
  <c r="G26" i="94"/>
  <c r="J26" i="94" s="1"/>
  <c r="G25" i="94"/>
  <c r="J25" i="94" s="1"/>
  <c r="G23" i="94"/>
  <c r="J23" i="94" s="1"/>
  <c r="G20" i="94"/>
  <c r="J20" i="94" s="1"/>
  <c r="G21" i="94"/>
  <c r="J21" i="94" s="1"/>
  <c r="G24" i="94"/>
  <c r="J24" i="94" s="1"/>
  <c r="G22" i="94"/>
  <c r="J22" i="94" s="1"/>
  <c r="G15" i="91"/>
  <c r="J15" i="91" s="1"/>
  <c r="E15" i="92" s="1"/>
  <c r="G13" i="91"/>
  <c r="J13" i="91" s="1"/>
  <c r="E13" i="92" s="1"/>
  <c r="G6" i="93"/>
  <c r="J6" i="93" s="1"/>
  <c r="G7" i="93"/>
  <c r="J7" i="93" s="1"/>
  <c r="G14" i="91"/>
  <c r="J14" i="91" s="1"/>
  <c r="E14" i="92" s="1"/>
  <c r="G8" i="93"/>
  <c r="J8" i="93" s="1"/>
  <c r="G188" i="74"/>
  <c r="J188" i="74" s="1"/>
  <c r="G207" i="74"/>
  <c r="J207" i="74" s="1"/>
  <c r="G76" i="74"/>
  <c r="J76" i="74" s="1"/>
  <c r="E76" i="77" l="1"/>
  <c r="E188" i="77"/>
  <c r="G188" i="77" s="1"/>
  <c r="J188" i="77" s="1"/>
  <c r="E188" i="78" s="1"/>
  <c r="E207" i="77"/>
  <c r="G207" i="77" s="1"/>
  <c r="J207" i="77" s="1"/>
  <c r="E207" i="78" s="1"/>
  <c r="J189" i="8"/>
  <c r="G189" i="8"/>
  <c r="G187" i="8"/>
  <c r="J187" i="8"/>
  <c r="J105" i="8"/>
  <c r="G105" i="8"/>
  <c r="G5" i="81"/>
  <c r="J5" i="81" s="1"/>
  <c r="G26" i="95"/>
  <c r="J26" i="95" s="1"/>
  <c r="G25" i="95"/>
  <c r="J25" i="95" s="1"/>
  <c r="G23" i="95"/>
  <c r="J23" i="95" s="1"/>
  <c r="G19" i="95"/>
  <c r="J19" i="95" s="1"/>
  <c r="G24" i="95"/>
  <c r="J24" i="95" s="1"/>
  <c r="G22" i="95"/>
  <c r="J22" i="95" s="1"/>
  <c r="G21" i="95"/>
  <c r="J21" i="95" s="1"/>
  <c r="G20" i="95"/>
  <c r="J20" i="95" s="1"/>
  <c r="G105" i="78"/>
  <c r="J105" i="78" s="1"/>
  <c r="E105" i="79" s="1"/>
  <c r="G189" i="78"/>
  <c r="J189" i="78" s="1"/>
  <c r="E189" i="79" s="1"/>
  <c r="G187" i="78"/>
  <c r="J187" i="78" s="1"/>
  <c r="E187" i="79" s="1"/>
  <c r="G18" i="92"/>
  <c r="J18" i="92" s="1"/>
  <c r="E18" i="93" s="1"/>
  <c r="G16" i="92"/>
  <c r="J16" i="92" s="1"/>
  <c r="E16" i="93" s="1"/>
  <c r="G17" i="92"/>
  <c r="J17" i="92" s="1"/>
  <c r="E17" i="93" s="1"/>
  <c r="G14" i="92"/>
  <c r="J14" i="92" s="1"/>
  <c r="E14" i="93" s="1"/>
  <c r="G8" i="94"/>
  <c r="J8" i="94" s="1"/>
  <c r="G6" i="94"/>
  <c r="J6" i="94" s="1"/>
  <c r="G13" i="92"/>
  <c r="J13" i="92" s="1"/>
  <c r="E13" i="93" s="1"/>
  <c r="G15" i="92"/>
  <c r="J15" i="92" s="1"/>
  <c r="E15" i="93" s="1"/>
  <c r="G7" i="94"/>
  <c r="J7" i="94" s="1"/>
  <c r="G76" i="77"/>
  <c r="J76" i="77" s="1"/>
  <c r="E76" i="78" s="1"/>
  <c r="M237" i="8"/>
  <c r="F235" i="8"/>
  <c r="F238" i="8" s="1"/>
  <c r="F240" i="8" s="1"/>
  <c r="F241" i="8" s="1"/>
  <c r="E5" i="82" l="1"/>
  <c r="G5" i="82" s="1"/>
  <c r="J5" i="82" s="1"/>
  <c r="E5" i="83" s="1"/>
  <c r="G5" i="83" s="1"/>
  <c r="J5" i="83" s="1"/>
  <c r="E5" i="84" s="1"/>
  <c r="G188" i="8"/>
  <c r="J188" i="8"/>
  <c r="J76" i="8"/>
  <c r="G76" i="8"/>
  <c r="G26" i="96"/>
  <c r="J26" i="96" s="1"/>
  <c r="G26" i="97" s="1"/>
  <c r="J26" i="97" s="1"/>
  <c r="G25" i="96"/>
  <c r="J25" i="96" s="1"/>
  <c r="G25" i="97" s="1"/>
  <c r="J25" i="97" s="1"/>
  <c r="G19" i="96"/>
  <c r="J19" i="96" s="1"/>
  <c r="G19" i="97" s="1"/>
  <c r="J19" i="97" s="1"/>
  <c r="G23" i="96"/>
  <c r="J23" i="96" s="1"/>
  <c r="G23" i="97" s="1"/>
  <c r="J23" i="97" s="1"/>
  <c r="G8" i="95"/>
  <c r="J8" i="95" s="1"/>
  <c r="G7" i="95"/>
  <c r="J7" i="95" s="1"/>
  <c r="G24" i="96"/>
  <c r="J24" i="96" s="1"/>
  <c r="G24" i="97" s="1"/>
  <c r="J24" i="97" s="1"/>
  <c r="G22" i="96"/>
  <c r="J22" i="96" s="1"/>
  <c r="G22" i="97" s="1"/>
  <c r="J22" i="97" s="1"/>
  <c r="G21" i="96"/>
  <c r="J21" i="96" s="1"/>
  <c r="G21" i="97" s="1"/>
  <c r="J21" i="97" s="1"/>
  <c r="G20" i="96"/>
  <c r="J20" i="96" s="1"/>
  <c r="G20" i="97" s="1"/>
  <c r="J20" i="97" s="1"/>
  <c r="G6" i="95"/>
  <c r="J6" i="95" s="1"/>
  <c r="G187" i="79"/>
  <c r="J187" i="79" s="1"/>
  <c r="E187" i="80" s="1"/>
  <c r="G189" i="79"/>
  <c r="J189" i="79" s="1"/>
  <c r="E189" i="80" s="1"/>
  <c r="G105" i="79"/>
  <c r="J105" i="79" s="1"/>
  <c r="E105" i="80" s="1"/>
  <c r="G188" i="78"/>
  <c r="J188" i="78" s="1"/>
  <c r="E188" i="79" s="1"/>
  <c r="G76" i="78"/>
  <c r="J76" i="78" s="1"/>
  <c r="E76" i="79" s="1"/>
  <c r="G16" i="93"/>
  <c r="J16" i="93" s="1"/>
  <c r="G17" i="93"/>
  <c r="J17" i="93" s="1"/>
  <c r="G18" i="93"/>
  <c r="J18" i="93" s="1"/>
  <c r="J207" i="8"/>
  <c r="G207" i="8"/>
  <c r="G207" i="78"/>
  <c r="J207" i="78" s="1"/>
  <c r="E207" i="79" s="1"/>
  <c r="G15" i="93"/>
  <c r="J15" i="93" s="1"/>
  <c r="G13" i="93"/>
  <c r="J13" i="93" s="1"/>
  <c r="G14" i="93"/>
  <c r="J14" i="93" s="1"/>
  <c r="C235" i="8"/>
  <c r="C238" i="8" s="1"/>
  <c r="M239" i="8"/>
  <c r="M242" i="8" s="1"/>
  <c r="G105" i="80" l="1"/>
  <c r="J105" i="80" s="1"/>
  <c r="E105" i="81" s="1"/>
  <c r="G189" i="80"/>
  <c r="J189" i="80" s="1"/>
  <c r="E189" i="81" s="1"/>
  <c r="G187" i="80"/>
  <c r="J187" i="80" s="1"/>
  <c r="E187" i="81" s="1"/>
  <c r="G26" i="98"/>
  <c r="J26" i="98" s="1"/>
  <c r="G25" i="98"/>
  <c r="J25" i="98" s="1"/>
  <c r="G23" i="98"/>
  <c r="J23" i="98" s="1"/>
  <c r="G19" i="98"/>
  <c r="J19" i="98" s="1"/>
  <c r="G8" i="96"/>
  <c r="J8" i="96" s="1"/>
  <c r="G8" i="97" s="1"/>
  <c r="J8" i="97" s="1"/>
  <c r="G7" i="96"/>
  <c r="J7" i="96" s="1"/>
  <c r="G7" i="97" s="1"/>
  <c r="J7" i="97" s="1"/>
  <c r="G24" i="98"/>
  <c r="J24" i="98" s="1"/>
  <c r="G22" i="98"/>
  <c r="J22" i="98" s="1"/>
  <c r="G21" i="98"/>
  <c r="J21" i="98" s="1"/>
  <c r="G20" i="98"/>
  <c r="J20" i="98" s="1"/>
  <c r="G6" i="96"/>
  <c r="J6" i="96" s="1"/>
  <c r="G6" i="97" s="1"/>
  <c r="J6" i="97" s="1"/>
  <c r="G76" i="79"/>
  <c r="J76" i="79" s="1"/>
  <c r="E76" i="80" s="1"/>
  <c r="G207" i="79"/>
  <c r="J207" i="79" s="1"/>
  <c r="E207" i="80" s="1"/>
  <c r="G188" i="79"/>
  <c r="J188" i="79" s="1"/>
  <c r="E188" i="80" s="1"/>
  <c r="G17" i="94"/>
  <c r="J17" i="94" s="1"/>
  <c r="G18" i="94"/>
  <c r="J18" i="94" s="1"/>
  <c r="G16" i="94"/>
  <c r="J16" i="94" s="1"/>
  <c r="G14" i="94"/>
  <c r="J14" i="94" s="1"/>
  <c r="G13" i="94"/>
  <c r="J13" i="94" s="1"/>
  <c r="G5" i="84"/>
  <c r="J5" i="84" s="1"/>
  <c r="E5" i="85" s="1"/>
  <c r="G15" i="94"/>
  <c r="J15" i="94" s="1"/>
  <c r="G187" i="81" l="1"/>
  <c r="J187" i="81" s="1"/>
  <c r="G189" i="81"/>
  <c r="J189" i="81" s="1"/>
  <c r="G105" i="81"/>
  <c r="J105" i="81" s="1"/>
  <c r="G188" i="80"/>
  <c r="J188" i="80" s="1"/>
  <c r="E188" i="81" s="1"/>
  <c r="G76" i="80"/>
  <c r="J76" i="80" s="1"/>
  <c r="E76" i="81" s="1"/>
  <c r="G26" i="99"/>
  <c r="J26" i="99" s="1"/>
  <c r="G25" i="99"/>
  <c r="J25" i="99" s="1"/>
  <c r="G19" i="99"/>
  <c r="J19" i="99" s="1"/>
  <c r="G23" i="99"/>
  <c r="J23" i="99" s="1"/>
  <c r="G14" i="95"/>
  <c r="J14" i="95" s="1"/>
  <c r="G17" i="95"/>
  <c r="J17" i="95" s="1"/>
  <c r="G18" i="95"/>
  <c r="J18" i="95" s="1"/>
  <c r="G13" i="95"/>
  <c r="J13" i="95" s="1"/>
  <c r="G16" i="95"/>
  <c r="J16" i="95" s="1"/>
  <c r="G15" i="95"/>
  <c r="J15" i="95" s="1"/>
  <c r="G7" i="98"/>
  <c r="J7" i="98" s="1"/>
  <c r="G8" i="98"/>
  <c r="J8" i="98" s="1"/>
  <c r="G207" i="80"/>
  <c r="J207" i="80" s="1"/>
  <c r="E207" i="81" s="1"/>
  <c r="G24" i="99"/>
  <c r="J24" i="99" s="1"/>
  <c r="G22" i="99"/>
  <c r="J22" i="99" s="1"/>
  <c r="G21" i="99"/>
  <c r="J21" i="99" s="1"/>
  <c r="G20" i="99"/>
  <c r="J20" i="99" s="1"/>
  <c r="G6" i="98"/>
  <c r="J6" i="98" s="1"/>
  <c r="G5" i="85"/>
  <c r="J5" i="85" s="1"/>
  <c r="E5" i="86" s="1"/>
  <c r="E105" i="82" l="1"/>
  <c r="G105" i="82" s="1"/>
  <c r="J105" i="82" s="1"/>
  <c r="E105" i="83" s="1"/>
  <c r="G105" i="83" s="1"/>
  <c r="J105" i="83" s="1"/>
  <c r="E105" i="84" s="1"/>
  <c r="E189" i="82"/>
  <c r="G189" i="82" s="1"/>
  <c r="J189" i="82" s="1"/>
  <c r="E189" i="83" s="1"/>
  <c r="G189" i="83" s="1"/>
  <c r="J189" i="83" s="1"/>
  <c r="E189" i="84" s="1"/>
  <c r="G189" i="84" s="1"/>
  <c r="J189" i="84" s="1"/>
  <c r="E189" i="85" s="1"/>
  <c r="E187" i="82"/>
  <c r="G187" i="82" s="1"/>
  <c r="J187" i="82" s="1"/>
  <c r="E187" i="83" s="1"/>
  <c r="G187" i="83" s="1"/>
  <c r="J187" i="83" s="1"/>
  <c r="E187" i="84" s="1"/>
  <c r="G207" i="81"/>
  <c r="J207" i="81" s="1"/>
  <c r="G188" i="81"/>
  <c r="J188" i="81" s="1"/>
  <c r="G76" i="81"/>
  <c r="J76" i="81" s="1"/>
  <c r="G26" i="109"/>
  <c r="J26" i="109" s="1"/>
  <c r="G25" i="109"/>
  <c r="J25" i="109" s="1"/>
  <c r="G15" i="96"/>
  <c r="J15" i="96" s="1"/>
  <c r="G15" i="97" s="1"/>
  <c r="J15" i="97" s="1"/>
  <c r="G16" i="96"/>
  <c r="J16" i="96" s="1"/>
  <c r="G16" i="97" s="1"/>
  <c r="J16" i="97" s="1"/>
  <c r="G18" i="96"/>
  <c r="J18" i="96" s="1"/>
  <c r="G18" i="97" s="1"/>
  <c r="J18" i="97" s="1"/>
  <c r="G23" i="109"/>
  <c r="J23" i="109" s="1"/>
  <c r="G13" i="96"/>
  <c r="J13" i="96" s="1"/>
  <c r="G13" i="97" s="1"/>
  <c r="J13" i="97" s="1"/>
  <c r="G17" i="96"/>
  <c r="J17" i="96" s="1"/>
  <c r="G17" i="97" s="1"/>
  <c r="J17" i="97" s="1"/>
  <c r="G14" i="96"/>
  <c r="J14" i="96" s="1"/>
  <c r="G14" i="97" s="1"/>
  <c r="J14" i="97" s="1"/>
  <c r="G19" i="109"/>
  <c r="J19" i="109" s="1"/>
  <c r="G7" i="99"/>
  <c r="J7" i="99" s="1"/>
  <c r="G8" i="99"/>
  <c r="J8" i="99" s="1"/>
  <c r="G24" i="109"/>
  <c r="J24" i="109" s="1"/>
  <c r="G22" i="109"/>
  <c r="J22" i="109" s="1"/>
  <c r="G21" i="109"/>
  <c r="J21" i="109" s="1"/>
  <c r="G20" i="109"/>
  <c r="J20" i="109" s="1"/>
  <c r="G6" i="99"/>
  <c r="J6" i="99" s="1"/>
  <c r="G5" i="86"/>
  <c r="J5" i="86" s="1"/>
  <c r="E5" i="87" s="1"/>
  <c r="E76" i="82" l="1"/>
  <c r="G76" i="82" s="1"/>
  <c r="J76" i="82" s="1"/>
  <c r="E76" i="83" s="1"/>
  <c r="G76" i="83" s="1"/>
  <c r="J76" i="83" s="1"/>
  <c r="E76" i="84" s="1"/>
  <c r="E207" i="82"/>
  <c r="G207" i="82" s="1"/>
  <c r="J207" i="82" s="1"/>
  <c r="E207" i="83" s="1"/>
  <c r="G207" i="83" s="1"/>
  <c r="J207" i="83" s="1"/>
  <c r="E207" i="84" s="1"/>
  <c r="E188" i="82"/>
  <c r="G188" i="82" s="1"/>
  <c r="J188" i="82" s="1"/>
  <c r="E188" i="83" s="1"/>
  <c r="G188" i="83" s="1"/>
  <c r="J188" i="83" s="1"/>
  <c r="G187" i="84"/>
  <c r="J187" i="84" s="1"/>
  <c r="E187" i="85" s="1"/>
  <c r="G26" i="101"/>
  <c r="J26" i="101" s="1"/>
  <c r="G25" i="101"/>
  <c r="J25" i="101" s="1"/>
  <c r="G14" i="98"/>
  <c r="J14" i="98" s="1"/>
  <c r="G13" i="98"/>
  <c r="J13" i="98" s="1"/>
  <c r="G17" i="98"/>
  <c r="J17" i="98" s="1"/>
  <c r="G18" i="98"/>
  <c r="J18" i="98" s="1"/>
  <c r="G23" i="101"/>
  <c r="J23" i="101" s="1"/>
  <c r="G19" i="101"/>
  <c r="J19" i="101" s="1"/>
  <c r="G15" i="98"/>
  <c r="J15" i="98" s="1"/>
  <c r="G16" i="98"/>
  <c r="J16" i="98" s="1"/>
  <c r="G8" i="109"/>
  <c r="J8" i="109" s="1"/>
  <c r="G7" i="109"/>
  <c r="J7" i="109" s="1"/>
  <c r="G24" i="101"/>
  <c r="J24" i="101" s="1"/>
  <c r="G22" i="101"/>
  <c r="J22" i="101" s="1"/>
  <c r="G21" i="101"/>
  <c r="J21" i="101" s="1"/>
  <c r="G20" i="101"/>
  <c r="J20" i="101" s="1"/>
  <c r="G6" i="109"/>
  <c r="J6" i="109" s="1"/>
  <c r="G105" i="84"/>
  <c r="J105" i="84" s="1"/>
  <c r="E105" i="85" s="1"/>
  <c r="G189" i="85"/>
  <c r="J189" i="85" s="1"/>
  <c r="E189" i="86" s="1"/>
  <c r="G5" i="87"/>
  <c r="J5" i="87" s="1"/>
  <c r="E5" i="88" s="1"/>
  <c r="E188" i="84" l="1"/>
  <c r="G188" i="84" s="1"/>
  <c r="J188" i="84" s="1"/>
  <c r="G187" i="85"/>
  <c r="J187" i="85" s="1"/>
  <c r="E187" i="86" s="1"/>
  <c r="G26" i="102"/>
  <c r="J26" i="102" s="1"/>
  <c r="G26" i="103" s="1"/>
  <c r="J26" i="103" s="1"/>
  <c r="G26" i="104" s="1"/>
  <c r="J26" i="104" s="1"/>
  <c r="G26" i="105" s="1"/>
  <c r="J26" i="105" s="1"/>
  <c r="G26" i="106" s="1"/>
  <c r="J26" i="106" s="1"/>
  <c r="E26" i="107" s="1"/>
  <c r="G26" i="107" s="1"/>
  <c r="J26" i="107" s="1"/>
  <c r="G25" i="102"/>
  <c r="J25" i="102" s="1"/>
  <c r="G25" i="103" s="1"/>
  <c r="J25" i="103" s="1"/>
  <c r="G25" i="104" s="1"/>
  <c r="J25" i="104" s="1"/>
  <c r="G25" i="105" s="1"/>
  <c r="J25" i="105" s="1"/>
  <c r="G25" i="106" s="1"/>
  <c r="J25" i="106" s="1"/>
  <c r="E25" i="107" s="1"/>
  <c r="G25" i="107" s="1"/>
  <c r="J25" i="107" s="1"/>
  <c r="G23" i="102"/>
  <c r="J23" i="102" s="1"/>
  <c r="G23" i="103" s="1"/>
  <c r="J23" i="103" s="1"/>
  <c r="G23" i="104" s="1"/>
  <c r="J23" i="104" s="1"/>
  <c r="G23" i="105" s="1"/>
  <c r="J23" i="105" s="1"/>
  <c r="G23" i="106" s="1"/>
  <c r="J23" i="106" s="1"/>
  <c r="E23" i="107" s="1"/>
  <c r="G23" i="107" s="1"/>
  <c r="J23" i="107" s="1"/>
  <c r="G19" i="102"/>
  <c r="J19" i="102" s="1"/>
  <c r="G19" i="103" s="1"/>
  <c r="J19" i="103" s="1"/>
  <c r="G19" i="104" s="1"/>
  <c r="J19" i="104" s="1"/>
  <c r="G19" i="105" s="1"/>
  <c r="J19" i="105" s="1"/>
  <c r="G19" i="106" s="1"/>
  <c r="J19" i="106" s="1"/>
  <c r="E19" i="107" s="1"/>
  <c r="G19" i="107" s="1"/>
  <c r="J19" i="107" s="1"/>
  <c r="G13" i="99"/>
  <c r="J13" i="99" s="1"/>
  <c r="G16" i="99"/>
  <c r="J16" i="99" s="1"/>
  <c r="G15" i="99"/>
  <c r="J15" i="99" s="1"/>
  <c r="G18" i="99"/>
  <c r="J18" i="99" s="1"/>
  <c r="G17" i="99"/>
  <c r="J17" i="99" s="1"/>
  <c r="G14" i="99"/>
  <c r="J14" i="99" s="1"/>
  <c r="G7" i="101"/>
  <c r="J7" i="101" s="1"/>
  <c r="G8" i="101"/>
  <c r="J8" i="101" s="1"/>
  <c r="G24" i="102"/>
  <c r="J24" i="102" s="1"/>
  <c r="G24" i="103" s="1"/>
  <c r="J24" i="103" s="1"/>
  <c r="G24" i="104" s="1"/>
  <c r="J24" i="104" s="1"/>
  <c r="G24" i="105" s="1"/>
  <c r="J24" i="105" s="1"/>
  <c r="G24" i="106" s="1"/>
  <c r="J24" i="106" s="1"/>
  <c r="E24" i="107" s="1"/>
  <c r="G24" i="107" s="1"/>
  <c r="J24" i="107" s="1"/>
  <c r="G22" i="102"/>
  <c r="J22" i="102" s="1"/>
  <c r="G22" i="103" s="1"/>
  <c r="J22" i="103" s="1"/>
  <c r="G22" i="104" s="1"/>
  <c r="J22" i="104" s="1"/>
  <c r="G22" i="105" s="1"/>
  <c r="J22" i="105" s="1"/>
  <c r="G22" i="106" s="1"/>
  <c r="J22" i="106" s="1"/>
  <c r="E22" i="107" s="1"/>
  <c r="G22" i="107" s="1"/>
  <c r="J22" i="107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E21" i="107" s="1"/>
  <c r="G21" i="107" s="1"/>
  <c r="J21" i="107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E20" i="107" s="1"/>
  <c r="G20" i="107" s="1"/>
  <c r="J20" i="107" s="1"/>
  <c r="G6" i="101"/>
  <c r="J6" i="101" s="1"/>
  <c r="G76" i="84"/>
  <c r="J76" i="84" s="1"/>
  <c r="E76" i="85" s="1"/>
  <c r="G105" i="85"/>
  <c r="J105" i="85" s="1"/>
  <c r="E105" i="86" s="1"/>
  <c r="G189" i="86"/>
  <c r="J189" i="86" s="1"/>
  <c r="E189" i="87" s="1"/>
  <c r="G207" i="84"/>
  <c r="J207" i="84" s="1"/>
  <c r="E207" i="85" s="1"/>
  <c r="G5" i="88"/>
  <c r="J5" i="88" s="1"/>
  <c r="E5" i="89" s="1"/>
  <c r="E188" i="85" l="1"/>
  <c r="G188" i="85" s="1"/>
  <c r="J188" i="85" s="1"/>
  <c r="G187" i="86"/>
  <c r="J187" i="86" s="1"/>
  <c r="E187" i="87" s="1"/>
  <c r="G14" i="109"/>
  <c r="J14" i="109" s="1"/>
  <c r="G16" i="109"/>
  <c r="J16" i="109" s="1"/>
  <c r="G17" i="109"/>
  <c r="J17" i="109" s="1"/>
  <c r="G15" i="109"/>
  <c r="J15" i="109" s="1"/>
  <c r="G13" i="109"/>
  <c r="J13" i="109" s="1"/>
  <c r="G18" i="109"/>
  <c r="J18" i="109" s="1"/>
  <c r="G7" i="102"/>
  <c r="J7" i="102" s="1"/>
  <c r="G7" i="103" s="1"/>
  <c r="J7" i="103" s="1"/>
  <c r="G7" i="104" s="1"/>
  <c r="J7" i="104" s="1"/>
  <c r="G7" i="105" s="1"/>
  <c r="J7" i="105" s="1"/>
  <c r="G7" i="106" s="1"/>
  <c r="J7" i="106" s="1"/>
  <c r="E7" i="107" s="1"/>
  <c r="G7" i="107" s="1"/>
  <c r="J7" i="107" s="1"/>
  <c r="G8" i="102"/>
  <c r="J8" i="102" s="1"/>
  <c r="G8" i="103" s="1"/>
  <c r="J8" i="103" s="1"/>
  <c r="G8" i="104" s="1"/>
  <c r="J8" i="104" s="1"/>
  <c r="G8" i="105" s="1"/>
  <c r="J8" i="105" s="1"/>
  <c r="G8" i="106" s="1"/>
  <c r="J8" i="106" s="1"/>
  <c r="E8" i="107" s="1"/>
  <c r="G8" i="107" s="1"/>
  <c r="J8" i="107" s="1"/>
  <c r="G6" i="102"/>
  <c r="J6" i="102" s="1"/>
  <c r="G6" i="103" s="1"/>
  <c r="J6" i="103" s="1"/>
  <c r="G6" i="104" s="1"/>
  <c r="J6" i="104" s="1"/>
  <c r="G6" i="105" s="1"/>
  <c r="J6" i="105" s="1"/>
  <c r="G6" i="106" s="1"/>
  <c r="J6" i="106" s="1"/>
  <c r="E6" i="107" s="1"/>
  <c r="G6" i="107" s="1"/>
  <c r="J6" i="107" s="1"/>
  <c r="G105" i="86"/>
  <c r="J105" i="86" s="1"/>
  <c r="E105" i="87" s="1"/>
  <c r="G76" i="85"/>
  <c r="J76" i="85" s="1"/>
  <c r="E76" i="86" s="1"/>
  <c r="G189" i="87"/>
  <c r="J189" i="87" s="1"/>
  <c r="E189" i="88" s="1"/>
  <c r="G207" i="85"/>
  <c r="J207" i="85" s="1"/>
  <c r="E207" i="86" s="1"/>
  <c r="G5" i="89"/>
  <c r="J5" i="89" s="1"/>
  <c r="E5" i="90" s="1"/>
  <c r="E188" i="86" l="1"/>
  <c r="G188" i="86" s="1"/>
  <c r="J188" i="86" s="1"/>
  <c r="G187" i="87"/>
  <c r="J187" i="87" s="1"/>
  <c r="G18" i="101"/>
  <c r="J18" i="101" s="1"/>
  <c r="G16" i="101"/>
  <c r="J16" i="101" s="1"/>
  <c r="G13" i="101"/>
  <c r="J13" i="101" s="1"/>
  <c r="G15" i="101"/>
  <c r="J15" i="101" s="1"/>
  <c r="G17" i="101"/>
  <c r="J17" i="101" s="1"/>
  <c r="G14" i="101"/>
  <c r="J14" i="101" s="1"/>
  <c r="G76" i="86"/>
  <c r="J76" i="86" s="1"/>
  <c r="E76" i="87" s="1"/>
  <c r="G105" i="87"/>
  <c r="J105" i="87" s="1"/>
  <c r="E105" i="88" s="1"/>
  <c r="G189" i="88"/>
  <c r="J189" i="88" s="1"/>
  <c r="E189" i="89" s="1"/>
  <c r="G207" i="86"/>
  <c r="J207" i="86" s="1"/>
  <c r="E207" i="87" s="1"/>
  <c r="G5" i="90"/>
  <c r="J5" i="90" s="1"/>
  <c r="E5" i="91" s="1"/>
  <c r="E187" i="88" l="1"/>
  <c r="G187" i="88" s="1"/>
  <c r="J187" i="88" s="1"/>
  <c r="E187" i="89" s="1"/>
  <c r="G187" i="89" s="1"/>
  <c r="J187" i="89" s="1"/>
  <c r="E188" i="87"/>
  <c r="G188" i="87" s="1"/>
  <c r="J188" i="87" s="1"/>
  <c r="G17" i="102"/>
  <c r="J17" i="102" s="1"/>
  <c r="G17" i="103" s="1"/>
  <c r="J17" i="103" s="1"/>
  <c r="G17" i="104" s="1"/>
  <c r="J17" i="104" s="1"/>
  <c r="G17" i="105" s="1"/>
  <c r="J17" i="105" s="1"/>
  <c r="G17" i="106" s="1"/>
  <c r="J17" i="106" s="1"/>
  <c r="E17" i="107" s="1"/>
  <c r="G17" i="107" s="1"/>
  <c r="J17" i="107" s="1"/>
  <c r="G16" i="102"/>
  <c r="J16" i="102" s="1"/>
  <c r="G16" i="103" s="1"/>
  <c r="J16" i="103" s="1"/>
  <c r="G16" i="104" s="1"/>
  <c r="J16" i="104" s="1"/>
  <c r="G16" i="105" s="1"/>
  <c r="J16" i="105" s="1"/>
  <c r="G16" i="106" s="1"/>
  <c r="J16" i="106" s="1"/>
  <c r="E16" i="107" s="1"/>
  <c r="G16" i="107" s="1"/>
  <c r="J16" i="107" s="1"/>
  <c r="G14" i="102"/>
  <c r="J14" i="102" s="1"/>
  <c r="G14" i="103" s="1"/>
  <c r="J14" i="103" s="1"/>
  <c r="G14" i="104" s="1"/>
  <c r="J14" i="104" s="1"/>
  <c r="G14" i="105" s="1"/>
  <c r="J14" i="105" s="1"/>
  <c r="G14" i="106" s="1"/>
  <c r="J14" i="106" s="1"/>
  <c r="E14" i="107" s="1"/>
  <c r="G14" i="107" s="1"/>
  <c r="J14" i="107" s="1"/>
  <c r="G15" i="102"/>
  <c r="J15" i="102" s="1"/>
  <c r="G15" i="103" s="1"/>
  <c r="J15" i="103" s="1"/>
  <c r="G15" i="104" s="1"/>
  <c r="J15" i="104" s="1"/>
  <c r="G15" i="105" s="1"/>
  <c r="J15" i="105" s="1"/>
  <c r="G15" i="106" s="1"/>
  <c r="J15" i="106" s="1"/>
  <c r="E15" i="107" s="1"/>
  <c r="G15" i="107" s="1"/>
  <c r="J15" i="107" s="1"/>
  <c r="G13" i="102"/>
  <c r="J13" i="102" s="1"/>
  <c r="G13" i="103" s="1"/>
  <c r="J13" i="103" s="1"/>
  <c r="G13" i="104" s="1"/>
  <c r="J13" i="104" s="1"/>
  <c r="G13" i="105" s="1"/>
  <c r="J13" i="105" s="1"/>
  <c r="G13" i="106" s="1"/>
  <c r="J13" i="106" s="1"/>
  <c r="E13" i="107" s="1"/>
  <c r="G13" i="107" s="1"/>
  <c r="J13" i="107" s="1"/>
  <c r="G18" i="102"/>
  <c r="J18" i="102" s="1"/>
  <c r="G18" i="103" s="1"/>
  <c r="J18" i="103" s="1"/>
  <c r="G18" i="104" s="1"/>
  <c r="J18" i="104" s="1"/>
  <c r="G18" i="105" s="1"/>
  <c r="J18" i="105" s="1"/>
  <c r="G18" i="106" s="1"/>
  <c r="J18" i="106" s="1"/>
  <c r="E18" i="107" s="1"/>
  <c r="G18" i="107" s="1"/>
  <c r="J18" i="107" s="1"/>
  <c r="G105" i="88"/>
  <c r="J105" i="88" s="1"/>
  <c r="E105" i="89" s="1"/>
  <c r="G76" i="87"/>
  <c r="J76" i="87" s="1"/>
  <c r="E76" i="88" s="1"/>
  <c r="G189" i="89"/>
  <c r="J189" i="89" s="1"/>
  <c r="E189" i="90" s="1"/>
  <c r="G207" i="87"/>
  <c r="J207" i="87" s="1"/>
  <c r="E207" i="88" s="1"/>
  <c r="G5" i="91"/>
  <c r="J5" i="91" s="1"/>
  <c r="E5" i="92" s="1"/>
  <c r="E188" i="88" l="1"/>
  <c r="G188" i="88" s="1"/>
  <c r="J188" i="88" s="1"/>
  <c r="E188" i="89" s="1"/>
  <c r="G188" i="89" s="1"/>
  <c r="J188" i="89" s="1"/>
  <c r="E188" i="90" s="1"/>
  <c r="G188" i="90" s="1"/>
  <c r="J188" i="90" s="1"/>
  <c r="E188" i="91" s="1"/>
  <c r="E187" i="90"/>
  <c r="G187" i="90" s="1"/>
  <c r="J187" i="90" s="1"/>
  <c r="E187" i="91" s="1"/>
  <c r="G187" i="91" s="1"/>
  <c r="J187" i="91" s="1"/>
  <c r="E187" i="92" s="1"/>
  <c r="G187" i="92" s="1"/>
  <c r="J187" i="92" s="1"/>
  <c r="E187" i="93" s="1"/>
  <c r="G76" i="88"/>
  <c r="J76" i="88" s="1"/>
  <c r="E76" i="89" s="1"/>
  <c r="G105" i="89"/>
  <c r="J105" i="89" s="1"/>
  <c r="E105" i="90" s="1"/>
  <c r="G189" i="90"/>
  <c r="J189" i="90" s="1"/>
  <c r="E189" i="91" s="1"/>
  <c r="G207" i="88"/>
  <c r="J207" i="88" s="1"/>
  <c r="E207" i="89" s="1"/>
  <c r="G5" i="92"/>
  <c r="J5" i="92" s="1"/>
  <c r="E5" i="93" s="1"/>
  <c r="G105" i="90" l="1"/>
  <c r="J105" i="90" s="1"/>
  <c r="E105" i="91" s="1"/>
  <c r="G76" i="89"/>
  <c r="J76" i="89" s="1"/>
  <c r="E76" i="90" s="1"/>
  <c r="G187" i="93"/>
  <c r="J187" i="93" s="1"/>
  <c r="G189" i="91"/>
  <c r="J189" i="91" s="1"/>
  <c r="E189" i="92" s="1"/>
  <c r="G188" i="91"/>
  <c r="J188" i="91" s="1"/>
  <c r="E188" i="92" s="1"/>
  <c r="G207" i="89"/>
  <c r="J207" i="89" s="1"/>
  <c r="E207" i="90" s="1"/>
  <c r="G5" i="93"/>
  <c r="J5" i="93" s="1"/>
  <c r="G76" i="90" l="1"/>
  <c r="J76" i="90" s="1"/>
  <c r="E76" i="91" s="1"/>
  <c r="G105" i="91"/>
  <c r="J105" i="91" s="1"/>
  <c r="E105" i="92" s="1"/>
  <c r="G187" i="94"/>
  <c r="J187" i="94" s="1"/>
  <c r="G189" i="92"/>
  <c r="J189" i="92" s="1"/>
  <c r="E189" i="93" s="1"/>
  <c r="G188" i="92"/>
  <c r="J188" i="92" s="1"/>
  <c r="E188" i="93" s="1"/>
  <c r="G207" i="90"/>
  <c r="J207" i="90" s="1"/>
  <c r="E207" i="91" s="1"/>
  <c r="G5" i="94"/>
  <c r="J5" i="94" s="1"/>
  <c r="G187" i="95" l="1"/>
  <c r="J187" i="95" s="1"/>
  <c r="G5" i="95"/>
  <c r="J5" i="95" s="1"/>
  <c r="G105" i="92"/>
  <c r="J105" i="92" s="1"/>
  <c r="E105" i="93" s="1"/>
  <c r="G76" i="91"/>
  <c r="J76" i="91" s="1"/>
  <c r="E76" i="92" s="1"/>
  <c r="G188" i="93"/>
  <c r="J188" i="93" s="1"/>
  <c r="G189" i="93"/>
  <c r="J189" i="93" s="1"/>
  <c r="G207" i="91"/>
  <c r="J207" i="91" s="1"/>
  <c r="E207" i="92" s="1"/>
  <c r="G187" i="96" l="1"/>
  <c r="J187" i="96" s="1"/>
  <c r="G187" i="97" s="1"/>
  <c r="J187" i="97" s="1"/>
  <c r="G5" i="96"/>
  <c r="J5" i="96" s="1"/>
  <c r="G5" i="97" s="1"/>
  <c r="J5" i="97" s="1"/>
  <c r="G76" i="92"/>
  <c r="J76" i="92" s="1"/>
  <c r="E76" i="93" s="1"/>
  <c r="G105" i="93"/>
  <c r="J105" i="93" s="1"/>
  <c r="G189" i="94"/>
  <c r="J189" i="94" s="1"/>
  <c r="G188" i="94"/>
  <c r="J188" i="94" s="1"/>
  <c r="G207" i="92"/>
  <c r="J207" i="92" s="1"/>
  <c r="E207" i="93" s="1"/>
  <c r="G187" i="98" l="1"/>
  <c r="J187" i="98" s="1"/>
  <c r="G189" i="95"/>
  <c r="J189" i="95" s="1"/>
  <c r="G188" i="95"/>
  <c r="J188" i="95" s="1"/>
  <c r="G5" i="98"/>
  <c r="J5" i="98" s="1"/>
  <c r="G5" i="99" s="1"/>
  <c r="J5" i="99" s="1"/>
  <c r="G5" i="109" s="1"/>
  <c r="J5" i="109" s="1"/>
  <c r="G76" i="93"/>
  <c r="J76" i="93" s="1"/>
  <c r="G105" i="94"/>
  <c r="J105" i="94" s="1"/>
  <c r="G207" i="93"/>
  <c r="J207" i="93" s="1"/>
  <c r="G189" i="96" l="1"/>
  <c r="J189" i="96" s="1"/>
  <c r="G189" i="97" s="1"/>
  <c r="J189" i="97" s="1"/>
  <c r="G187" i="99"/>
  <c r="J187" i="99" s="1"/>
  <c r="G105" i="95"/>
  <c r="J105" i="95" s="1"/>
  <c r="G188" i="96"/>
  <c r="J188" i="96" s="1"/>
  <c r="G188" i="97" s="1"/>
  <c r="J188" i="97" s="1"/>
  <c r="G5" i="101"/>
  <c r="J5" i="101" s="1"/>
  <c r="G76" i="94"/>
  <c r="J76" i="94" s="1"/>
  <c r="G207" i="94"/>
  <c r="J207" i="94" s="1"/>
  <c r="G105" i="96" l="1"/>
  <c r="J105" i="96" s="1"/>
  <c r="G105" i="97" s="1"/>
  <c r="J105" i="97" s="1"/>
  <c r="G189" i="98"/>
  <c r="J189" i="98" s="1"/>
  <c r="G187" i="109"/>
  <c r="J187" i="109" s="1"/>
  <c r="G76" i="95"/>
  <c r="J76" i="95" s="1"/>
  <c r="G188" i="98"/>
  <c r="J188" i="98" s="1"/>
  <c r="G207" i="95"/>
  <c r="J207" i="95" s="1"/>
  <c r="G5" i="102"/>
  <c r="J5" i="102" s="1"/>
  <c r="G5" i="103" s="1"/>
  <c r="J5" i="103" s="1"/>
  <c r="G5" i="104" s="1"/>
  <c r="J5" i="104" s="1"/>
  <c r="G5" i="105" s="1"/>
  <c r="J5" i="105" s="1"/>
  <c r="G5" i="106" s="1"/>
  <c r="J5" i="106" s="1"/>
  <c r="E5" i="107" s="1"/>
  <c r="G5" i="107" s="1"/>
  <c r="J5" i="107" s="1"/>
  <c r="G187" i="101" l="1"/>
  <c r="J187" i="101" s="1"/>
  <c r="G189" i="99"/>
  <c r="J189" i="99" s="1"/>
  <c r="G76" i="96"/>
  <c r="J76" i="96" s="1"/>
  <c r="G76" i="97" s="1"/>
  <c r="J76" i="97" s="1"/>
  <c r="G105" i="98"/>
  <c r="J105" i="98" s="1"/>
  <c r="G188" i="99"/>
  <c r="J188" i="99" s="1"/>
  <c r="G207" i="96"/>
  <c r="J207" i="96" s="1"/>
  <c r="G207" i="97" s="1"/>
  <c r="J207" i="97" s="1"/>
  <c r="G105" i="99" l="1"/>
  <c r="J105" i="99" s="1"/>
  <c r="G76" i="98"/>
  <c r="J76" i="98" s="1"/>
  <c r="G187" i="102"/>
  <c r="J187" i="102" s="1"/>
  <c r="G187" i="103" s="1"/>
  <c r="J187" i="103" s="1"/>
  <c r="G187" i="104" s="1"/>
  <c r="J187" i="104" s="1"/>
  <c r="G187" i="105" s="1"/>
  <c r="J187" i="105" s="1"/>
  <c r="G187" i="106" s="1"/>
  <c r="J187" i="106" s="1"/>
  <c r="E187" i="107" s="1"/>
  <c r="G187" i="107" s="1"/>
  <c r="J187" i="107" s="1"/>
  <c r="G189" i="109"/>
  <c r="J189" i="109" s="1"/>
  <c r="G188" i="109"/>
  <c r="J188" i="109" s="1"/>
  <c r="G207" i="98"/>
  <c r="J207" i="98" s="1"/>
  <c r="G189" i="101" l="1"/>
  <c r="J189" i="101" s="1"/>
  <c r="G76" i="99"/>
  <c r="J76" i="99" s="1"/>
  <c r="G105" i="109"/>
  <c r="J105" i="109" s="1"/>
  <c r="G188" i="101"/>
  <c r="J188" i="101" s="1"/>
  <c r="G207" i="99"/>
  <c r="J207" i="99" s="1"/>
  <c r="G105" i="101" l="1"/>
  <c r="J105" i="101" s="1"/>
  <c r="G76" i="109"/>
  <c r="J76" i="109" s="1"/>
  <c r="G189" i="102"/>
  <c r="J189" i="102" s="1"/>
  <c r="G189" i="103" s="1"/>
  <c r="J189" i="103" s="1"/>
  <c r="G189" i="104" s="1"/>
  <c r="J189" i="104" s="1"/>
  <c r="G189" i="105" s="1"/>
  <c r="J189" i="105" s="1"/>
  <c r="G189" i="106" s="1"/>
  <c r="J189" i="106" s="1"/>
  <c r="E189" i="107" s="1"/>
  <c r="G189" i="107" s="1"/>
  <c r="J189" i="107" s="1"/>
  <c r="G188" i="102"/>
  <c r="J188" i="102" s="1"/>
  <c r="G188" i="103" s="1"/>
  <c r="J188" i="103" s="1"/>
  <c r="G188" i="104" s="1"/>
  <c r="J188" i="104" s="1"/>
  <c r="G188" i="105" s="1"/>
  <c r="J188" i="105" s="1"/>
  <c r="G188" i="106" s="1"/>
  <c r="J188" i="106" s="1"/>
  <c r="E188" i="107" s="1"/>
  <c r="G188" i="107" s="1"/>
  <c r="J188" i="107" s="1"/>
  <c r="G207" i="109"/>
  <c r="J207" i="109" s="1"/>
  <c r="G76" i="101" l="1"/>
  <c r="J76" i="101" s="1"/>
  <c r="G105" i="102"/>
  <c r="J105" i="102" s="1"/>
  <c r="G105" i="103" s="1"/>
  <c r="J105" i="103" s="1"/>
  <c r="G105" i="104" s="1"/>
  <c r="J105" i="104" s="1"/>
  <c r="G105" i="105" s="1"/>
  <c r="J105" i="105" s="1"/>
  <c r="G105" i="106" s="1"/>
  <c r="J105" i="106" s="1"/>
  <c r="E105" i="107" s="1"/>
  <c r="G105" i="107" s="1"/>
  <c r="J105" i="107" s="1"/>
  <c r="G207" i="101"/>
  <c r="J207" i="101" s="1"/>
  <c r="G76" i="102" l="1"/>
  <c r="J76" i="102" s="1"/>
  <c r="G76" i="103" s="1"/>
  <c r="J76" i="103" s="1"/>
  <c r="G76" i="104" s="1"/>
  <c r="J76" i="104" s="1"/>
  <c r="G76" i="105" s="1"/>
  <c r="J76" i="105" s="1"/>
  <c r="G76" i="106" s="1"/>
  <c r="J76" i="106" s="1"/>
  <c r="E76" i="107" s="1"/>
  <c r="G76" i="107" s="1"/>
  <c r="J76" i="107" s="1"/>
  <c r="G207" i="102"/>
  <c r="J207" i="102" s="1"/>
  <c r="G207" i="103" s="1"/>
  <c r="J207" i="103" s="1"/>
  <c r="G207" i="104" s="1"/>
  <c r="J207" i="104" s="1"/>
  <c r="G207" i="105" s="1"/>
  <c r="J207" i="105" s="1"/>
  <c r="G207" i="106" s="1"/>
  <c r="J207" i="106" s="1"/>
  <c r="E207" i="107" s="1"/>
  <c r="G207" i="107" s="1"/>
  <c r="J207" i="107" s="1"/>
  <c r="G71" i="8" l="1"/>
  <c r="J71" i="8" s="1"/>
</calcChain>
</file>

<file path=xl/sharedStrings.xml><?xml version="1.0" encoding="utf-8"?>
<sst xmlns="http://schemas.openxmlformats.org/spreadsheetml/2006/main" count="33692" uniqueCount="1475">
  <si>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</si>
  <si>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</si>
  <si>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</si>
  <si>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</si>
  <si>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</si>
  <si>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</si>
  <si>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</si>
  <si>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</si>
  <si>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</si>
  <si>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</si>
  <si>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</si>
  <si>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</si>
  <si>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</si>
  <si>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</si>
  <si>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</si>
  <si>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</si>
  <si>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</si>
  <si>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</si>
  <si>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</si>
  <si>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</si>
  <si>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</si>
  <si>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</si>
  <si>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</si>
  <si>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</si>
  <si>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</si>
  <si>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</si>
  <si>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</si>
  <si>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</si>
  <si>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</si>
  <si>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</si>
  <si>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</si>
  <si>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</si>
  <si>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</si>
  <si>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</si>
  <si>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</si>
  <si>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</si>
  <si>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</si>
  <si>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</si>
  <si>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</si>
  <si>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</si>
  <si>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</si>
  <si>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</si>
  <si>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</si>
  <si>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</si>
  <si>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</si>
  <si>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</si>
  <si>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</si>
  <si>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</si>
  <si>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</si>
  <si>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</si>
  <si>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</si>
  <si>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</si>
  <si>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</si>
  <si>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</si>
  <si>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</si>
  <si>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</si>
  <si>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</si>
  <si>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</si>
  <si>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</si>
  <si>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</si>
  <si>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</si>
  <si>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</si>
  <si>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</si>
  <si>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</si>
  <si>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</si>
  <si>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</si>
  <si>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</si>
  <si>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</si>
  <si>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</si>
  <si>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</si>
  <si>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</si>
  <si>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</si>
  <si>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</si>
  <si>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</si>
  <si>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</si>
  <si>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</si>
  <si>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</si>
  <si>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</si>
  <si>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</si>
  <si>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</si>
  <si>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</si>
  <si>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</si>
  <si>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</si>
  <si>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</si>
  <si>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</si>
  <si>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</si>
  <si>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</si>
  <si>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</si>
  <si>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</si>
  <si>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</si>
  <si>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</si>
  <si>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</si>
  <si>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</si>
  <si>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</si>
  <si>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</si>
  <si>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</si>
  <si>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</si>
  <si>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</si>
  <si>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</si>
  <si>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</si>
  <si>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</si>
  <si>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</si>
  <si>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</si>
  <si>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</si>
  <si>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</si>
  <si>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</si>
  <si>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</si>
  <si>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</si>
  <si>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</si>
  <si>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</si>
  <si>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</si>
  <si>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</si>
  <si>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</si>
  <si>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</si>
  <si>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</si>
  <si>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</si>
  <si>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</si>
  <si>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</si>
  <si>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</si>
  <si>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</si>
  <si>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</si>
  <si>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</si>
  <si>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</si>
  <si>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</si>
  <si>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</si>
  <si>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</si>
  <si>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</si>
  <si>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</si>
  <si>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</si>
  <si>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</si>
  <si>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</si>
  <si>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</si>
  <si>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</si>
  <si>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</si>
  <si>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</si>
  <si>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</si>
  <si>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</si>
  <si>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</si>
  <si>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</si>
  <si>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</si>
  <si>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</si>
  <si>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</si>
  <si>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</si>
  <si>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</si>
  <si>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</si>
  <si>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</si>
  <si>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</si>
  <si>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</si>
  <si>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</si>
  <si>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</si>
  <si>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</si>
  <si>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</si>
  <si>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</si>
  <si>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</si>
  <si>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</si>
  <si>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</si>
  <si>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</si>
  <si>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</si>
  <si>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</si>
  <si>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</si>
  <si>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</si>
  <si>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</si>
  <si>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</si>
  <si>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</si>
  <si>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</si>
  <si>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</si>
  <si>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</si>
  <si>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</si>
  <si>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</si>
  <si>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</si>
  <si>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</si>
  <si>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</si>
  <si>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</si>
  <si>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</si>
  <si>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</si>
  <si>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</si>
  <si>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</si>
  <si>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</si>
  <si>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</si>
  <si>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</si>
  <si>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</si>
  <si>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</si>
  <si>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</si>
  <si>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</si>
  <si>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</si>
  <si>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</si>
  <si>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</si>
  <si>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</si>
  <si>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</si>
  <si>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</si>
  <si>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</si>
  <si>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</si>
  <si>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</si>
  <si>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</si>
  <si>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</si>
  <si>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</si>
  <si>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</si>
  <si>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</si>
  <si>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</si>
  <si>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</si>
  <si>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</si>
  <si>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</si>
  <si>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</si>
  <si>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</si>
  <si>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</si>
  <si>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</si>
  <si>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</si>
  <si>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</si>
  <si>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</si>
  <si>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</si>
  <si>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</si>
  <si>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</si>
  <si>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</si>
  <si>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</si>
  <si>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</si>
  <si>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</si>
  <si>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</si>
  <si>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</si>
  <si>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</si>
  <si>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</si>
  <si>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</si>
  <si>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</si>
  <si>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</si>
  <si>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</si>
  <si>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</si>
  <si>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</si>
  <si>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</si>
  <si>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</si>
  <si>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</si>
  <si>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</si>
  <si>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</si>
  <si>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</si>
  <si>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</si>
  <si>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</si>
  <si>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</si>
  <si>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</si>
  <si>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</si>
  <si>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</si>
  <si>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</si>
  <si>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</si>
  <si>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</si>
  <si>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</si>
  <si>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</si>
  <si>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</si>
  <si>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</si>
  <si>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</si>
  <si>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</si>
  <si>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</si>
  <si>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</si>
  <si>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</si>
  <si>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</si>
  <si>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</si>
  <si>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</si>
  <si>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</si>
  <si>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</si>
  <si>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</si>
  <si>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</si>
  <si>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</si>
  <si>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</si>
  <si>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</si>
  <si>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</si>
  <si>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</si>
  <si>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</si>
  <si>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</si>
  <si>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</si>
  <si>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</si>
  <si>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</si>
  <si>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</si>
  <si>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</si>
  <si>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</si>
  <si>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</si>
  <si>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</si>
  <si>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</si>
  <si>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</si>
  <si>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</si>
  <si>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</si>
  <si>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</si>
  <si>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</si>
  <si>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</si>
  <si>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</si>
  <si>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</si>
  <si>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</si>
  <si>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</si>
  <si>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</si>
  <si>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</si>
  <si>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</si>
  <si>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</si>
  <si>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</si>
  <si>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</si>
  <si>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</si>
  <si>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</si>
  <si>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</si>
  <si>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</si>
  <si>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</si>
  <si>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</si>
  <si>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</si>
  <si>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</si>
  <si>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</si>
  <si>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</si>
  <si>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</si>
  <si>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</si>
  <si>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</si>
  <si>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</si>
  <si>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</si>
  <si>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</si>
  <si>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</si>
  <si>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</si>
  <si>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</si>
  <si>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</si>
  <si>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</si>
  <si>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</si>
  <si>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</si>
  <si>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</si>
  <si>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</si>
  <si>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</si>
  <si>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</si>
  <si>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</si>
  <si>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</si>
  <si>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</si>
  <si>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</si>
  <si>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</si>
  <si>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</si>
  <si>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</si>
  <si>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</si>
  <si>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</si>
  <si>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</si>
  <si>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</si>
  <si>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</si>
  <si>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</si>
  <si>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</si>
  <si>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</si>
  <si>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</si>
  <si>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</si>
  <si>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</si>
  <si>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</si>
  <si>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</si>
  <si>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</si>
  <si>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</si>
  <si>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</si>
  <si>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</si>
  <si>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</si>
  <si>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</si>
  <si>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</si>
  <si>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</si>
  <si>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</si>
  <si>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</si>
  <si>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</si>
  <si>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</si>
  <si>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</si>
  <si>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</si>
  <si>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</si>
  <si>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</si>
  <si>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</si>
  <si>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</si>
  <si>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</si>
  <si>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</si>
  <si>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</si>
  <si>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</si>
  <si>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</si>
  <si>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</si>
  <si>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</si>
  <si>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</si>
  <si>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</si>
  <si>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</si>
  <si>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</si>
  <si>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</si>
  <si>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</si>
  <si>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</si>
  <si>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</si>
  <si>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</si>
  <si>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</si>
  <si>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</si>
  <si>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</si>
  <si>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</si>
  <si>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</si>
  <si>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</si>
  <si>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</si>
  <si>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</si>
  <si>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</si>
  <si>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</si>
  <si>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</si>
  <si>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</si>
  <si>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</si>
  <si>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</si>
  <si>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</si>
  <si>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</si>
  <si>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</si>
  <si>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</si>
  <si>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</si>
  <si>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</si>
  <si>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</si>
  <si>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</si>
  <si>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</si>
  <si>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</si>
  <si>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</si>
  <si>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</si>
  <si>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</si>
  <si>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</si>
  <si>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</si>
  <si>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</si>
  <si>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</si>
  <si>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</si>
  <si>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</si>
  <si>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</si>
  <si>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</si>
  <si>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</si>
  <si>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</si>
  <si>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</si>
  <si>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</si>
  <si>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</si>
  <si>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</si>
  <si>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</si>
  <si>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</si>
  <si>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</si>
  <si>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</si>
  <si>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</si>
  <si>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</si>
  <si>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</si>
  <si>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</si>
  <si>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</si>
  <si>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</si>
  <si>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</si>
  <si>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</si>
  <si>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</si>
  <si>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</si>
  <si>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</si>
  <si>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</si>
  <si>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</si>
  <si>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</si>
  <si>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</si>
  <si>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</si>
  <si>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</si>
  <si>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</si>
  <si>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</si>
  <si>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</si>
  <si>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</si>
  <si>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</si>
  <si>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</si>
  <si>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</si>
  <si>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</si>
  <si>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</si>
  <si>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</si>
  <si>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</si>
  <si>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</si>
  <si>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</si>
  <si>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</si>
  <si>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</si>
  <si>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</si>
  <si>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</si>
  <si>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</si>
  <si>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</si>
  <si>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</si>
  <si>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</si>
  <si>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</si>
  <si>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</si>
  <si>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</si>
  <si>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</si>
  <si>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</si>
  <si>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</si>
  <si>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</si>
  <si>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</si>
  <si>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</si>
  <si>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</si>
  <si>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</si>
  <si>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</si>
  <si>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</si>
  <si>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</si>
  <si>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</si>
  <si>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</si>
  <si>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</si>
  <si>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</si>
  <si>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</si>
  <si>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</si>
  <si>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</si>
  <si>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</si>
  <si>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</si>
  <si>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</si>
  <si>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</si>
  <si>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</si>
  <si>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</si>
  <si>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</si>
  <si>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</si>
  <si>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</si>
  <si>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</si>
  <si>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</si>
  <si>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</si>
  <si>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</si>
  <si>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</si>
  <si>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</si>
  <si>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</si>
  <si>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</si>
  <si>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</si>
  <si>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</si>
  <si>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</si>
  <si>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</si>
  <si>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</si>
  <si>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</si>
  <si>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</si>
  <si>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</si>
  <si>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</si>
  <si>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</si>
  <si>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</si>
  <si>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</si>
  <si>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</si>
  <si>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</si>
  <si>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</si>
  <si>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</si>
  <si>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</si>
  <si>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</si>
  <si>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</si>
  <si>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</si>
  <si>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</si>
  <si>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</si>
  <si>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</si>
  <si>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</si>
  <si>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</si>
  <si>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</si>
  <si>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</si>
  <si>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</si>
  <si>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</si>
  <si>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</si>
  <si>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</si>
  <si>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</si>
  <si>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</si>
  <si>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</si>
  <si>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</si>
  <si>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</si>
  <si>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</si>
  <si>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</si>
  <si>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</si>
  <si>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</si>
  <si>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</si>
  <si>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</si>
  <si>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</si>
  <si>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</si>
  <si>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</si>
  <si>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</si>
  <si>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</si>
  <si>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</si>
  <si>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</si>
  <si>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</si>
  <si>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</si>
  <si>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</si>
  <si>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</si>
  <si>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</si>
  <si>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</si>
  <si>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</si>
  <si>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</si>
  <si>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</si>
  <si>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</si>
  <si>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</si>
  <si>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</si>
  <si>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</si>
  <si>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</si>
  <si>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</si>
  <si>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</si>
  <si>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</si>
  <si>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</si>
  <si>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</si>
  <si>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</si>
  <si>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</si>
  <si>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</si>
  <si>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</si>
  <si>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</si>
  <si>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</si>
  <si>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</si>
  <si>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</si>
  <si>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</si>
  <si>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</si>
  <si>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</si>
  <si>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</si>
  <si>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</si>
  <si>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</si>
  <si>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</si>
  <si>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</si>
  <si>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</si>
  <si>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</si>
  <si>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</si>
  <si>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</si>
  <si>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</si>
  <si>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</si>
  <si>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</si>
  <si>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</si>
  <si>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</si>
  <si>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</si>
  <si>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</si>
  <si>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</si>
  <si>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</si>
  <si>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</si>
  <si>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</si>
  <si>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</si>
  <si>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</si>
  <si>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</si>
  <si>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</si>
  <si>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</si>
  <si>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</si>
  <si>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</si>
  <si>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</si>
  <si>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</si>
  <si>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</si>
  <si>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</si>
  <si>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</si>
  <si>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</si>
  <si>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</si>
  <si>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</si>
  <si>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</si>
  <si>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</si>
  <si>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</si>
  <si>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</si>
  <si>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</si>
  <si>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</si>
  <si>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</si>
  <si>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</si>
  <si>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</si>
  <si>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</si>
  <si>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</si>
  <si>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</si>
  <si>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</si>
  <si>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</si>
  <si>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</si>
  <si>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</si>
  <si>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</si>
  <si>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</si>
  <si>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</si>
  <si>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</si>
  <si>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</si>
  <si>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</si>
  <si>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</si>
  <si>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</si>
  <si>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</si>
  <si>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</si>
  <si>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</si>
  <si>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</si>
  <si>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</si>
  <si>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</si>
  <si>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</si>
  <si>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</si>
  <si>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</si>
  <si>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</si>
  <si>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</si>
  <si>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</si>
  <si>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</si>
  <si>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</si>
  <si>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</si>
  <si>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</si>
  <si>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</si>
  <si>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</si>
  <si>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</si>
  <si>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</si>
  <si>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</si>
  <si>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</si>
  <si>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</si>
  <si>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</si>
  <si>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</si>
  <si>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</si>
  <si>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</si>
  <si>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</si>
  <si>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</si>
  <si>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</si>
  <si>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</si>
  <si>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</si>
  <si>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</si>
  <si>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</si>
  <si>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</si>
  <si>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</si>
  <si>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</si>
  <si>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</si>
  <si>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</si>
  <si>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</si>
  <si>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</si>
  <si>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</si>
  <si>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</si>
  <si>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</si>
  <si>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</si>
  <si>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</si>
  <si>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</si>
  <si>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</si>
  <si>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</si>
  <si>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</si>
  <si>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</si>
  <si>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</si>
  <si>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</si>
  <si>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</si>
  <si>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</si>
  <si>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</si>
  <si>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</si>
  <si>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</si>
  <si>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</si>
  <si>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</si>
  <si>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</si>
  <si>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</si>
  <si>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</si>
  <si>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</si>
  <si>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</si>
  <si>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</si>
  <si>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</si>
  <si>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</si>
  <si>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</si>
  <si>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</si>
  <si>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</si>
  <si>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</si>
  <si>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</si>
  <si>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</si>
  <si>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</si>
  <si>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</si>
  <si>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</si>
  <si>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</si>
  <si>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</si>
  <si>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</si>
  <si>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</si>
  <si>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</si>
  <si>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</si>
  <si>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</si>
  <si>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</si>
  <si>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</si>
  <si>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</si>
  <si>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</si>
  <si>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</si>
  <si>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</si>
  <si>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</si>
  <si>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</si>
  <si>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</si>
  <si>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</si>
  <si>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</si>
  <si>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</si>
  <si>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</si>
  <si>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</si>
  <si>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</si>
  <si>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</si>
  <si>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</si>
  <si>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</si>
  <si>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</si>
  <si>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</si>
  <si>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</si>
  <si>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</si>
  <si>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</si>
  <si>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</si>
  <si>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</si>
  <si>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</si>
  <si>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</si>
  <si>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</si>
  <si>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</si>
  <si>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</si>
  <si>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</si>
  <si>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</si>
  <si>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</si>
  <si>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</si>
  <si>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</si>
  <si>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</si>
  <si>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</si>
  <si>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</si>
  <si>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</si>
  <si>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</si>
  <si>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</si>
  <si>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</si>
  <si>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</si>
  <si>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</si>
  <si>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</si>
  <si>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</si>
  <si>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</si>
  <si>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</si>
  <si>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</si>
  <si>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</si>
  <si>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</si>
  <si>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</si>
  <si>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</si>
  <si>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</si>
  <si>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</si>
  <si>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</si>
  <si>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</si>
  <si>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</si>
  <si>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</si>
  <si>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</si>
  <si>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</si>
  <si>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</si>
  <si>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</si>
  <si>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</si>
  <si>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</si>
  <si>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</si>
  <si>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</si>
  <si>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</si>
  <si>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</si>
  <si>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</si>
  <si>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</si>
  <si>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</si>
  <si>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</si>
  <si>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</si>
  <si>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</si>
  <si>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</si>
  <si>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</si>
  <si>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</si>
  <si>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</si>
  <si>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</si>
  <si>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</si>
  <si>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</si>
  <si>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</si>
  <si>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</si>
  <si>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</si>
  <si>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</si>
  <si>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</si>
  <si>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</si>
  <si>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</si>
  <si>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</si>
  <si>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</si>
  <si>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</si>
  <si>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</si>
  <si>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</si>
  <si>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</si>
  <si>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</si>
  <si>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</si>
  <si>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</si>
  <si>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</si>
  <si>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</si>
  <si>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</si>
  <si>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</si>
  <si>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</si>
  <si>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</si>
  <si>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</si>
  <si>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</si>
  <si>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</si>
  <si>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</si>
  <si>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</si>
  <si>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</si>
  <si>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</si>
  <si>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</si>
  <si>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</si>
  <si>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</si>
  <si>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</si>
  <si>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</si>
  <si>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</si>
  <si>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</si>
  <si>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</si>
  <si>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</si>
  <si>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</si>
  <si>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</si>
  <si>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</si>
  <si>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</si>
  <si>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</si>
  <si>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</si>
  <si>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</si>
  <si>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</si>
  <si>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</si>
  <si>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</si>
  <si>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</si>
  <si>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</si>
  <si>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</si>
  <si>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</si>
  <si>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</si>
  <si>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</si>
  <si>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</si>
  <si>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</si>
  <si>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</si>
  <si>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</si>
  <si>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</si>
  <si>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</si>
  <si>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</si>
  <si>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</si>
  <si>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</si>
  <si>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</si>
  <si>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</si>
  <si>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</si>
  <si>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</si>
  <si>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</si>
  <si>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</si>
  <si>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</si>
  <si>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</si>
  <si>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</si>
  <si>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</si>
  <si>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</si>
  <si>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</si>
  <si>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</si>
  <si>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</si>
  <si>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</si>
  <si>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</si>
  <si>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</si>
  <si>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</si>
  <si>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</si>
  <si>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</si>
  <si>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</si>
  <si>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</si>
  <si>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</si>
  <si>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</si>
  <si>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</si>
  <si>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</si>
  <si>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</si>
  <si>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</si>
  <si>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</si>
  <si>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</si>
  <si>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</si>
  <si>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</si>
  <si>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</si>
  <si>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</si>
  <si>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</si>
  <si>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</si>
  <si>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</si>
  <si>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</si>
  <si>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</si>
  <si>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</si>
  <si>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</si>
  <si>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</si>
  <si>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</si>
  <si>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</si>
  <si>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</si>
  <si>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</si>
  <si>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</si>
  <si>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</si>
  <si>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</si>
  <si>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</si>
  <si>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</si>
  <si>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</si>
  <si>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</si>
  <si>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</si>
  <si>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</si>
  <si>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</si>
  <si>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</si>
  <si>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</si>
  <si>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</si>
  <si>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</si>
  <si>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</si>
  <si>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</si>
  <si>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</si>
  <si>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</si>
  <si>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</si>
  <si>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</si>
  <si>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</si>
  <si>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</si>
  <si>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</si>
  <si>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</si>
  <si>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</si>
  <si>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</si>
  <si>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</si>
  <si>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</si>
  <si>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</si>
  <si>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</si>
  <si>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</si>
  <si>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</si>
  <si>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</si>
  <si>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</si>
  <si>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</si>
  <si>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</si>
  <si>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</si>
  <si>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</si>
  <si>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</si>
  <si>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</si>
  <si>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</si>
  <si>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</si>
  <si>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</si>
  <si>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</si>
  <si>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</si>
  <si>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</si>
  <si>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</si>
  <si>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</si>
  <si>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</si>
  <si>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</si>
  <si>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</si>
  <si>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</si>
  <si>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</si>
  <si>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</si>
  <si>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</si>
  <si>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</si>
  <si>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</si>
  <si>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</si>
  <si>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</si>
  <si>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</si>
  <si>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</si>
  <si>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</si>
  <si>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</si>
  <si>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</si>
  <si>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</si>
  <si>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</si>
  <si>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</si>
  <si>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</si>
  <si>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</si>
  <si>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</si>
  <si>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</si>
  <si>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</si>
  <si>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</si>
  <si>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</si>
  <si>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</si>
  <si>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</si>
  <si>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</si>
  <si>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</si>
  <si>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</si>
  <si>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</si>
  <si>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</si>
  <si>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</si>
  <si>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</si>
  <si>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</si>
  <si>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</si>
  <si>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</si>
  <si>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</si>
  <si>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</si>
  <si>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</si>
  <si>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</si>
  <si>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</si>
  <si>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</si>
  <si>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</si>
  <si>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</si>
  <si>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</si>
  <si>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</si>
  <si>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</si>
  <si>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</si>
  <si>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</si>
  <si>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</si>
  <si>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</si>
  <si>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</si>
  <si>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</si>
  <si>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</si>
  <si>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</si>
  <si>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</si>
  <si>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</si>
  <si>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</si>
  <si>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</si>
  <si>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</si>
  <si>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</si>
  <si>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</si>
  <si>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</si>
  <si>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</si>
  <si>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</si>
  <si>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</si>
  <si>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</si>
  <si>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</si>
  <si>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</si>
  <si>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</si>
  <si>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</si>
  <si>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</si>
  <si>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</si>
  <si>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</si>
  <si>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</si>
  <si>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</si>
  <si>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</si>
  <si>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</si>
  <si>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</si>
  <si>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</si>
  <si>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</si>
  <si>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</si>
  <si>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</si>
  <si>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</si>
  <si>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</si>
  <si>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</si>
  <si>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</si>
  <si>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</si>
  <si>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</si>
  <si>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</si>
  <si>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</si>
  <si>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</si>
  <si>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</si>
  <si>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</si>
  <si>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</si>
  <si>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</si>
  <si>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</si>
  <si>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</si>
  <si>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</si>
  <si>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</si>
  <si>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</si>
  <si>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</si>
  <si>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</si>
  <si>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</si>
  <si>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</si>
  <si>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</si>
  <si>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</si>
  <si>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</si>
  <si>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</si>
  <si>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</si>
  <si>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</si>
  <si>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</si>
  <si>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</si>
  <si>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</si>
  <si>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</si>
  <si>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</si>
  <si>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</si>
  <si>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</si>
  <si>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</si>
  <si>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</si>
  <si>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</si>
  <si>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</si>
  <si>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</si>
  <si>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</si>
  <si>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</si>
  <si>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</si>
  <si>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</si>
  <si>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</si>
  <si>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</si>
  <si>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</si>
  <si>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</si>
  <si>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</si>
  <si>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</si>
  <si>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</si>
  <si>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</si>
  <si>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</si>
  <si>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</si>
  <si>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</si>
  <si>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</si>
  <si>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</si>
  <si>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</si>
  <si>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</si>
  <si>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</si>
  <si>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</si>
  <si>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</si>
  <si>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</si>
  <si>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</si>
  <si>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</si>
  <si>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</si>
  <si>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</si>
  <si>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</si>
  <si>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</si>
  <si>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</si>
  <si>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</si>
  <si>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</si>
  <si>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</si>
  <si>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</si>
  <si>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</si>
  <si>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</si>
  <si>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</si>
  <si>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</si>
  <si>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</si>
  <si>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</si>
  <si>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</si>
  <si>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</si>
  <si>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</si>
  <si>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</si>
  <si>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</si>
  <si>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</si>
  <si>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</si>
  <si>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</si>
  <si>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</si>
  <si>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</si>
  <si>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</si>
  <si>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</si>
  <si>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</si>
  <si>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</si>
  <si>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</si>
  <si>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</si>
  <si>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</si>
  <si>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</si>
  <si>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</si>
  <si>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</si>
  <si>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</si>
  <si>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</si>
  <si>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</si>
  <si>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</si>
  <si>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</si>
  <si>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</si>
  <si>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</si>
  <si>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</si>
  <si>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</si>
  <si>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</si>
  <si>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</si>
  <si>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</si>
  <si>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</si>
  <si>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</si>
  <si>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</si>
  <si>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</si>
  <si>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</si>
  <si>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</si>
  <si>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</si>
  <si>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</si>
  <si>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</si>
  <si>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</si>
  <si>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</si>
  <si>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</si>
  <si>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</si>
  <si>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</si>
  <si>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</si>
  <si>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</si>
  <si>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</si>
  <si>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</si>
  <si>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</si>
  <si>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</si>
  <si>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</si>
  <si>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</si>
  <si>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</si>
  <si>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</si>
  <si>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</si>
  <si>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</si>
  <si>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</si>
  <si>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</si>
  <si>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</si>
  <si>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</si>
  <si>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</si>
  <si>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</si>
  <si>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</si>
  <si>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</si>
  <si>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</si>
  <si>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</si>
  <si>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</si>
  <si>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</si>
  <si>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</si>
  <si>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</si>
  <si>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</si>
  <si>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</si>
  <si>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</si>
  <si>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</si>
  <si>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</si>
  <si>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</si>
  <si>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</si>
  <si>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</si>
  <si>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</si>
  <si>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</si>
  <si>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</si>
  <si>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</si>
  <si>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</si>
  <si>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</si>
  <si>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</si>
  <si>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</si>
  <si>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</si>
  <si>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</si>
  <si>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</si>
  <si>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</si>
  <si>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</si>
  <si>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</si>
  <si>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</si>
  <si>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</si>
  <si>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</si>
  <si>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</si>
  <si>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</si>
  <si>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</si>
  <si>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</si>
  <si>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</si>
  <si>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</si>
  <si>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</si>
  <si>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</si>
  <si>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</si>
  <si>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</si>
  <si>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</si>
  <si>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</si>
  <si>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</si>
  <si>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</si>
  <si>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</si>
  <si>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</si>
  <si>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</si>
  <si>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</si>
  <si>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</si>
  <si>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</si>
  <si>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</si>
  <si>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</si>
  <si>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</si>
  <si>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</si>
  <si>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</si>
  <si>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</si>
  <si>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</si>
  <si>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</si>
  <si>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</si>
  <si>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</si>
  <si>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</si>
  <si>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</si>
  <si>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</si>
  <si>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</si>
  <si>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</si>
  <si>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</si>
  <si>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</si>
  <si>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</si>
  <si>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</si>
  <si>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</si>
  <si>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</si>
  <si>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</si>
  <si>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</si>
  <si>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</si>
  <si>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</si>
  <si>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</si>
  <si>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</si>
  <si>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</si>
  <si>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</si>
  <si>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</si>
  <si>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</si>
  <si>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</si>
  <si>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</si>
  <si>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</si>
  <si>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</si>
  <si>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</si>
  <si>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</si>
  <si>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</si>
  <si>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</si>
  <si>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</si>
  <si>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</si>
  <si>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</si>
  <si>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</si>
  <si>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</si>
  <si>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</si>
  <si>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</si>
  <si>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</si>
  <si>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</si>
  <si>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</si>
  <si>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</si>
  <si>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</si>
  <si>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</si>
  <si>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</si>
  <si>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</si>
  <si>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</si>
  <si>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</si>
  <si>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</si>
  <si>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</si>
  <si>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</si>
  <si>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</si>
  <si>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</si>
  <si>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</si>
  <si>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</si>
  <si>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</si>
  <si>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</si>
  <si>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</si>
  <si>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</si>
  <si>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</si>
  <si>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</si>
  <si>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</si>
  <si>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</si>
  <si>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</si>
  <si>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</si>
  <si>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</si>
  <si>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</si>
  <si>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</si>
  <si>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</si>
  <si>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</si>
  <si>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</si>
  <si>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</si>
  <si>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</si>
  <si>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</si>
  <si>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</si>
  <si>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</si>
  <si>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</si>
  <si>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</si>
  <si>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</si>
  <si>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</si>
  <si>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</si>
  <si>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</si>
  <si>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</si>
  <si>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</si>
  <si>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</si>
  <si>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</si>
  <si>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</si>
  <si>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</si>
  <si>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</si>
  <si>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</si>
  <si>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</si>
  <si>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</si>
  <si>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</si>
  <si>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</si>
  <si>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</si>
  <si>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</si>
  <si>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</si>
  <si>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</si>
  <si>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</si>
  <si>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</si>
  <si>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</si>
  <si>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</si>
  <si>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</si>
  <si>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</si>
  <si>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</si>
  <si>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</si>
  <si>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</si>
  <si>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</si>
  <si>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</si>
  <si>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</si>
  <si>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</si>
  <si>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</si>
  <si>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</si>
  <si>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</si>
  <si>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</si>
  <si>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</si>
  <si>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</si>
  <si>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</si>
  <si>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</si>
  <si>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</si>
  <si>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</si>
  <si>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</si>
  <si>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</si>
  <si>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</si>
  <si>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</si>
  <si>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</si>
  <si>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</si>
  <si>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</si>
  <si>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</si>
  <si>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</si>
  <si>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</si>
  <si>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</si>
  <si>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</si>
  <si>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</si>
  <si>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</si>
  <si>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</si>
  <si>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</si>
  <si>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</si>
  <si>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</si>
  <si>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</si>
  <si>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</si>
  <si>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</si>
  <si>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ขนมปังครีมมะพร้าวอ่อน 160 กรัม</t>
  </si>
  <si>
    <t>8852124022190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</si>
  <si>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</si>
  <si>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</si>
  <si>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</si>
  <si>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</si>
  <si>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</si>
  <si>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</si>
  <si>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</si>
  <si>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</si>
  <si>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06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</si>
  <si>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</si>
  <si>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</si>
  <si>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</si>
  <si>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</si>
  <si>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</si>
  <si>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</si>
  <si>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</si>
  <si>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</si>
  <si>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</si>
  <si>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</si>
  <si>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</si>
  <si>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</si>
  <si>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</si>
  <si>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</si>
  <si>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</si>
  <si>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</si>
  <si>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</si>
  <si>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</si>
  <si>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</si>
  <si>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</si>
  <si>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</si>
  <si>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</si>
  <si>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</si>
  <si>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</si>
  <si>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</si>
  <si>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</si>
  <si>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</si>
  <si>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</si>
  <si>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ปังไส้ครีมรสโอวัลติน 100 กรัม</t>
  </si>
  <si>
    <t xml:space="preserve"> </t>
  </si>
  <si>
    <t>เค้กโมลเทนช็อคโกแลต 75 กรัม</t>
  </si>
  <si>
    <t>เค้กแอปเปิ้ล  70 กรัม</t>
  </si>
  <si>
    <t>ชิฟฟ่อนเค้กรสทุเรียน 240 g.</t>
  </si>
  <si>
    <t>ชิฟฟ่อนเค้กรสเผือก 240 g.</t>
  </si>
  <si>
    <t>ชิฟฟ่อนเค้กรสสับปะรด  240 g.</t>
  </si>
  <si>
    <t>เค้กทอร์ด้าเทเนรินา 50 กรัม</t>
  </si>
  <si>
    <t>ปังกรอบคาราเมล 65 กรัม</t>
  </si>
  <si>
    <t>ชิฟฟอนเค้ก ห่อกระดาษ 8 ชิ้น</t>
  </si>
  <si>
    <t>เค้กโบราณครีม 2 ชิ้น</t>
  </si>
  <si>
    <t>เค้กโบราณผลไม้ 2 ชิ้น</t>
  </si>
  <si>
    <t>ซอฟท์เค้กช็อกโกแลตมูส</t>
  </si>
  <si>
    <t>คัพเค้กกล้วยมะพร้าวไส้ครีมเนยสด 4 ชิ้น</t>
  </si>
  <si>
    <t xml:space="preserve">ชิฟฟ่อนเค้ก 1 ชิ้น </t>
  </si>
  <si>
    <t>ชิฟฟ่อนเค้ก 8 ชิ้น ขนุนล้วน</t>
  </si>
  <si>
    <t>มินิบันแฮมชีส 90 กรัม</t>
  </si>
  <si>
    <t>ปังแฮมเห็ดมายองเนส 90 กรัม</t>
  </si>
  <si>
    <t>ทาร์ไข่สตอร์เบอรี่</t>
  </si>
  <si>
    <t>ชินฟ่อนคัพเค้กมะพร้าว 50 กรัม</t>
  </si>
  <si>
    <t>แซนด์วิช โบราณ 70 กรัม</t>
  </si>
  <si>
    <t>ทิรามิสุ</t>
  </si>
  <si>
    <t>มินิบันปูอัดมายองเนส 90 กรัม</t>
  </si>
  <si>
    <t>เค้กโรลกาแฟ 80 กรัม</t>
  </si>
  <si>
    <t>เค้กโรลสังขยาใบเตย 80 กรัม</t>
  </si>
  <si>
    <t>เอแคลร์ช็อกโกแลต 125 g.</t>
  </si>
  <si>
    <t>ขนมปังชาไทย 150 กรัม</t>
  </si>
  <si>
    <t>บูธ ปตท.คุณาวรรณ วันที่ 1-30 มิถุนายน 2569</t>
  </si>
  <si>
    <t>สรุปยอดขาย บูธ ปตท.คุณาวรรณ วันที่ 1-30 มิถุนายน  2569</t>
  </si>
  <si>
    <t>บูธ ปตท.คุณารรณ วันที่ 1-30 มิถุนายน 2569</t>
  </si>
  <si>
    <t>แถม</t>
  </si>
  <si>
    <t>หมดอายุ</t>
  </si>
  <si>
    <t>พช.3 กล่อง</t>
  </si>
  <si>
    <t>ช็อกโกแลดดูไบหัวใจ</t>
  </si>
  <si>
    <t>ขนมเสียขึ้นรา</t>
  </si>
  <si>
    <t xml:space="preserve">แถม </t>
  </si>
  <si>
    <t>บานนอฟฟี่ 100 กรัม</t>
  </si>
  <si>
    <t>อำเภอ</t>
  </si>
  <si>
    <t>ค่าน้ำประปา</t>
  </si>
  <si>
    <t>จัดเบรก</t>
  </si>
  <si>
    <t>วุ้นกะทิใบเตยลองช่องง 190 กรัม</t>
  </si>
  <si>
    <t>วุ้นกะทิใบเตยฝอยทอง 190 กรัม</t>
  </si>
  <si>
    <t>ท๊อฟฟี่เค้ก 70 กรัม</t>
  </si>
  <si>
    <t>แถม 1</t>
  </si>
  <si>
    <t>แถม 3</t>
  </si>
  <si>
    <t>กระเช้า 2</t>
  </si>
  <si>
    <t xml:space="preserve">กระเช้า 2 </t>
  </si>
  <si>
    <t>กระเช้า 1</t>
  </si>
  <si>
    <t>เค้กโบราณ รสสตอร์รี่ 1/2 ปอนด์</t>
  </si>
  <si>
    <t>ยาฉีดมด</t>
  </si>
  <si>
    <t>เค้กโบราณ รสสตอร์รี่ 1/4 ปอนด์</t>
  </si>
  <si>
    <t>พช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</si>
</sst>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sz val="28"/>
      <color rgb="FFFF0000"/>
      <name val="AngsanaUPC"/>
      <family val="1"/>
    </font>
    <font>
      <b/>
      <sz val="28"/>
      <color rgb="FFFF0000"/>
      <name val="AngsanaUPC"/>
      <family val="1"/>
    </font>
    <font>
      <sz val="22"/>
      <color theme="1"/>
      <name val="AngsanaUPC"/>
      <family val="1"/>
    </font>
    <font>
      <sz val="26"/>
      <color rgb="FFFF0000"/>
      <name val="AngsanaUPC"/>
      <family val="1"/>
    </font>
    <font>
      <b/>
      <sz val="26"/>
      <color theme="1"/>
      <name val="AngsanaUPC"/>
      <family val="1"/>
    </font>
    <font>
      <sz val="22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0" fontId="8" fillId="0" borderId="0" xfId="0" applyFont="1"/>
    <xf numFmtId="0" fontId="22" fillId="0" borderId="0" xfId="0" applyFont="1" applyAlignment="1">
      <alignment horizontal="left"/>
    </xf>
    <xf numFmtId="43" fontId="23" fillId="11" borderId="1" xfId="1" applyFont="1" applyFill="1" applyBorder="1" applyAlignment="1">
      <alignment horizontal="center"/>
    </xf>
    <xf numFmtId="43" fontId="24" fillId="5" borderId="1" xfId="1" applyFont="1" applyFill="1" applyBorder="1" applyAlignment="1">
      <alignment horizontal="center"/>
    </xf>
    <xf numFmtId="0" fontId="25" fillId="0" borderId="0" xfId="0" applyFont="1"/>
    <xf numFmtId="43" fontId="26" fillId="0" borderId="0" xfId="0" applyNumberFormat="1" applyFont="1" applyAlignment="1">
      <alignment horizontal="center"/>
    </xf>
    <xf numFmtId="43" fontId="27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T227" sqref="T227"/>
      <selection pane="bottomLeft" activeCell="T227" sqref="T227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1393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1393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44"/>
  <sheetViews>
    <sheetView tabSelected="1" zoomScale="70" zoomScaleNormal="70" workbookViewId="0">
      <pane xSplit="10" ySplit="4" topLeftCell="K5" activePane="bottomRight" state="frozen"/>
      <selection activeCell="T227" sqref="T227"/>
      <selection pane="topRight" activeCell="T227" sqref="T227"/>
      <selection pane="bottomLeft" activeCell="T227" sqref="T227"/>
      <selection pane="bottomRight" activeCell="S14" sqref="S14"/>
    </sheetView>
  </sheetViews>
  <sheetFormatPr defaultColWidth="9" defaultRowHeight="25.5" x14ac:dyDescent="0.55000000000000004"/>
  <cols>
    <col min="1" max="1" width="8.125" style="2" customWidth="1"/>
    <col min="2" max="2" width="16.75" style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8.125" style="1" customWidth="1"/>
    <col min="19" max="19" width="17.125" style="1" customWidth="1"/>
    <col min="20" max="21" width="12.75" style="1" customWidth="1"/>
    <col min="22" max="22" width="17.125" style="1" customWidth="1"/>
    <col min="23" max="24" width="16.625" style="1" customWidth="1"/>
    <col min="25" max="25" width="17.25" style="1" customWidth="1"/>
    <col min="26" max="26" width="16.375" style="2" bestFit="1" customWidth="1"/>
    <col min="27" max="28" width="16.25" style="2" customWidth="1"/>
    <col min="29" max="29" width="17.2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31" t="s">
        <v>1450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91"/>
      <c r="P2" s="67"/>
      <c r="Q2" s="131" t="s">
        <v>1451</v>
      </c>
      <c r="R2" s="131"/>
      <c r="S2" s="131"/>
      <c r="T2" s="131"/>
      <c r="U2" s="131"/>
      <c r="V2" s="131"/>
      <c r="W2" s="131"/>
      <c r="X2" s="131"/>
      <c r="Y2" s="131"/>
      <c r="Z2" s="131"/>
      <c r="AA2" s="93"/>
      <c r="AB2" s="93"/>
    </row>
    <row r="3" spans="1:30" s="5" customFormat="1" ht="24.6" customHeight="1" x14ac:dyDescent="0.55000000000000004">
      <c r="A3" s="137" t="s">
        <v>1</v>
      </c>
      <c r="B3" s="137" t="s">
        <v>1354</v>
      </c>
      <c r="C3" s="137" t="s">
        <v>2</v>
      </c>
      <c r="D3" s="137" t="s">
        <v>1355</v>
      </c>
      <c r="E3" s="137" t="s">
        <v>3</v>
      </c>
      <c r="F3" s="137" t="s">
        <v>4</v>
      </c>
      <c r="G3" s="137" t="s">
        <v>5</v>
      </c>
      <c r="H3" s="76" t="s">
        <v>6</v>
      </c>
      <c r="I3" s="138" t="s">
        <v>273</v>
      </c>
      <c r="J3" s="137" t="s">
        <v>7</v>
      </c>
      <c r="K3" s="174" t="s">
        <v>8</v>
      </c>
      <c r="L3" s="174"/>
      <c r="M3" s="174"/>
      <c r="N3" s="137" t="s">
        <v>9</v>
      </c>
      <c r="O3" s="175" t="s">
        <v>274</v>
      </c>
      <c r="P3" s="177" t="s">
        <v>275</v>
      </c>
      <c r="Q3" s="134" t="s">
        <v>214</v>
      </c>
      <c r="R3" s="134" t="s">
        <v>215</v>
      </c>
      <c r="S3" s="134" t="s">
        <v>10</v>
      </c>
      <c r="T3" s="134" t="s">
        <v>216</v>
      </c>
      <c r="U3" s="134" t="s">
        <v>217</v>
      </c>
      <c r="V3" s="132" t="s">
        <v>218</v>
      </c>
      <c r="W3" s="132" t="s">
        <v>219</v>
      </c>
      <c r="X3" s="132" t="s">
        <v>220</v>
      </c>
      <c r="Y3" s="134" t="s">
        <v>221</v>
      </c>
      <c r="Z3" s="135" t="s">
        <v>222</v>
      </c>
      <c r="AA3" s="170" t="s">
        <v>1360</v>
      </c>
      <c r="AB3" s="171" t="s">
        <v>1361</v>
      </c>
    </row>
    <row r="4" spans="1:30" s="5" customFormat="1" ht="24.6" customHeight="1" x14ac:dyDescent="0.55000000000000004">
      <c r="A4" s="137"/>
      <c r="B4" s="137"/>
      <c r="C4" s="137"/>
      <c r="D4" s="137"/>
      <c r="E4" s="137"/>
      <c r="F4" s="137"/>
      <c r="G4" s="137"/>
      <c r="H4" s="76" t="s">
        <v>11</v>
      </c>
      <c r="I4" s="139"/>
      <c r="J4" s="137"/>
      <c r="K4" s="62" t="s">
        <v>12</v>
      </c>
      <c r="L4" s="42" t="s">
        <v>13</v>
      </c>
      <c r="M4" s="62" t="s">
        <v>14</v>
      </c>
      <c r="N4" s="137"/>
      <c r="O4" s="176"/>
      <c r="P4" s="178"/>
      <c r="Q4" s="134"/>
      <c r="R4" s="134"/>
      <c r="S4" s="134"/>
      <c r="T4" s="134"/>
      <c r="U4" s="134"/>
      <c r="V4" s="133"/>
      <c r="W4" s="133"/>
      <c r="X4" s="133"/>
      <c r="Y4" s="134"/>
      <c r="Z4" s="136"/>
      <c r="AA4" s="170"/>
      <c r="AB4" s="172"/>
    </row>
    <row r="5" spans="1:30" ht="39.75" x14ac:dyDescent="0.8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21</v>
      </c>
      <c r="F5" s="44">
        <f>ยกมา!F5+' 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68" si="0">+E5+F5</f>
        <v>61</v>
      </c>
      <c r="H5" s="77">
        <f>+ยกมา!H5+' 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+ยกมา!I5+' 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>
        <f>E5+F5-H5-K5-I5</f>
        <v>20</v>
      </c>
      <c r="K5" s="44">
        <f>ยกมา!K5+' 1'!K5+'2'!K5+'3'!K5+'4'!K5+'5'!K5+'6'!K5+'7'!K5+'8'!K5+'9'!K5+'10'!K5+'11'!K5+'12'!K5+'13'!K5+'14'!K5+'15'!K5+'16'!K5+'17'!K5+'18'!K5+'19'!K5+'20'!K5+'21'!K5+'22'!K5+'23'!K5+'24'!K5+'25'!K5+'26'!K5+'27'!K5+'28'!K5+'29'!K5+'30'!K5+'31.'!K5</f>
        <v>36</v>
      </c>
      <c r="L5" s="20">
        <v>50</v>
      </c>
      <c r="M5" s="44">
        <f>ยกมา!M5+' 1'!M5+'2'!M5+'3'!M5+'4'!M5+'5'!M5+'6'!M5+'7'!M5+'8'!M5+'9'!M5+'10'!M5+'11'!M5+'12'!M5+'13'!M5+'14'!M5+'15'!M5+'16'!M5+'17'!M5+'18'!M5+'19'!M5+'20'!M5+'21'!M5+'22'!M5+'23'!M5+'24'!M5+'25'!M5+'26'!M5+'27'!M5+'28'!M5+'29'!M5+'30'!M5+'31.'!M5</f>
        <v>1800</v>
      </c>
      <c r="N5" s="19"/>
      <c r="O5" s="115">
        <v>18.97</v>
      </c>
      <c r="P5" s="78">
        <f>+K5*O5</f>
        <v>682.92</v>
      </c>
      <c r="Q5" s="45">
        <v>1</v>
      </c>
      <c r="R5" s="46">
        <f>+' 1'!N236</f>
        <v>1380</v>
      </c>
      <c r="S5" s="46">
        <f>+' 1'!N241</f>
        <v>700</v>
      </c>
      <c r="T5" s="46">
        <f>+' 1'!N239</f>
        <v>0</v>
      </c>
      <c r="U5" s="66">
        <f>+' 1'!N237</f>
        <v>0</v>
      </c>
      <c r="V5" s="46">
        <f>+' 1'!N240</f>
        <v>0</v>
      </c>
      <c r="W5" s="46">
        <f>+' 1'!N238</f>
        <v>0</v>
      </c>
      <c r="X5" s="46">
        <f>+R5-S5-T5-U5-V5-W5</f>
        <v>680</v>
      </c>
      <c r="Y5" s="46">
        <f>+' 1'!N243</f>
        <v>680</v>
      </c>
      <c r="Z5" s="47">
        <f>+Y5-X5</f>
        <v>0</v>
      </c>
      <c r="AA5" s="126" t="s">
        <v>1368</v>
      </c>
      <c r="AB5" s="47">
        <f>+W5+Y5</f>
        <v>680</v>
      </c>
      <c r="AC5" s="128">
        <f t="shared" ref="AC5:AC35" si="1">+W5+Y5+Z5</f>
        <v>680</v>
      </c>
      <c r="AD5" s="124"/>
    </row>
    <row r="6" spans="1:30" ht="38.25" x14ac:dyDescent="0.8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62</v>
      </c>
      <c r="F6" s="44">
        <f>ยกมา!F6+' 1'!F6+'2'!F6+'3'!F6+'4'!F6+'5'!F6+'6'!F6+'7'!F6+'8'!F6+'9'!F6+'10'!F6+'11'!F6+'12'!F6+'13'!F6+'14'!F6+'15'!F6+'16'!F6+'17'!F6+'18'!F6+'19'!F6+'20'!F6+'21'!F6+'22'!F6+'23'!F6+'24'!F6+'25'!F6+'26'!F6+'27'!F6+'28'!F6+'29'!F6+'30'!F6+'31.'!F6</f>
        <v>120</v>
      </c>
      <c r="G6" s="43">
        <f t="shared" si="0"/>
        <v>182</v>
      </c>
      <c r="H6" s="77">
        <f>+ยกมา!H6+' 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+ยกมา!I6+' 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69" si="2">E6+F6-H6-K6-I6</f>
        <v>80</v>
      </c>
      <c r="K6" s="44">
        <f>ยกมา!K6+' 1'!K6+'2'!K6+'3'!K6+'4'!K6+'5'!K6+'6'!K6+'7'!K6+'8'!K6+'9'!K6+'10'!K6+'11'!K6+'12'!K6+'13'!K6+'14'!K6+'15'!K6+'16'!K6+'17'!K6+'18'!K6+'19'!K6+'20'!K6+'21'!K6+'22'!K6+'23'!K6+'24'!K6+'25'!K6+'26'!K6+'27'!K6+'28'!K6+'29'!K6+'30'!K6+'31.'!K6</f>
        <v>97</v>
      </c>
      <c r="L6" s="20">
        <v>100</v>
      </c>
      <c r="M6" s="44">
        <f>ยกมา!M6+' 1'!M6+'2'!M6+'3'!M6+'4'!M6+'5'!M6+'6'!M6+'7'!M6+'8'!M6+'9'!M6+'10'!M6+'11'!M6+'12'!M6+'13'!M6+'14'!M6+'15'!M6+'16'!M6+'17'!M6+'18'!M6+'19'!M6+'20'!M6+'21'!M6+'22'!M6+'23'!M6+'24'!M6+'25'!M6+'26'!M6+'27'!M6+'28'!M6+'29'!M6+'30'!M6+'31.'!M6</f>
        <v>9700</v>
      </c>
      <c r="N6" s="19"/>
      <c r="O6" s="115">
        <v>36.43</v>
      </c>
      <c r="P6" s="78">
        <f t="shared" ref="P6:P71" si="3">+K6*O6</f>
        <v>3533.71</v>
      </c>
      <c r="Q6" s="45">
        <v>2</v>
      </c>
      <c r="R6" s="46">
        <f>+'2'!N236</f>
        <v>965</v>
      </c>
      <c r="S6" s="46">
        <f>+'2'!N241</f>
        <v>255</v>
      </c>
      <c r="T6" s="46">
        <f>+'2'!N239</f>
        <v>0</v>
      </c>
      <c r="U6" s="66">
        <f>+'2'!N237</f>
        <v>0</v>
      </c>
      <c r="V6" s="46">
        <f>+'2'!N240</f>
        <v>0</v>
      </c>
      <c r="W6" s="46">
        <f>+'2'!N238</f>
        <v>250</v>
      </c>
      <c r="X6" s="46">
        <f>+R6-S6-T6-U6-V6-W6</f>
        <v>460</v>
      </c>
      <c r="Y6" s="46">
        <f>+'2'!N243</f>
        <v>460</v>
      </c>
      <c r="Z6" s="47">
        <f t="shared" ref="Z6:Z35" si="4">+Y6-X6</f>
        <v>0</v>
      </c>
      <c r="AA6" s="126" t="s">
        <v>1362</v>
      </c>
      <c r="AB6" s="47">
        <f t="shared" ref="AB6:AB35" si="5">+W6+Y6</f>
        <v>710</v>
      </c>
      <c r="AC6" s="128">
        <f t="shared" si="1"/>
        <v>710</v>
      </c>
    </row>
    <row r="7" spans="1:30" ht="38.25" x14ac:dyDescent="0.8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ยกมา!F7+' 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+ยกมา!H7+' 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+ยกมา!I7+' 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ยกมา!K7+' 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ยกมา!M7+' 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3"/>
        <v>0</v>
      </c>
      <c r="Q7" s="45">
        <v>3</v>
      </c>
      <c r="R7" s="46">
        <f>+'3'!N237</f>
        <v>2735</v>
      </c>
      <c r="S7" s="46">
        <f>+'3'!N242</f>
        <v>855</v>
      </c>
      <c r="T7" s="46">
        <f>+'3'!N240</f>
        <v>0</v>
      </c>
      <c r="U7" s="46">
        <f>+'3'!N238</f>
        <v>0</v>
      </c>
      <c r="V7" s="46">
        <f>+'3'!N241</f>
        <v>0</v>
      </c>
      <c r="W7" s="46">
        <f>+'3'!N239</f>
        <v>950</v>
      </c>
      <c r="X7" s="46">
        <f>+R7-S7-T7-U7-V7-W7</f>
        <v>930</v>
      </c>
      <c r="Y7" s="46">
        <f>+'3'!N244</f>
        <v>930</v>
      </c>
      <c r="Z7" s="47">
        <f>+Y7-X7</f>
        <v>0</v>
      </c>
      <c r="AA7" s="126" t="s">
        <v>1363</v>
      </c>
      <c r="AB7" s="47">
        <f>+W7+Y7</f>
        <v>1880</v>
      </c>
      <c r="AC7" s="128">
        <f t="shared" si="1"/>
        <v>1880</v>
      </c>
    </row>
    <row r="8" spans="1:30" ht="38.25" x14ac:dyDescent="0.8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ยกมา!F8+' 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+ยกมา!H8+' 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+ยกมา!I8+' 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ยกมา!K8+' 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ยกมา!M8+' 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3"/>
        <v>0</v>
      </c>
      <c r="Q8" s="45">
        <v>4</v>
      </c>
      <c r="R8" s="46">
        <f>+'4'!N236</f>
        <v>3470</v>
      </c>
      <c r="S8" s="46">
        <f>+'4'!N241</f>
        <v>220</v>
      </c>
      <c r="T8" s="46">
        <f>+'4'!N239</f>
        <v>0</v>
      </c>
      <c r="U8" s="46">
        <f>+'4'!N237</f>
        <v>0</v>
      </c>
      <c r="V8" s="46">
        <f>+'4'!N240</f>
        <v>0</v>
      </c>
      <c r="W8" s="46">
        <f>+'4'!N238</f>
        <v>1320</v>
      </c>
      <c r="X8" s="46">
        <f t="shared" ref="X8" si="6">+R8-S8-T8-U8-V8-W8</f>
        <v>1930</v>
      </c>
      <c r="Y8" s="46">
        <f>+'4'!N243</f>
        <v>1930</v>
      </c>
      <c r="Z8" s="47">
        <f t="shared" si="4"/>
        <v>0</v>
      </c>
      <c r="AA8" s="126" t="s">
        <v>1364</v>
      </c>
      <c r="AB8" s="47">
        <f t="shared" si="5"/>
        <v>3250</v>
      </c>
      <c r="AC8" s="128">
        <f t="shared" si="1"/>
        <v>3250</v>
      </c>
    </row>
    <row r="9" spans="1:30" ht="38.25" x14ac:dyDescent="0.8">
      <c r="A9" s="10">
        <v>5</v>
      </c>
      <c r="B9" s="86">
        <v>8857125002257</v>
      </c>
      <c r="C9" s="19" t="s">
        <v>1437</v>
      </c>
      <c r="D9" s="10" t="s">
        <v>564</v>
      </c>
      <c r="E9" s="46">
        <f>+ยกมา!J9</f>
        <v>0</v>
      </c>
      <c r="F9" s="44">
        <f>ยกมา!F9+' 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+ยกมา!H9+' 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+ยกมา!I9+' 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ยกมา!K9+' 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5">
        <v>10</v>
      </c>
      <c r="M9" s="44">
        <f>ยกมา!M9+' 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3"/>
        <v>0</v>
      </c>
      <c r="Q9" s="45">
        <v>5</v>
      </c>
      <c r="R9" s="46">
        <f>+'5'!N236</f>
        <v>1805</v>
      </c>
      <c r="S9" s="46">
        <f>+'5'!N241</f>
        <v>440</v>
      </c>
      <c r="T9" s="46">
        <f>+'5'!N239</f>
        <v>0</v>
      </c>
      <c r="U9" s="46">
        <f>+'5'!N237</f>
        <v>0</v>
      </c>
      <c r="V9" s="46">
        <f>+'5'!N240</f>
        <v>0</v>
      </c>
      <c r="W9" s="46">
        <f>+'5'!N238</f>
        <v>345</v>
      </c>
      <c r="X9" s="46">
        <f t="shared" ref="X9:X34" si="7">+R9-S9-T9-U9-V9-W9</f>
        <v>1020</v>
      </c>
      <c r="Y9" s="46">
        <f>+'5'!N243</f>
        <v>1020</v>
      </c>
      <c r="Z9" s="47">
        <f t="shared" si="4"/>
        <v>0</v>
      </c>
      <c r="AA9" s="126" t="s">
        <v>1365</v>
      </c>
      <c r="AB9" s="47">
        <f t="shared" si="5"/>
        <v>1365</v>
      </c>
      <c r="AC9" s="128">
        <f t="shared" si="1"/>
        <v>1365</v>
      </c>
      <c r="AD9" s="127"/>
    </row>
    <row r="10" spans="1:30" ht="38.25" x14ac:dyDescent="0.8">
      <c r="A10" s="10">
        <v>6</v>
      </c>
      <c r="B10" s="86">
        <v>8857125002264</v>
      </c>
      <c r="C10" s="19" t="s">
        <v>21</v>
      </c>
      <c r="D10" s="10" t="s">
        <v>564</v>
      </c>
      <c r="E10" s="46">
        <f>+ยกมา!J10</f>
        <v>0</v>
      </c>
      <c r="F10" s="44">
        <f>ยกมา!F10+' 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+ยกมา!H10+' 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+ยกมา!I10+' 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ยกมา!K10+' 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ยกมา!M10+' 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3"/>
        <v>0</v>
      </c>
      <c r="Q10" s="45">
        <v>6</v>
      </c>
      <c r="R10" s="46">
        <f>+'6'!N236</f>
        <v>2244</v>
      </c>
      <c r="S10" s="46">
        <f>+'6'!N241</f>
        <v>464</v>
      </c>
      <c r="T10" s="46">
        <f>+'6'!N239</f>
        <v>0</v>
      </c>
      <c r="U10" s="46">
        <f>+'6'!N239</f>
        <v>0</v>
      </c>
      <c r="V10" s="46">
        <f>+'6'!N240</f>
        <v>0</v>
      </c>
      <c r="W10" s="46">
        <f>+'6'!N238</f>
        <v>430</v>
      </c>
      <c r="X10" s="46">
        <f t="shared" si="7"/>
        <v>1350</v>
      </c>
      <c r="Y10" s="46">
        <f>+'6'!N243</f>
        <v>1350</v>
      </c>
      <c r="Z10" s="47">
        <f t="shared" si="4"/>
        <v>0</v>
      </c>
      <c r="AA10" s="129" t="s">
        <v>1366</v>
      </c>
      <c r="AB10" s="47">
        <f t="shared" si="5"/>
        <v>1780</v>
      </c>
      <c r="AC10" s="128">
        <f t="shared" si="1"/>
        <v>1780</v>
      </c>
    </row>
    <row r="11" spans="1:30" ht="38.25" x14ac:dyDescent="0.8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2</v>
      </c>
      <c r="F11" s="44">
        <f>ยกมา!F11+' 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22</v>
      </c>
      <c r="G11" s="43">
        <f t="shared" si="0"/>
        <v>24</v>
      </c>
      <c r="H11" s="77">
        <f>+ยกมา!H11+' 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+ยกมา!I11+' 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4</v>
      </c>
      <c r="K11" s="44">
        <f>ยกมา!K11+' 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20</v>
      </c>
      <c r="L11" s="20">
        <v>50</v>
      </c>
      <c r="M11" s="44">
        <f>ยกมา!M11+' 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1000</v>
      </c>
      <c r="N11" s="19"/>
      <c r="O11" s="115">
        <v>19.36</v>
      </c>
      <c r="P11" s="78">
        <f t="shared" si="3"/>
        <v>387.2</v>
      </c>
      <c r="Q11" s="45">
        <v>7</v>
      </c>
      <c r="R11" s="46">
        <f>+'7'!N236</f>
        <v>4213</v>
      </c>
      <c r="S11" s="46">
        <f>+'7'!N241</f>
        <v>613</v>
      </c>
      <c r="T11" s="46">
        <f>+'7'!N239</f>
        <v>0</v>
      </c>
      <c r="U11" s="46">
        <f>+'7'!N237</f>
        <v>0</v>
      </c>
      <c r="V11" s="46">
        <f>+'7'!N240</f>
        <v>0</v>
      </c>
      <c r="W11" s="46">
        <f>+'7'!N238</f>
        <v>655</v>
      </c>
      <c r="X11" s="46">
        <f t="shared" si="7"/>
        <v>2945</v>
      </c>
      <c r="Y11" s="46">
        <f>+'7'!N242</f>
        <v>2945</v>
      </c>
      <c r="Z11" s="47">
        <f t="shared" si="4"/>
        <v>0</v>
      </c>
      <c r="AA11" s="129" t="s">
        <v>1367</v>
      </c>
      <c r="AB11" s="47">
        <f t="shared" si="5"/>
        <v>3600</v>
      </c>
      <c r="AC11" s="128">
        <f t="shared" si="1"/>
        <v>3600</v>
      </c>
    </row>
    <row r="12" spans="1:30" ht="38.25" x14ac:dyDescent="0.8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ยกมา!F12+' 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2</v>
      </c>
      <c r="G12" s="43">
        <f t="shared" si="0"/>
        <v>2</v>
      </c>
      <c r="H12" s="77">
        <f>+ยกมา!H12+' 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+ยกมา!I12+' 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1</v>
      </c>
      <c r="K12" s="44">
        <f>ยกมา!K12+' 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1</v>
      </c>
      <c r="L12" s="20">
        <v>50</v>
      </c>
      <c r="M12" s="44">
        <f>ยกมา!M12+' 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50</v>
      </c>
      <c r="N12" s="19"/>
      <c r="O12" s="89"/>
      <c r="P12" s="78">
        <f t="shared" si="3"/>
        <v>0</v>
      </c>
      <c r="Q12" s="45">
        <v>8</v>
      </c>
      <c r="R12" s="46">
        <f>+'8'!N236</f>
        <v>2540</v>
      </c>
      <c r="S12" s="46">
        <f>+'8'!N241</f>
        <v>610</v>
      </c>
      <c r="T12" s="46">
        <f>+'8'!N239</f>
        <v>0</v>
      </c>
      <c r="U12" s="46">
        <f>+'8'!N237</f>
        <v>0</v>
      </c>
      <c r="V12" s="46">
        <f>+'8'!N240</f>
        <v>0</v>
      </c>
      <c r="W12" s="46">
        <f>+'8'!N238</f>
        <v>255</v>
      </c>
      <c r="X12" s="46">
        <f t="shared" si="7"/>
        <v>1675</v>
      </c>
      <c r="Y12" s="46">
        <f>+'8'!N243</f>
        <v>1675</v>
      </c>
      <c r="Z12" s="47">
        <f t="shared" si="4"/>
        <v>0</v>
      </c>
      <c r="AA12" s="126" t="s">
        <v>1368</v>
      </c>
      <c r="AB12" s="47">
        <f t="shared" si="5"/>
        <v>1930</v>
      </c>
      <c r="AC12" s="128">
        <f t="shared" si="1"/>
        <v>1930</v>
      </c>
      <c r="AD12" s="27"/>
    </row>
    <row r="13" spans="1:30" ht="38.25" x14ac:dyDescent="0.8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ยกมา!F13+' 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+ยกมา!H13+' 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+ยกมา!I13+' 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ยกมา!K13+' 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ยกมา!M13+' 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8">
        <v>19.82</v>
      </c>
      <c r="P13" s="78">
        <f t="shared" si="3"/>
        <v>0</v>
      </c>
      <c r="Q13" s="45">
        <v>9</v>
      </c>
      <c r="R13" s="46">
        <f>+'9'!N236</f>
        <v>2100</v>
      </c>
      <c r="S13" s="46">
        <f>+'9'!N241</f>
        <v>450</v>
      </c>
      <c r="T13" s="46">
        <f>+'9'!N239</f>
        <v>0</v>
      </c>
      <c r="U13" s="46">
        <f>+'9'!N237</f>
        <v>0</v>
      </c>
      <c r="V13" s="46">
        <f>+'9'!N240</f>
        <v>48</v>
      </c>
      <c r="W13" s="46">
        <f>+'9'!N238</f>
        <v>1150</v>
      </c>
      <c r="X13" s="46">
        <f>+R13-S13-T13-U13-V13-W13</f>
        <v>452</v>
      </c>
      <c r="Y13" s="46">
        <f>+'9'!N243</f>
        <v>452</v>
      </c>
      <c r="Z13" s="47">
        <f t="shared" si="4"/>
        <v>0</v>
      </c>
      <c r="AA13" s="126" t="s">
        <v>1362</v>
      </c>
      <c r="AB13" s="47">
        <f t="shared" si="5"/>
        <v>1602</v>
      </c>
      <c r="AC13" s="128">
        <f t="shared" si="1"/>
        <v>1602</v>
      </c>
    </row>
    <row r="14" spans="1:30" ht="38.25" x14ac:dyDescent="0.8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ยกมา!F14+' 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+ยกมา!H14+' 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+ยกมา!I14+' 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ยกมา!K14+' 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ยกมา!M14+' 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8">
        <v>19.41</v>
      </c>
      <c r="P14" s="78">
        <f t="shared" si="3"/>
        <v>0</v>
      </c>
      <c r="Q14" s="45">
        <v>10</v>
      </c>
      <c r="R14" s="46">
        <f>+'10'!N236</f>
        <v>770</v>
      </c>
      <c r="S14" s="46">
        <f>+'10'!N241</f>
        <v>80</v>
      </c>
      <c r="T14" s="46">
        <f>+'10'!N239</f>
        <v>0</v>
      </c>
      <c r="U14" s="46">
        <f>+'10'!N237</f>
        <v>0</v>
      </c>
      <c r="V14" s="46">
        <f>+'10'!N240</f>
        <v>0</v>
      </c>
      <c r="W14" s="46">
        <f>+'10'!N238</f>
        <v>690</v>
      </c>
      <c r="X14" s="46">
        <f t="shared" si="7"/>
        <v>0</v>
      </c>
      <c r="Y14" s="46">
        <f>+'10'!N243</f>
        <v>0</v>
      </c>
      <c r="Z14" s="47">
        <f t="shared" si="4"/>
        <v>0</v>
      </c>
      <c r="AA14" s="126" t="s">
        <v>1363</v>
      </c>
      <c r="AB14" s="47">
        <f t="shared" si="5"/>
        <v>690</v>
      </c>
      <c r="AC14" s="128">
        <f t="shared" si="1"/>
        <v>690</v>
      </c>
    </row>
    <row r="15" spans="1:30" ht="38.25" x14ac:dyDescent="0.8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ยกมา!F15+' 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+ยกมา!H15+' 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+ยกมา!I15+' 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ยกมา!K15+' 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ยกมา!M15+' 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8">
        <v>22.41</v>
      </c>
      <c r="P15" s="78">
        <f t="shared" si="3"/>
        <v>0</v>
      </c>
      <c r="Q15" s="45">
        <v>11</v>
      </c>
      <c r="R15" s="46">
        <f>+'11'!N236</f>
        <v>3013</v>
      </c>
      <c r="S15" s="46">
        <f>+'11'!N241</f>
        <v>1063</v>
      </c>
      <c r="T15" s="46">
        <f>+'11'!N239</f>
        <v>0</v>
      </c>
      <c r="U15" s="46">
        <f>+'11'!N237</f>
        <v>0</v>
      </c>
      <c r="V15" s="46">
        <f>+'11'!N240</f>
        <v>0</v>
      </c>
      <c r="W15" s="46">
        <f>+'11'!N238</f>
        <v>700</v>
      </c>
      <c r="X15" s="46">
        <f t="shared" si="7"/>
        <v>1250</v>
      </c>
      <c r="Y15" s="46">
        <f>+'11'!N243</f>
        <v>1250</v>
      </c>
      <c r="Z15" s="47">
        <f t="shared" si="4"/>
        <v>0</v>
      </c>
      <c r="AA15" s="126" t="s">
        <v>1364</v>
      </c>
      <c r="AB15" s="47">
        <f t="shared" si="5"/>
        <v>1950</v>
      </c>
      <c r="AC15" s="128">
        <f t="shared" si="1"/>
        <v>1950</v>
      </c>
    </row>
    <row r="16" spans="1:30" ht="38.25" x14ac:dyDescent="0.8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ยกมา!F16+' 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+ยกมา!H16+' 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+ยกมา!I16+' 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ยกมา!K16+' 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ยกมา!M16+' 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18"/>
      <c r="P16" s="78">
        <f t="shared" si="3"/>
        <v>0</v>
      </c>
      <c r="Q16" s="45">
        <v>12</v>
      </c>
      <c r="R16" s="46">
        <f>+'12'!N236</f>
        <v>2000</v>
      </c>
      <c r="S16" s="46">
        <f>+'12'!N241</f>
        <v>725</v>
      </c>
      <c r="T16" s="46">
        <f>+'12'!N239</f>
        <v>0</v>
      </c>
      <c r="U16" s="66">
        <f>+'12'!N237</f>
        <v>0</v>
      </c>
      <c r="V16" s="46">
        <f>+'12'!N237</f>
        <v>0</v>
      </c>
      <c r="W16" s="46">
        <f>+'12'!N238</f>
        <v>200</v>
      </c>
      <c r="X16" s="46">
        <f t="shared" si="7"/>
        <v>1075</v>
      </c>
      <c r="Y16" s="46">
        <f>+'12'!N243</f>
        <v>1075</v>
      </c>
      <c r="Z16" s="47">
        <f t="shared" si="4"/>
        <v>0</v>
      </c>
      <c r="AA16" s="126" t="s">
        <v>1365</v>
      </c>
      <c r="AB16" s="47">
        <f t="shared" si="5"/>
        <v>1275</v>
      </c>
      <c r="AC16" s="128">
        <f t="shared" si="1"/>
        <v>1275</v>
      </c>
    </row>
    <row r="17" spans="1:31" ht="38.25" x14ac:dyDescent="0.8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ยกมา!F17+' 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+ยกมา!H17+' 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+ยกมา!I17+' 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ยกมา!K17+' 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ยกมา!M17+' 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8">
        <v>4</v>
      </c>
      <c r="P17" s="78">
        <f t="shared" si="3"/>
        <v>0</v>
      </c>
      <c r="Q17" s="45">
        <v>13</v>
      </c>
      <c r="R17" s="46">
        <f>+'13'!N236</f>
        <v>1010</v>
      </c>
      <c r="S17" s="46">
        <f>+'13'!N241</f>
        <v>250</v>
      </c>
      <c r="T17" s="46">
        <f>+'13'!N239</f>
        <v>0</v>
      </c>
      <c r="U17" s="66">
        <f>+'13'!N237</f>
        <v>0</v>
      </c>
      <c r="V17" s="46">
        <f>+'13'!N240</f>
        <v>0</v>
      </c>
      <c r="W17" s="46">
        <f>+'13'!N238</f>
        <v>435</v>
      </c>
      <c r="X17" s="46">
        <f>+'13'!N242</f>
        <v>325</v>
      </c>
      <c r="Y17" s="46">
        <f>+'13'!N243</f>
        <v>325</v>
      </c>
      <c r="Z17" s="47">
        <f t="shared" si="4"/>
        <v>0</v>
      </c>
      <c r="AA17" s="129" t="s">
        <v>1366</v>
      </c>
      <c r="AB17" s="47">
        <f t="shared" si="5"/>
        <v>760</v>
      </c>
      <c r="AC17" s="128">
        <f t="shared" si="1"/>
        <v>760</v>
      </c>
    </row>
    <row r="18" spans="1:31" ht="38.25" x14ac:dyDescent="0.8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ยกมา!F18+' 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5</v>
      </c>
      <c r="H18" s="77">
        <f>+ยกมา!H18+' 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+ยกมา!I18+' 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E18+F18-H18-K18-I18</f>
        <v>5</v>
      </c>
      <c r="K18" s="44">
        <f>ยกมา!K18+' 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ยกมา!M18+' 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15">
        <v>19.12</v>
      </c>
      <c r="P18" s="78">
        <f t="shared" si="3"/>
        <v>0</v>
      </c>
      <c r="Q18" s="45">
        <v>14</v>
      </c>
      <c r="R18" s="120">
        <f>+'14'!N236</f>
        <v>2265</v>
      </c>
      <c r="S18" s="120">
        <f>+'14'!N241</f>
        <v>1035</v>
      </c>
      <c r="T18" s="120">
        <f>+'14'!N239</f>
        <v>0</v>
      </c>
      <c r="U18" s="121">
        <f>+'14'!N237</f>
        <v>0</v>
      </c>
      <c r="V18" s="120">
        <f>+'14'!N240</f>
        <v>0</v>
      </c>
      <c r="W18" s="120">
        <f>+'14'!N238</f>
        <v>490</v>
      </c>
      <c r="X18" s="120">
        <f t="shared" si="7"/>
        <v>740</v>
      </c>
      <c r="Y18" s="120">
        <f>+'14'!N243</f>
        <v>740</v>
      </c>
      <c r="Z18" s="122">
        <f t="shared" si="4"/>
        <v>0</v>
      </c>
      <c r="AA18" s="129" t="s">
        <v>1367</v>
      </c>
      <c r="AB18" s="97">
        <f t="shared" si="5"/>
        <v>1230</v>
      </c>
      <c r="AC18" s="128">
        <f t="shared" si="1"/>
        <v>1230</v>
      </c>
    </row>
    <row r="19" spans="1:31" ht="38.25" x14ac:dyDescent="0.8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ยกมา!F19+' 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+ยกมา!H19+' 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+ยกมา!I19+' 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ยกมา!K19+' 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ยกมา!M19+' 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8">
        <v>20.37</v>
      </c>
      <c r="P19" s="78">
        <f t="shared" si="3"/>
        <v>0</v>
      </c>
      <c r="Q19" s="45">
        <v>15</v>
      </c>
      <c r="R19" s="46">
        <f>+'15'!N236</f>
        <v>1450</v>
      </c>
      <c r="S19" s="46">
        <f>+'15'!N241</f>
        <v>420</v>
      </c>
      <c r="T19" s="46">
        <f>+'15'!N239</f>
        <v>0</v>
      </c>
      <c r="U19" s="66">
        <f>+'15'!N237</f>
        <v>0</v>
      </c>
      <c r="V19" s="46">
        <f>+'15'!N240</f>
        <v>0</v>
      </c>
      <c r="W19" s="46">
        <f>+'15'!N238</f>
        <v>0</v>
      </c>
      <c r="X19" s="46">
        <f t="shared" si="7"/>
        <v>1030</v>
      </c>
      <c r="Y19" s="46">
        <f>+'15'!N243</f>
        <v>1030</v>
      </c>
      <c r="Z19" s="47">
        <f t="shared" si="4"/>
        <v>0</v>
      </c>
      <c r="AA19" s="126" t="s">
        <v>1368</v>
      </c>
      <c r="AB19" s="47">
        <f t="shared" si="5"/>
        <v>1030</v>
      </c>
      <c r="AC19" s="128">
        <f t="shared" si="1"/>
        <v>1030</v>
      </c>
    </row>
    <row r="20" spans="1:31" ht="38.25" x14ac:dyDescent="0.8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ยกมา!F20+' 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</v>
      </c>
      <c r="G20" s="43">
        <f t="shared" si="0"/>
        <v>3</v>
      </c>
      <c r="H20" s="77">
        <f>+ยกมา!H20+' 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+ยกมา!I20+' 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0</v>
      </c>
      <c r="K20" s="44">
        <f>ยกมา!K20+' 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</v>
      </c>
      <c r="L20" s="20">
        <v>65</v>
      </c>
      <c r="M20" s="44">
        <f>ยกมา!M20+' 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195</v>
      </c>
      <c r="N20" s="19"/>
      <c r="O20" s="115">
        <v>22.25</v>
      </c>
      <c r="P20" s="78">
        <f t="shared" si="3"/>
        <v>66.75</v>
      </c>
      <c r="Q20" s="45">
        <v>16</v>
      </c>
      <c r="R20" s="46">
        <f>+'16'!N236</f>
        <v>2155</v>
      </c>
      <c r="S20" s="46">
        <f>+'16'!N241</f>
        <v>790</v>
      </c>
      <c r="T20" s="46">
        <f>+'16'!N239</f>
        <v>0</v>
      </c>
      <c r="U20" s="66">
        <f>+'16'!N237</f>
        <v>0</v>
      </c>
      <c r="V20" s="46">
        <f>+'16'!N240</f>
        <v>0</v>
      </c>
      <c r="W20" s="46">
        <f>+'16'!N238</f>
        <v>1255</v>
      </c>
      <c r="X20" s="46">
        <f t="shared" si="7"/>
        <v>110</v>
      </c>
      <c r="Y20" s="46">
        <f>+'16'!N243</f>
        <v>110</v>
      </c>
      <c r="Z20" s="47">
        <f t="shared" si="4"/>
        <v>0</v>
      </c>
      <c r="AA20" s="126" t="s">
        <v>1362</v>
      </c>
      <c r="AB20" s="47">
        <f t="shared" si="5"/>
        <v>1365</v>
      </c>
      <c r="AC20" s="128">
        <f t="shared" si="1"/>
        <v>1365</v>
      </c>
    </row>
    <row r="21" spans="1:31" ht="38.25" x14ac:dyDescent="0.8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ยกมา!F21+' 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+ยกมา!H21+' 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+ยกมา!I21+' 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ยกมา!K21+' 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ยกมา!M21+' 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115">
        <v>22.85</v>
      </c>
      <c r="P21" s="78">
        <f t="shared" si="3"/>
        <v>0</v>
      </c>
      <c r="Q21" s="45">
        <v>17</v>
      </c>
      <c r="R21" s="46">
        <f>+'17'!N236</f>
        <v>1325</v>
      </c>
      <c r="S21" s="46">
        <f>+'17'!N241</f>
        <v>340</v>
      </c>
      <c r="T21" s="46">
        <f>+'17'!N239</f>
        <v>0</v>
      </c>
      <c r="U21" s="66">
        <f>+'17'!N237</f>
        <v>0</v>
      </c>
      <c r="V21" s="46">
        <f>+'17'!N240</f>
        <v>0</v>
      </c>
      <c r="W21" s="46">
        <f>+'17'!N238</f>
        <v>585</v>
      </c>
      <c r="X21" s="46">
        <f t="shared" si="7"/>
        <v>400</v>
      </c>
      <c r="Y21" s="46">
        <f>+'17'!N243</f>
        <v>400</v>
      </c>
      <c r="Z21" s="47">
        <f t="shared" si="4"/>
        <v>0</v>
      </c>
      <c r="AA21" s="126" t="s">
        <v>1363</v>
      </c>
      <c r="AB21" s="47">
        <f t="shared" si="5"/>
        <v>985</v>
      </c>
      <c r="AC21" s="128">
        <f t="shared" si="1"/>
        <v>985</v>
      </c>
    </row>
    <row r="22" spans="1:31" ht="38.25" x14ac:dyDescent="0.8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5</v>
      </c>
      <c r="F22" s="44">
        <f>ยกมา!F22+' 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60</v>
      </c>
      <c r="G22" s="43">
        <f t="shared" si="0"/>
        <v>65</v>
      </c>
      <c r="H22" s="77">
        <f>+ยกมา!H22+' 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+ยกมา!I22+' 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20</v>
      </c>
      <c r="J22" s="43">
        <f t="shared" si="2"/>
        <v>9</v>
      </c>
      <c r="K22" s="44">
        <f>ยกมา!K22+' 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35</v>
      </c>
      <c r="L22" s="20">
        <v>100</v>
      </c>
      <c r="M22" s="44">
        <f>ยกมา!M22+' 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3500</v>
      </c>
      <c r="N22" s="19"/>
      <c r="O22" s="115">
        <v>27.98</v>
      </c>
      <c r="P22" s="78">
        <f t="shared" si="3"/>
        <v>979.30000000000007</v>
      </c>
      <c r="Q22" s="45">
        <v>18</v>
      </c>
      <c r="R22" s="46">
        <f>+'18'!N236</f>
        <v>2665</v>
      </c>
      <c r="S22" s="46">
        <f>+'18'!N241</f>
        <v>585</v>
      </c>
      <c r="T22" s="46">
        <f>+'18'!N239</f>
        <v>0</v>
      </c>
      <c r="U22" s="66">
        <f>+'18'!N237</f>
        <v>0</v>
      </c>
      <c r="V22" s="46">
        <f>+'18'!N240</f>
        <v>0</v>
      </c>
      <c r="W22" s="46">
        <f>+'18'!N238</f>
        <v>270</v>
      </c>
      <c r="X22" s="46">
        <f t="shared" si="7"/>
        <v>1810</v>
      </c>
      <c r="Y22" s="46">
        <f>+'18'!N243</f>
        <v>1810</v>
      </c>
      <c r="Z22" s="47">
        <f t="shared" si="4"/>
        <v>0</v>
      </c>
      <c r="AA22" s="126" t="s">
        <v>1364</v>
      </c>
      <c r="AB22" s="47">
        <f t="shared" si="5"/>
        <v>2080</v>
      </c>
      <c r="AC22" s="128">
        <f t="shared" si="1"/>
        <v>2080</v>
      </c>
    </row>
    <row r="23" spans="1:31" ht="38.25" x14ac:dyDescent="0.8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ยกมา!F23+' 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+ยกมา!H23+' 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+ยกมา!I23+' 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ยกมา!K23+' 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ยกมา!M23+' 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8">
        <v>29.74</v>
      </c>
      <c r="P23" s="78">
        <f t="shared" si="3"/>
        <v>0</v>
      </c>
      <c r="Q23" s="45">
        <v>19</v>
      </c>
      <c r="R23" s="46">
        <f>+'19'!N236</f>
        <v>3240</v>
      </c>
      <c r="S23" s="46">
        <f>+'19'!N241</f>
        <v>610</v>
      </c>
      <c r="T23" s="46">
        <f>+'19'!N239</f>
        <v>0</v>
      </c>
      <c r="U23" s="66">
        <f>+'19'!N237</f>
        <v>0</v>
      </c>
      <c r="V23" s="46">
        <f>+'19'!N240</f>
        <v>0</v>
      </c>
      <c r="W23" s="46">
        <f>+'19'!N238</f>
        <v>1000</v>
      </c>
      <c r="X23" s="46">
        <f t="shared" si="7"/>
        <v>1630</v>
      </c>
      <c r="Y23" s="46">
        <f>+'19'!N243</f>
        <v>1630</v>
      </c>
      <c r="Z23" s="47">
        <f t="shared" si="4"/>
        <v>0</v>
      </c>
      <c r="AA23" s="126" t="s">
        <v>1365</v>
      </c>
      <c r="AB23" s="47">
        <f t="shared" si="5"/>
        <v>2630</v>
      </c>
      <c r="AC23" s="128">
        <f t="shared" si="1"/>
        <v>2630</v>
      </c>
    </row>
    <row r="24" spans="1:31" ht="38.25" x14ac:dyDescent="0.8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ยกมา!F24+' 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19</v>
      </c>
      <c r="H24" s="77">
        <f>+ยกมา!H24+' 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+ยกมา!I24+' 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3</v>
      </c>
      <c r="K24" s="44">
        <f>ยกมา!K24+' 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16</v>
      </c>
      <c r="L24" s="20">
        <v>100</v>
      </c>
      <c r="M24" s="44">
        <f>ยกมา!M24+' 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1600</v>
      </c>
      <c r="N24" s="19"/>
      <c r="O24" s="115">
        <v>38.659999999999997</v>
      </c>
      <c r="P24" s="78">
        <f t="shared" si="3"/>
        <v>618.55999999999995</v>
      </c>
      <c r="Q24" s="45">
        <v>20</v>
      </c>
      <c r="R24" s="46">
        <f>+'20'!N236</f>
        <v>3765</v>
      </c>
      <c r="S24" s="46">
        <f>+'20'!N241</f>
        <v>1405</v>
      </c>
      <c r="T24" s="46">
        <f>+'20'!N239</f>
        <v>0</v>
      </c>
      <c r="U24" s="66">
        <f>+'20'!N237</f>
        <v>0</v>
      </c>
      <c r="V24" s="46">
        <f>+'20'!N240</f>
        <v>0</v>
      </c>
      <c r="W24" s="46">
        <f>+'20'!N238</f>
        <v>2140</v>
      </c>
      <c r="X24" s="46">
        <f t="shared" si="7"/>
        <v>220</v>
      </c>
      <c r="Y24" s="46">
        <f>+'20'!N243</f>
        <v>220</v>
      </c>
      <c r="Z24" s="47">
        <f t="shared" si="4"/>
        <v>0</v>
      </c>
      <c r="AA24" s="129" t="s">
        <v>1366</v>
      </c>
      <c r="AB24" s="47">
        <f t="shared" si="5"/>
        <v>2360</v>
      </c>
      <c r="AC24" s="128">
        <f t="shared" si="1"/>
        <v>2360</v>
      </c>
    </row>
    <row r="25" spans="1:31" ht="38.25" x14ac:dyDescent="0.8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ยกมา!F25+' 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7">
        <f>+ยกมา!H25+' 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+ยกมา!I25+' 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5</v>
      </c>
      <c r="K25" s="44">
        <f>ยกมา!K25+' 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ยกมา!M25+' 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3"/>
        <v>0</v>
      </c>
      <c r="Q25" s="45">
        <v>21</v>
      </c>
      <c r="R25" s="46">
        <f>+'21'!N236</f>
        <v>885</v>
      </c>
      <c r="S25" s="46">
        <f>+'21'!N241</f>
        <v>380</v>
      </c>
      <c r="T25" s="46">
        <f>+'21'!N239</f>
        <v>0</v>
      </c>
      <c r="U25" s="66">
        <f>+'21'!N237</f>
        <v>0</v>
      </c>
      <c r="V25" s="46">
        <f>+'21'!N240</f>
        <v>0</v>
      </c>
      <c r="W25" s="46">
        <f>+'21'!N238</f>
        <v>50</v>
      </c>
      <c r="X25" s="46">
        <f t="shared" si="7"/>
        <v>455</v>
      </c>
      <c r="Y25" s="46">
        <f>+'21'!N243</f>
        <v>455</v>
      </c>
      <c r="Z25" s="47">
        <f t="shared" si="4"/>
        <v>0</v>
      </c>
      <c r="AA25" s="129" t="s">
        <v>1367</v>
      </c>
      <c r="AB25" s="47">
        <f t="shared" si="5"/>
        <v>505</v>
      </c>
      <c r="AC25" s="128">
        <f t="shared" si="1"/>
        <v>505</v>
      </c>
    </row>
    <row r="26" spans="1:31" ht="38.25" x14ac:dyDescent="0.8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ยกมา!F26+' 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+ยกมา!H26+' 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+ยกมา!I26+' 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ยกมา!K26+' 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ยกมา!M26+' 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5">
        <v>32.97</v>
      </c>
      <c r="P26" s="78">
        <f t="shared" si="3"/>
        <v>0</v>
      </c>
      <c r="Q26" s="45">
        <v>22</v>
      </c>
      <c r="R26" s="46">
        <f>+'22'!N236</f>
        <v>2525</v>
      </c>
      <c r="S26" s="46">
        <f>+'22'!N241</f>
        <v>805</v>
      </c>
      <c r="T26" s="46">
        <f>+'22'!N239</f>
        <v>0</v>
      </c>
      <c r="U26" s="66">
        <f>+'22'!N237</f>
        <v>0</v>
      </c>
      <c r="V26" s="46">
        <f>+'22'!N240</f>
        <v>0</v>
      </c>
      <c r="W26" s="46">
        <f>+'22'!N238</f>
        <v>950</v>
      </c>
      <c r="X26" s="46">
        <f t="shared" si="7"/>
        <v>770</v>
      </c>
      <c r="Y26" s="46">
        <f>+'22'!N243</f>
        <v>770</v>
      </c>
      <c r="Z26" s="47">
        <f t="shared" si="4"/>
        <v>0</v>
      </c>
      <c r="AA26" s="126" t="s">
        <v>1368</v>
      </c>
      <c r="AB26" s="47">
        <f t="shared" si="5"/>
        <v>1720</v>
      </c>
      <c r="AC26" s="128">
        <f t="shared" si="1"/>
        <v>1720</v>
      </c>
      <c r="AD26" s="123"/>
      <c r="AE26" s="123"/>
    </row>
    <row r="27" spans="1:31" ht="38.25" x14ac:dyDescent="0.8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ยกมา!F27+' 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+ยกมา!H27+' 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+ยกมา!I27+' 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ยกมา!K27+' 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ยกมา!M27+' 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8">
        <v>30.83</v>
      </c>
      <c r="P27" s="78">
        <f t="shared" si="3"/>
        <v>0</v>
      </c>
      <c r="Q27" s="45">
        <v>23</v>
      </c>
      <c r="R27" s="46">
        <f>+'23'!N236</f>
        <v>2190</v>
      </c>
      <c r="S27" s="46">
        <f>+'23'!N241</f>
        <v>320</v>
      </c>
      <c r="T27" s="46">
        <f>+'23'!N239</f>
        <v>0</v>
      </c>
      <c r="U27" s="66">
        <f>+'23'!N237</f>
        <v>0</v>
      </c>
      <c r="V27" s="46">
        <f>+'23'!N240</f>
        <v>0</v>
      </c>
      <c r="W27" s="46">
        <f>+'23'!N238</f>
        <v>1250</v>
      </c>
      <c r="X27" s="46">
        <f>+R27-S27-T27-U27-V27-W27</f>
        <v>620</v>
      </c>
      <c r="Y27" s="46">
        <f>+'23'!N243</f>
        <v>620</v>
      </c>
      <c r="Z27" s="47">
        <f>+Y27-X27</f>
        <v>0</v>
      </c>
      <c r="AA27" s="126" t="s">
        <v>1362</v>
      </c>
      <c r="AB27" s="47">
        <f t="shared" si="5"/>
        <v>1870</v>
      </c>
      <c r="AC27" s="128">
        <f t="shared" si="1"/>
        <v>1870</v>
      </c>
    </row>
    <row r="28" spans="1:31" ht="38.25" x14ac:dyDescent="0.8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ยกมา!F28+' 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</v>
      </c>
      <c r="G28" s="43">
        <f t="shared" si="0"/>
        <v>4</v>
      </c>
      <c r="H28" s="77">
        <f>+ยกมา!H28+' 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+ยกมา!I28+' 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0</v>
      </c>
      <c r="K28" s="44">
        <f>ยกมา!K28+' 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</v>
      </c>
      <c r="L28" s="20">
        <v>100</v>
      </c>
      <c r="M28" s="44">
        <f>ยกมา!M28+' 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400</v>
      </c>
      <c r="N28" s="19"/>
      <c r="O28" s="115">
        <v>30.86</v>
      </c>
      <c r="P28" s="78">
        <f t="shared" si="3"/>
        <v>123.44</v>
      </c>
      <c r="Q28" s="45">
        <v>24</v>
      </c>
      <c r="R28" s="46">
        <f>+'24'!N236</f>
        <v>1020</v>
      </c>
      <c r="S28" s="46">
        <f>+'24'!N241</f>
        <v>250</v>
      </c>
      <c r="T28" s="46">
        <f>+'24'!N239</f>
        <v>0</v>
      </c>
      <c r="U28" s="66">
        <f>+'24'!N237</f>
        <v>0</v>
      </c>
      <c r="V28" s="46">
        <f>+'24'!N240</f>
        <v>0</v>
      </c>
      <c r="W28" s="46">
        <f>+'24'!N238</f>
        <v>250</v>
      </c>
      <c r="X28" s="46">
        <f t="shared" si="7"/>
        <v>520</v>
      </c>
      <c r="Y28" s="46">
        <f>+'24'!N243</f>
        <v>520</v>
      </c>
      <c r="Z28" s="47">
        <f t="shared" si="4"/>
        <v>0</v>
      </c>
      <c r="AA28" s="126" t="s">
        <v>1363</v>
      </c>
      <c r="AB28" s="47">
        <f t="shared" si="5"/>
        <v>770</v>
      </c>
      <c r="AC28" s="128">
        <f t="shared" si="1"/>
        <v>770</v>
      </c>
    </row>
    <row r="29" spans="1:31" ht="38.25" x14ac:dyDescent="0.8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ยกมา!F29+' 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+ยกมา!H29+' 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+ยกมา!I29+' 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E29+F29-H29-K29-I29</f>
        <v>0</v>
      </c>
      <c r="K29" s="44">
        <f>ยกมา!K29+' 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ยกมา!M29+' 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8">
        <v>27.24</v>
      </c>
      <c r="P29" s="78">
        <f t="shared" si="3"/>
        <v>0</v>
      </c>
      <c r="Q29" s="45">
        <v>25</v>
      </c>
      <c r="R29" s="46">
        <f>+'25'!N236</f>
        <v>1215</v>
      </c>
      <c r="S29" s="46">
        <f>+'25'!N241</f>
        <v>240</v>
      </c>
      <c r="T29" s="46">
        <f>+'25'!N239</f>
        <v>0</v>
      </c>
      <c r="U29" s="66">
        <f>+'25'!N237</f>
        <v>0</v>
      </c>
      <c r="V29" s="46">
        <f>+'25'!N240</f>
        <v>0</v>
      </c>
      <c r="W29" s="46">
        <f>+'25'!N238</f>
        <v>680</v>
      </c>
      <c r="X29" s="46">
        <f t="shared" si="7"/>
        <v>295</v>
      </c>
      <c r="Y29" s="46">
        <f>+'25'!N243</f>
        <v>295</v>
      </c>
      <c r="Z29" s="47">
        <f t="shared" si="4"/>
        <v>0</v>
      </c>
      <c r="AA29" s="126" t="s">
        <v>1364</v>
      </c>
      <c r="AB29" s="47">
        <f t="shared" si="5"/>
        <v>975</v>
      </c>
      <c r="AC29" s="128">
        <f t="shared" si="1"/>
        <v>975</v>
      </c>
    </row>
    <row r="30" spans="1:31" ht="38.25" x14ac:dyDescent="0.8">
      <c r="A30" s="10">
        <v>26</v>
      </c>
      <c r="B30" s="10">
        <v>1111037</v>
      </c>
      <c r="C30" s="19" t="s">
        <v>1432</v>
      </c>
      <c r="D30" s="10" t="s">
        <v>434</v>
      </c>
      <c r="E30" s="46">
        <f>+ยกมา!J30</f>
        <v>1</v>
      </c>
      <c r="F30" s="44">
        <f>ยกมา!F30+' 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1</v>
      </c>
      <c r="H30" s="77">
        <f>+ยกมา!H30+' 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+ยกมา!I30+' 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ยกมา!K30+' 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1</v>
      </c>
      <c r="L30" s="15">
        <v>55</v>
      </c>
      <c r="M30" s="44">
        <f>ยกมา!M30+' 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80</v>
      </c>
      <c r="N30" s="19"/>
      <c r="O30" s="118">
        <v>32.47</v>
      </c>
      <c r="P30" s="78">
        <f t="shared" si="3"/>
        <v>32.47</v>
      </c>
      <c r="Q30" s="45">
        <v>26</v>
      </c>
      <c r="R30" s="46">
        <f>+'26'!N236</f>
        <v>5190</v>
      </c>
      <c r="S30" s="46">
        <f>+'26'!N241</f>
        <v>840</v>
      </c>
      <c r="T30" s="46">
        <f>+'26'!N239</f>
        <v>0</v>
      </c>
      <c r="U30" s="66">
        <f>+'26'!N237</f>
        <v>0</v>
      </c>
      <c r="V30" s="46">
        <f>+'26'!N240</f>
        <v>0</v>
      </c>
      <c r="W30" s="46">
        <f>+'26'!N238</f>
        <v>0</v>
      </c>
      <c r="X30" s="46">
        <f t="shared" si="7"/>
        <v>4350</v>
      </c>
      <c r="Y30" s="46">
        <f>+'26'!N243</f>
        <v>4350</v>
      </c>
      <c r="Z30" s="47">
        <f t="shared" si="4"/>
        <v>0</v>
      </c>
      <c r="AA30" s="126" t="s">
        <v>1365</v>
      </c>
      <c r="AB30" s="47">
        <f t="shared" si="5"/>
        <v>4350</v>
      </c>
      <c r="AC30" s="128">
        <f t="shared" si="1"/>
        <v>4350</v>
      </c>
    </row>
    <row r="31" spans="1:31" ht="38.25" x14ac:dyDescent="0.8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8</v>
      </c>
      <c r="F31" s="44">
        <f>ยกมา!F31+' 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78</v>
      </c>
      <c r="H31" s="77">
        <f>+ยกมา!H31+' 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75">
        <f>+ยกมา!I31+' 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4</v>
      </c>
      <c r="K31" s="44">
        <f>ยกมา!K31+' 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72</v>
      </c>
      <c r="L31" s="20">
        <v>100</v>
      </c>
      <c r="M31" s="44">
        <f>ยกมา!M31+' 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6990</v>
      </c>
      <c r="N31" s="19"/>
      <c r="O31" s="115">
        <v>34.64</v>
      </c>
      <c r="P31" s="78">
        <f t="shared" si="3"/>
        <v>2494.08</v>
      </c>
      <c r="Q31" s="45">
        <v>27</v>
      </c>
      <c r="R31" s="46">
        <f>+'27'!N236</f>
        <v>1040</v>
      </c>
      <c r="S31" s="46">
        <f>+'27'!N241</f>
        <v>370</v>
      </c>
      <c r="T31" s="46">
        <f>+'27'!N239</f>
        <v>0</v>
      </c>
      <c r="U31" s="66">
        <f>+'27'!N237</f>
        <v>0</v>
      </c>
      <c r="V31" s="46">
        <f>+'27'!N240</f>
        <v>0</v>
      </c>
      <c r="W31" s="46">
        <f>+'27'!N238</f>
        <v>670</v>
      </c>
      <c r="X31" s="46">
        <f t="shared" si="7"/>
        <v>0</v>
      </c>
      <c r="Y31" s="46">
        <f>+'27'!N243</f>
        <v>0</v>
      </c>
      <c r="Z31" s="47">
        <f t="shared" si="4"/>
        <v>0</v>
      </c>
      <c r="AA31" s="129" t="s">
        <v>1366</v>
      </c>
      <c r="AB31" s="47">
        <f t="shared" si="5"/>
        <v>670</v>
      </c>
      <c r="AC31" s="128">
        <f t="shared" si="1"/>
        <v>670</v>
      </c>
    </row>
    <row r="32" spans="1:31" ht="38.25" x14ac:dyDescent="0.8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</v>
      </c>
      <c r="F32" s="44">
        <f>ยกมา!F32+' 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16</v>
      </c>
      <c r="H32" s="77">
        <f>+ยกมา!H32+' 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5">
        <f>+ยกมา!I32+' 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-3</v>
      </c>
      <c r="K32" s="44">
        <f>ยกมา!K32+' 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16</v>
      </c>
      <c r="L32" s="20">
        <v>130</v>
      </c>
      <c r="M32" s="44">
        <f>ยกมา!M32+' 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2080</v>
      </c>
      <c r="N32" s="19"/>
      <c r="O32" s="115">
        <v>46.37</v>
      </c>
      <c r="P32" s="78">
        <f t="shared" si="3"/>
        <v>741.92</v>
      </c>
      <c r="Q32" s="45">
        <v>28</v>
      </c>
      <c r="R32" s="46">
        <f>+'28'!N236</f>
        <v>2690</v>
      </c>
      <c r="S32" s="46">
        <f>+'28'!N241</f>
        <v>1140</v>
      </c>
      <c r="T32" s="46">
        <f>+'28'!N239</f>
        <v>0</v>
      </c>
      <c r="U32" s="66">
        <f>+'28'!N239</f>
        <v>0</v>
      </c>
      <c r="V32" s="46">
        <f>+'28'!N240</f>
        <v>125</v>
      </c>
      <c r="W32" s="46">
        <f>+'28'!N238</f>
        <v>780</v>
      </c>
      <c r="X32" s="46">
        <f t="shared" si="7"/>
        <v>645</v>
      </c>
      <c r="Y32" s="46">
        <f>+'28'!N243</f>
        <v>645</v>
      </c>
      <c r="Z32" s="47">
        <f t="shared" si="4"/>
        <v>0</v>
      </c>
      <c r="AA32" s="129" t="s">
        <v>1367</v>
      </c>
      <c r="AB32" s="47">
        <f t="shared" si="5"/>
        <v>1425</v>
      </c>
      <c r="AC32" s="128">
        <f t="shared" si="1"/>
        <v>1425</v>
      </c>
    </row>
    <row r="33" spans="1:29" ht="38.25" x14ac:dyDescent="0.8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2</v>
      </c>
      <c r="F33" s="44">
        <f>ยกมา!F33+' 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2</v>
      </c>
      <c r="H33" s="77">
        <f>+ยกมา!H33+' 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+ยกมา!I33+' 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ยกมา!K33+' 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</v>
      </c>
      <c r="L33" s="20">
        <v>130</v>
      </c>
      <c r="M33" s="44">
        <f>ยกมา!M33+' 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260</v>
      </c>
      <c r="N33" s="19"/>
      <c r="O33" s="115">
        <v>38.9</v>
      </c>
      <c r="P33" s="78">
        <f t="shared" si="3"/>
        <v>77.8</v>
      </c>
      <c r="Q33" s="45">
        <v>29</v>
      </c>
      <c r="R33" s="46">
        <f>+'29'!N236</f>
        <v>2440</v>
      </c>
      <c r="S33" s="46">
        <f>+'29'!N241</f>
        <v>880</v>
      </c>
      <c r="T33" s="46">
        <f>+'29'!N239</f>
        <v>0</v>
      </c>
      <c r="U33" s="66">
        <f>+'29'!N237</f>
        <v>0</v>
      </c>
      <c r="V33" s="46">
        <f>+'29'!N240</f>
        <v>0</v>
      </c>
      <c r="W33" s="46">
        <f>+'29'!N238</f>
        <v>580</v>
      </c>
      <c r="X33" s="46">
        <f t="shared" ref="X33" si="8">+R33-S33-T33-U33-V33-W33</f>
        <v>980</v>
      </c>
      <c r="Y33" s="46">
        <f>+'29'!N243</f>
        <v>980</v>
      </c>
      <c r="Z33" s="47">
        <f t="shared" ref="Z33" si="9">+Y33-X33</f>
        <v>0</v>
      </c>
      <c r="AA33" s="126" t="s">
        <v>1368</v>
      </c>
      <c r="AB33" s="47">
        <f t="shared" si="5"/>
        <v>1560</v>
      </c>
      <c r="AC33" s="128">
        <f t="shared" si="1"/>
        <v>1560</v>
      </c>
    </row>
    <row r="34" spans="1:29" ht="38.25" x14ac:dyDescent="0.8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ยกมา!F34+' 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+ยกมา!H34+' 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+ยกมา!I34+' 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ยกมา!K34+' 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ยกมา!M34+' 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3"/>
        <v>0</v>
      </c>
      <c r="Q34" s="45">
        <v>30</v>
      </c>
      <c r="R34" s="46">
        <f>+'30'!N236</f>
        <v>1884</v>
      </c>
      <c r="S34" s="46">
        <f>+'30'!N241</f>
        <v>784</v>
      </c>
      <c r="T34" s="46">
        <f>+'30'!N239</f>
        <v>0</v>
      </c>
      <c r="U34" s="66">
        <f>+'30'!N237</f>
        <v>0</v>
      </c>
      <c r="V34" s="46">
        <f>+'30'!N240</f>
        <v>0</v>
      </c>
      <c r="W34" s="46">
        <f>+'30'!N238</f>
        <v>1100</v>
      </c>
      <c r="X34" s="46">
        <f t="shared" si="7"/>
        <v>0</v>
      </c>
      <c r="Y34" s="46">
        <f>+'30'!N243</f>
        <v>0</v>
      </c>
      <c r="Z34" s="47">
        <f t="shared" si="4"/>
        <v>0</v>
      </c>
      <c r="AA34" s="126" t="s">
        <v>1362</v>
      </c>
      <c r="AB34" s="47">
        <f t="shared" si="5"/>
        <v>1100</v>
      </c>
      <c r="AC34" s="128">
        <f t="shared" si="1"/>
        <v>1100</v>
      </c>
    </row>
    <row r="35" spans="1:29" ht="38.25" x14ac:dyDescent="0.8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ยกมา!F35+' 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+ยกมา!H35+' 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+ยกมา!I35+' 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ยกมา!K35+' 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ยกมา!M35+' 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3"/>
        <v>0</v>
      </c>
      <c r="Q35" s="45">
        <v>31</v>
      </c>
      <c r="R35" s="46">
        <f>+'31.'!N236</f>
        <v>0</v>
      </c>
      <c r="S35" s="46">
        <f>+'31.'!N241</f>
        <v>0</v>
      </c>
      <c r="T35" s="46">
        <f>+'31.'!N239</f>
        <v>0</v>
      </c>
      <c r="U35" s="66">
        <f>+'31.'!N237</f>
        <v>0</v>
      </c>
      <c r="V35" s="46">
        <f>+'31.'!N240</f>
        <v>0</v>
      </c>
      <c r="W35" s="46">
        <f>+'31.'!N238</f>
        <v>0</v>
      </c>
      <c r="X35" s="46">
        <f>+R35-S35-T35-U35-V35-W35</f>
        <v>0</v>
      </c>
      <c r="Y35" s="46">
        <f>+'31.'!N243</f>
        <v>0</v>
      </c>
      <c r="Z35" s="47">
        <f t="shared" si="4"/>
        <v>0</v>
      </c>
      <c r="AA35" s="126"/>
      <c r="AB35" s="47">
        <f t="shared" si="5"/>
        <v>0</v>
      </c>
      <c r="AC35" s="128">
        <f t="shared" si="1"/>
        <v>0</v>
      </c>
    </row>
    <row r="36" spans="1:29" ht="40.5" x14ac:dyDescent="0.85">
      <c r="A36" s="10">
        <v>32</v>
      </c>
      <c r="B36" s="10">
        <v>1004111</v>
      </c>
      <c r="C36" s="19" t="s">
        <v>1427</v>
      </c>
      <c r="D36" s="10" t="s">
        <v>434</v>
      </c>
      <c r="E36" s="46">
        <f>+ยกมา!J36</f>
        <v>0</v>
      </c>
      <c r="F36" s="44">
        <f>ยกมา!F36+' 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+ยกมา!H36+' 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+ยกมา!I36+' 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ยกมา!K36+' 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ยกมา!M36+' 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3"/>
        <v>0</v>
      </c>
      <c r="Q36" s="45"/>
      <c r="R36" s="125">
        <f>SUM(R5:R35)</f>
        <v>66189</v>
      </c>
      <c r="S36" s="125">
        <f>SUM(S5:S35)</f>
        <v>17919</v>
      </c>
      <c r="T36" s="125">
        <f t="shared" ref="T36:AA36" si="10">SUM(T5:T35)</f>
        <v>0</v>
      </c>
      <c r="U36" s="125">
        <f t="shared" si="10"/>
        <v>0</v>
      </c>
      <c r="V36" s="125">
        <f>SUM(V5:V35)</f>
        <v>173</v>
      </c>
      <c r="W36" s="125">
        <f>SUM(W5:W35)</f>
        <v>19430</v>
      </c>
      <c r="X36" s="125">
        <f>SUM(X5:X35)</f>
        <v>28667</v>
      </c>
      <c r="Y36" s="125">
        <f>SUM(Y5:Y35)</f>
        <v>28667</v>
      </c>
      <c r="Z36" s="125">
        <f t="shared" si="10"/>
        <v>0</v>
      </c>
      <c r="AA36" s="125">
        <f t="shared" si="10"/>
        <v>0</v>
      </c>
      <c r="AB36" s="125">
        <f>SUM(AB5:AB35)</f>
        <v>48097</v>
      </c>
      <c r="AC36" s="128">
        <f>SUM(AC5:AC35)</f>
        <v>48097</v>
      </c>
    </row>
    <row r="37" spans="1:29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46">
        <f>+ยกมา!J37</f>
        <v>0</v>
      </c>
      <c r="F37" s="44">
        <f>ยกมา!F37+' 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+ยกมา!H37+' 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+ยกมา!I37+' 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ยกมา!K37+' 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120</v>
      </c>
      <c r="M37" s="44">
        <f>ยกมา!M37+' 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5">
        <v>32.82</v>
      </c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46">
        <f>+ยกมา!J38</f>
        <v>0</v>
      </c>
      <c r="F38" s="44">
        <f>ยกมา!F38+' 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+ยกมา!H38+' 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+ยกมา!I38+' 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ยกมา!K38+' 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ยกมา!M38+' 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4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46">
        <f>+ยกมา!J39</f>
        <v>0</v>
      </c>
      <c r="F39" s="44">
        <f>ยกมา!F39+' 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+ยกมา!H39+' 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+ยกมา!I39+' 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E39+F39-H39-K39-I39</f>
        <v>0</v>
      </c>
      <c r="K39" s="44">
        <f>ยกมา!K39+' 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ยกมา!M39+' 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1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46">
        <f>+ยกมา!J40</f>
        <v>2</v>
      </c>
      <c r="F40" s="44">
        <f>ยกมา!F40+' 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20</v>
      </c>
      <c r="H40" s="77">
        <f>+ยกมา!H40+' 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+ยกมา!I40+' 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6</v>
      </c>
      <c r="K40" s="44">
        <f>ยกมา!K40+' 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ยกมา!M40+' 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115">
        <v>27.84</v>
      </c>
      <c r="P40" s="78">
        <f t="shared" si="3"/>
        <v>389.76</v>
      </c>
      <c r="Q40" s="5"/>
      <c r="R40" s="173" t="s">
        <v>1394</v>
      </c>
      <c r="S40" s="5" t="s">
        <v>1357</v>
      </c>
      <c r="T40" s="95" t="s">
        <v>1358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46">
        <f>+ยกมา!J41</f>
        <v>3</v>
      </c>
      <c r="F41" s="44">
        <f>ยกมา!F41+' 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0"/>
        <v>21</v>
      </c>
      <c r="H41" s="77">
        <f>+ยกมา!H41+' 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+ยกมา!I41+' 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7</v>
      </c>
      <c r="K41" s="44">
        <f>ยกมา!K41+' 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ยกมา!M41+' 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115">
        <v>27.12</v>
      </c>
      <c r="P41" s="78">
        <f t="shared" si="3"/>
        <v>379.68</v>
      </c>
      <c r="Q41" s="5"/>
      <c r="R41" s="173"/>
      <c r="S41" s="5"/>
      <c r="T41" s="95" t="s">
        <v>1372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46">
        <f>+ยกมา!J42</f>
        <v>0</v>
      </c>
      <c r="F42" s="44">
        <f>ยกมา!F42+' 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+ยกมา!H42+' 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+ยกมา!I42+' 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ยกมา!K42+' 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ยกมา!M42+' 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5">
        <v>15.42</v>
      </c>
      <c r="P42" s="78">
        <f t="shared" si="3"/>
        <v>0</v>
      </c>
      <c r="Q42" s="5"/>
      <c r="R42" s="5"/>
      <c r="S42" s="5"/>
      <c r="T42" s="95" t="s">
        <v>1359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46">
        <f>+ยกมา!J43</f>
        <v>0</v>
      </c>
      <c r="F43" s="44">
        <f>ยกมา!F43+' 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6</v>
      </c>
      <c r="G43" s="43">
        <f t="shared" si="0"/>
        <v>6</v>
      </c>
      <c r="H43" s="77">
        <f>+ยกมา!H43+' 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+ยกมา!I43+' 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</v>
      </c>
      <c r="J43" s="43">
        <f t="shared" si="2"/>
        <v>0</v>
      </c>
      <c r="K43" s="44">
        <f>ยกมา!K43+' 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5</v>
      </c>
      <c r="L43" s="20">
        <v>50</v>
      </c>
      <c r="M43" s="44">
        <f>ยกมา!M43+' 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250</v>
      </c>
      <c r="N43" s="19"/>
      <c r="O43" s="115">
        <v>17.78</v>
      </c>
      <c r="P43" s="78">
        <f t="shared" si="3"/>
        <v>88.9</v>
      </c>
      <c r="Q43" s="5"/>
      <c r="R43" s="5"/>
      <c r="S43" s="5"/>
      <c r="T43" s="5"/>
      <c r="U43" s="5"/>
      <c r="V43" s="5"/>
      <c r="W43" s="5"/>
      <c r="X43" s="5"/>
      <c r="Y43" s="5"/>
      <c r="Z43" s="5"/>
      <c r="AB43" s="5"/>
    </row>
    <row r="44" spans="1:29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46">
        <f>+ยกมา!J44</f>
        <v>0</v>
      </c>
      <c r="F44" s="44">
        <f>ยกมา!F44+' 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6</v>
      </c>
      <c r="G44" s="43">
        <f t="shared" si="0"/>
        <v>6</v>
      </c>
      <c r="H44" s="77">
        <f>+ยกมา!H44+' 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+ยกมา!I44+' 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</v>
      </c>
      <c r="J44" s="43">
        <f t="shared" si="2"/>
        <v>0</v>
      </c>
      <c r="K44" s="44">
        <f>ยกมา!K44+' 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</v>
      </c>
      <c r="L44" s="20">
        <v>50</v>
      </c>
      <c r="M44" s="44">
        <f>ยกมา!M44+' 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250</v>
      </c>
      <c r="N44" s="19"/>
      <c r="O44" s="115">
        <v>17.989999999999998</v>
      </c>
      <c r="P44" s="78">
        <f t="shared" si="3"/>
        <v>89.949999999999989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46">
        <f>+ยกมา!J45</f>
        <v>0</v>
      </c>
      <c r="F45" s="44">
        <f>ยกมา!F45+' 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8</v>
      </c>
      <c r="G45" s="43">
        <f t="shared" si="0"/>
        <v>8</v>
      </c>
      <c r="H45" s="77">
        <f>+ยกมา!H45+' 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+ยกมา!I45+' 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2</v>
      </c>
      <c r="K45" s="44">
        <f>ยกมา!K45+' 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6</v>
      </c>
      <c r="L45" s="20">
        <v>50</v>
      </c>
      <c r="M45" s="44">
        <f>ยกมา!M45+' 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300</v>
      </c>
      <c r="N45" s="19"/>
      <c r="O45" s="115">
        <v>18.32</v>
      </c>
      <c r="P45" s="78">
        <f t="shared" si="3"/>
        <v>109.92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46">
        <f>+ยกมา!J46</f>
        <v>1</v>
      </c>
      <c r="F46" s="44">
        <f>ยกมา!F46+' 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7</v>
      </c>
      <c r="H46" s="77">
        <f>+ยกมา!H46+' 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+ยกมา!I46+' 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</v>
      </c>
      <c r="J46" s="43">
        <f t="shared" si="2"/>
        <v>2</v>
      </c>
      <c r="K46" s="44">
        <f>ยกมา!K46+' 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ยกมา!M46+' 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15">
        <v>20.059999999999999</v>
      </c>
      <c r="P46" s="78">
        <f t="shared" si="3"/>
        <v>80.239999999999995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46">
        <f>+ยกมา!J47</f>
        <v>0</v>
      </c>
      <c r="F47" s="44">
        <f>ยกมา!F47+' 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6</v>
      </c>
      <c r="H47" s="77">
        <f>+ยกมา!H47+' 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+ยกมา!I47+' 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</v>
      </c>
      <c r="J47" s="43">
        <f t="shared" si="2"/>
        <v>3</v>
      </c>
      <c r="K47" s="44">
        <f>ยกมา!K47+' 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ยกมา!M47+' 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115">
        <v>20.32</v>
      </c>
      <c r="P47" s="78">
        <f t="shared" si="3"/>
        <v>40.64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46">
        <f>+ยกมา!J48</f>
        <v>0</v>
      </c>
      <c r="F48" s="44">
        <f>ยกมา!F48+' 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+ยกมา!H48+' 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+ยกมา!I48+' 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ยกมา!K48+' 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ยกมา!M48+' 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18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46">
        <f>+ยกมา!J49</f>
        <v>0</v>
      </c>
      <c r="F49" s="44">
        <f>ยกมา!F49+' 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+ยกมา!H49+' 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+ยกมา!I49+' 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ยกมา!K49+' 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ยกมา!M49+' 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18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46">
        <f>+ยกมา!J50</f>
        <v>0</v>
      </c>
      <c r="F50" s="44">
        <f>ยกมา!F50+' 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4</v>
      </c>
      <c r="H50" s="77">
        <f>+ยกมา!H50+' 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+ยกมา!I50+' 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-2</v>
      </c>
      <c r="K50" s="44">
        <f>ยกมา!K50+' 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ยกมา!M50+' 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15">
        <v>16.37</v>
      </c>
      <c r="P50" s="78">
        <f t="shared" si="3"/>
        <v>98.22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46">
        <f>+ยกมา!J51</f>
        <v>2</v>
      </c>
      <c r="F51" s="44">
        <f>ยกมา!F51+' 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</v>
      </c>
      <c r="G51" s="43">
        <f t="shared" si="0"/>
        <v>4</v>
      </c>
      <c r="H51" s="77">
        <f>+ยกมา!H51+' 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+ยกมา!I51+' 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2</v>
      </c>
      <c r="K51" s="44">
        <f>ยกมา!K51+' 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</v>
      </c>
      <c r="L51" s="20">
        <v>120</v>
      </c>
      <c r="M51" s="44">
        <f>ยกมา!M51+' 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240</v>
      </c>
      <c r="N51" s="19"/>
      <c r="O51" s="115">
        <v>25.99</v>
      </c>
      <c r="P51" s="78">
        <f t="shared" si="3"/>
        <v>51.98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46">
        <f>+ยกมา!J52</f>
        <v>0</v>
      </c>
      <c r="F52" s="44">
        <f>ยกมา!F52+' 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4</v>
      </c>
      <c r="G52" s="43">
        <f t="shared" si="0"/>
        <v>4</v>
      </c>
      <c r="H52" s="77">
        <f>+ยกมา!H52+' 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+ยกมา!I52+' 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E52+F52-H52-K52-I52</f>
        <v>1</v>
      </c>
      <c r="K52" s="44">
        <f>ยกมา!K52+' 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3</v>
      </c>
      <c r="L52" s="20">
        <v>120</v>
      </c>
      <c r="M52" s="44">
        <f>ยกมา!M52+' 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360</v>
      </c>
      <c r="N52" s="19"/>
      <c r="O52" s="115">
        <v>28.31</v>
      </c>
      <c r="P52" s="78">
        <f t="shared" si="3"/>
        <v>84.929999999999993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46">
        <f>+ยกมา!J53</f>
        <v>2</v>
      </c>
      <c r="F53" s="44">
        <f>ยกมา!F53+' 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3">
        <f t="shared" si="0"/>
        <v>4</v>
      </c>
      <c r="H53" s="77">
        <f>+ยกมา!H53+' 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+ยกมา!I53+' 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1</v>
      </c>
      <c r="K53" s="44">
        <f>ยกมา!K53+' 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</v>
      </c>
      <c r="L53" s="20">
        <v>120</v>
      </c>
      <c r="M53" s="44">
        <f>ยกมา!M53+' 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360</v>
      </c>
      <c r="N53" s="19"/>
      <c r="O53" s="115">
        <v>31.29</v>
      </c>
      <c r="P53" s="78">
        <f t="shared" si="3"/>
        <v>93.87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46">
        <f>+ยกมา!J54</f>
        <v>2</v>
      </c>
      <c r="F54" s="44">
        <f>ยกมา!F54+' 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</v>
      </c>
      <c r="G54" s="43">
        <f t="shared" si="0"/>
        <v>4</v>
      </c>
      <c r="H54" s="77">
        <f>+ยกมา!H54+' 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+ยกมา!I54+' 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2</v>
      </c>
      <c r="K54" s="44">
        <f>ยกมา!K54+' 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ยกมา!M54+' 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240</v>
      </c>
      <c r="N54" s="19"/>
      <c r="O54" s="115">
        <v>31.07</v>
      </c>
      <c r="P54" s="78">
        <f t="shared" si="3"/>
        <v>62.14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46">
        <f>+ยกมา!J55</f>
        <v>2</v>
      </c>
      <c r="F55" s="44">
        <f>ยกมา!F55+' 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4</v>
      </c>
      <c r="H55" s="77">
        <f>+ยกมา!H55+' 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+ยกมา!I55+' 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E55+F55-H55-K55-I55</f>
        <v>2</v>
      </c>
      <c r="K55" s="44">
        <f>ยกมา!K55+' 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ยกมา!M55+' 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15">
        <v>29.83</v>
      </c>
      <c r="P55" s="78">
        <f t="shared" si="3"/>
        <v>59.66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46">
        <f>+ยกมา!J56</f>
        <v>0</v>
      </c>
      <c r="F56" s="44">
        <f>ยกมา!F56+' 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+ยกมา!H56+' 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+ยกมา!I56+' 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ยกมา!K56+' 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ยกมา!M56+' 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8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46">
        <f>+ยกมา!J57</f>
        <v>0</v>
      </c>
      <c r="F57" s="44">
        <f>ยกมา!F57+' 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+ยกมา!H57+' 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+ยกมา!I57+' 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ยกมา!K57+' 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ยกมา!M57+' 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8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46">
        <f>+ยกมา!J58</f>
        <v>2</v>
      </c>
      <c r="F58" s="44">
        <f>ยกมา!F58+' 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7">
        <f>+ยกมา!H58+' 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+ยกมา!I58+' 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ยกมา!K58+' 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ยกมา!M58+' 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15">
        <v>26.69</v>
      </c>
      <c r="P58" s="78">
        <f t="shared" si="3"/>
        <v>106.76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46">
        <f>+ยกมา!J59</f>
        <v>0</v>
      </c>
      <c r="F59" s="44">
        <f>ยกมา!F59+' 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18</v>
      </c>
      <c r="G59" s="43">
        <f t="shared" si="0"/>
        <v>18</v>
      </c>
      <c r="H59" s="77">
        <f>+ยกมา!H59+' 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+ยกมา!I59+' 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4</v>
      </c>
      <c r="K59" s="44">
        <f>ยกมา!K59+' 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14</v>
      </c>
      <c r="L59" s="20">
        <v>50</v>
      </c>
      <c r="M59" s="44">
        <f>ยกมา!M59+' 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700</v>
      </c>
      <c r="N59" s="19"/>
      <c r="O59" s="115">
        <v>23.69</v>
      </c>
      <c r="P59" s="78">
        <f t="shared" si="3"/>
        <v>331.66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46">
        <f>+ยกมา!J60</f>
        <v>3</v>
      </c>
      <c r="F60" s="44">
        <f>ยกมา!F60+' 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18</v>
      </c>
      <c r="G60" s="43">
        <f t="shared" si="0"/>
        <v>21</v>
      </c>
      <c r="H60" s="77">
        <f>+ยกมา!H60+' 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+ยกมา!I60+' 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2</v>
      </c>
      <c r="J60" s="43">
        <f t="shared" si="2"/>
        <v>1</v>
      </c>
      <c r="K60" s="44">
        <f>ยกมา!K60+' 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18</v>
      </c>
      <c r="L60" s="20">
        <v>50</v>
      </c>
      <c r="M60" s="44">
        <f>ยกมา!M60+' 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900</v>
      </c>
      <c r="N60" s="19"/>
      <c r="O60" s="115">
        <v>22.49</v>
      </c>
      <c r="P60" s="78">
        <f t="shared" si="3"/>
        <v>404.82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46">
        <f>+ยกมา!J61</f>
        <v>2</v>
      </c>
      <c r="F61" s="44">
        <f>ยกมา!F61+' 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18</v>
      </c>
      <c r="G61" s="43">
        <f t="shared" si="0"/>
        <v>20</v>
      </c>
      <c r="H61" s="77">
        <f>+ยกมา!H61+' 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+ยกมา!I61+' 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4</v>
      </c>
      <c r="K61" s="44">
        <f>ยกมา!K61+' 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16</v>
      </c>
      <c r="L61" s="20">
        <v>50</v>
      </c>
      <c r="M61" s="44">
        <f>ยกมา!M61+' 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800</v>
      </c>
      <c r="N61" s="19"/>
      <c r="O61" s="115">
        <v>23.12</v>
      </c>
      <c r="P61" s="78">
        <f t="shared" si="3"/>
        <v>369.92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46">
        <f>+ยกมา!J62</f>
        <v>0</v>
      </c>
      <c r="F62" s="44">
        <f>ยกมา!F62+' 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</v>
      </c>
      <c r="G62" s="46">
        <f t="shared" ref="G62:G63" si="11">E62+F62</f>
        <v>4</v>
      </c>
      <c r="H62" s="77">
        <v>0</v>
      </c>
      <c r="I62" s="75">
        <v>0</v>
      </c>
      <c r="J62" s="46">
        <f t="shared" ref="J62:J63" si="12">+G62-H62-K62-I62</f>
        <v>0</v>
      </c>
      <c r="K62" s="44">
        <f>ยกมา!K62+' 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150</v>
      </c>
      <c r="M62" s="44">
        <f>ยกมา!M62+' 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89"/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>
        <v>20060446</v>
      </c>
      <c r="C63" s="19" t="s">
        <v>1473</v>
      </c>
      <c r="D63" s="10" t="s">
        <v>434</v>
      </c>
      <c r="E63" s="46">
        <f>+ยกมา!J63</f>
        <v>0</v>
      </c>
      <c r="F63" s="44">
        <f>ยกมา!F63+' 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5</v>
      </c>
      <c r="G63" s="46">
        <f t="shared" si="11"/>
        <v>5</v>
      </c>
      <c r="H63" s="77">
        <v>0</v>
      </c>
      <c r="I63" s="75">
        <v>0</v>
      </c>
      <c r="J63" s="46">
        <f t="shared" si="12"/>
        <v>4</v>
      </c>
      <c r="K63" s="44">
        <f>ยกมา!K63+' 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1</v>
      </c>
      <c r="L63" s="20">
        <v>79</v>
      </c>
      <c r="M63" s="44">
        <f>ยกมา!M63+' 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79</v>
      </c>
      <c r="N63" s="19"/>
      <c r="O63" s="89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46">
        <f>+ยกมา!J64</f>
        <v>0</v>
      </c>
      <c r="F64" s="44">
        <f>ยกมา!F64+' 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+ยกมา!H64+' 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+ยกมา!I64+' 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ยกมา!K64+' 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22</v>
      </c>
      <c r="M64" s="44">
        <f>ยกมา!M64+' 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68.37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46">
        <f>+ยกมา!J65</f>
        <v>0</v>
      </c>
      <c r="F65" s="44">
        <f>ยกมา!F65+' 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+ยกมา!H65+' 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+ยกมา!I65+' 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ยกมา!K65+' 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5">
        <v>22</v>
      </c>
      <c r="M65" s="44">
        <f>ยกมา!M65+' 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67.17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46">
        <f>+ยกมา!J66</f>
        <v>0</v>
      </c>
      <c r="F66" s="44">
        <f>ยกมา!F66+' 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+ยกมา!H66+' 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+ยกมา!I66+' 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ยกมา!K66+' 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1">
        <v>24</v>
      </c>
      <c r="M66" s="44">
        <f>ยกมา!M66+' 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46">
        <f>+ยกมา!J67</f>
        <v>0</v>
      </c>
      <c r="F67" s="44">
        <f>ยกมา!F67+' 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+ยกมา!H67+' 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+ยกมา!I67+' 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ยกมา!K67+' 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1">
        <v>24</v>
      </c>
      <c r="M67" s="44">
        <f>ยกมา!M67+' 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46">
        <f>+ยกมา!J68</f>
        <v>5</v>
      </c>
      <c r="F68" s="44">
        <f>ยกมา!F68+' 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18</v>
      </c>
      <c r="G68" s="43">
        <f t="shared" si="0"/>
        <v>23</v>
      </c>
      <c r="H68" s="77">
        <f>+ยกมา!H68+' 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+ยกมา!I68+' 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E68+F68-H68-K68-I68</f>
        <v>3</v>
      </c>
      <c r="K68" s="44">
        <f>ยกมา!K68+' 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20</v>
      </c>
      <c r="L68" s="20">
        <v>50</v>
      </c>
      <c r="M68" s="44">
        <f>ยกมา!M68+' 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1000</v>
      </c>
      <c r="N68" s="19"/>
      <c r="O68" s="115">
        <v>17.09</v>
      </c>
      <c r="P68" s="78">
        <f t="shared" si="3"/>
        <v>341.8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46">
        <f>+ยกมา!J69</f>
        <v>0</v>
      </c>
      <c r="F69" s="44">
        <f>ยกมา!F69+' 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3">+E69+F69</f>
        <v>0</v>
      </c>
      <c r="H69" s="77">
        <f>+ยกมา!H69+' 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+ยกมา!I69+' 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ยกมา!K69+' 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39</v>
      </c>
      <c r="M69" s="44">
        <f>ยกมา!M69+' 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46">
        <f>+ยกมา!J70</f>
        <v>4</v>
      </c>
      <c r="F70" s="44">
        <f>ยกมา!F70+' 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15</v>
      </c>
      <c r="G70" s="43">
        <f t="shared" si="13"/>
        <v>19</v>
      </c>
      <c r="H70" s="77">
        <f>+ยกมา!H70+' 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+ยกมา!I70+' 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2</v>
      </c>
      <c r="J70" s="43">
        <f t="shared" ref="J70:J133" si="14">E70+F70-H70-K70-I70</f>
        <v>0</v>
      </c>
      <c r="K70" s="44">
        <f>ยกมา!K70+' 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17</v>
      </c>
      <c r="L70" s="20">
        <v>50</v>
      </c>
      <c r="M70" s="44">
        <f>ยกมา!M70+' 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850</v>
      </c>
      <c r="N70" s="19"/>
      <c r="O70" s="115">
        <v>25.15</v>
      </c>
      <c r="P70" s="78">
        <f t="shared" si="3"/>
        <v>427.54999999999995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46">
        <f>+ยกมา!J71</f>
        <v>0</v>
      </c>
      <c r="F71" s="44">
        <f>ยกมา!F71+' 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6">
        <f t="shared" ref="G71" si="15">E71+F71</f>
        <v>0</v>
      </c>
      <c r="H71" s="77">
        <v>0</v>
      </c>
      <c r="I71" s="75">
        <v>0</v>
      </c>
      <c r="J71" s="46">
        <f t="shared" ref="J71" si="16">+G71-H71-K71-I71</f>
        <v>0</v>
      </c>
      <c r="K71" s="44">
        <f>ยกมา!K71+' 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</v>
      </c>
      <c r="M71" s="44">
        <f>ยกมา!M71+' 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/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46">
        <f>+ยกมา!J72</f>
        <v>0</v>
      </c>
      <c r="F72" s="44">
        <f>ยกมา!F72+' 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3"/>
        <v>0</v>
      </c>
      <c r="H72" s="77">
        <f>+ยกมา!H72+' 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+ยกมา!I72+' 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ยกมา!K72+' 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35</v>
      </c>
      <c r="M72" s="44">
        <f>ยกมา!M72+' 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30.84</v>
      </c>
      <c r="P72" s="78">
        <f t="shared" ref="P72:P153" si="17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46">
        <f>+ยกมา!J73</f>
        <v>0</v>
      </c>
      <c r="F73" s="44">
        <f>ยกมา!F73+' 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3"/>
        <v>0</v>
      </c>
      <c r="H73" s="77">
        <f>+ยกมา!H73+' 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+ยกมา!I73+' 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ยกมา!K73+' 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ยกมา!M73+' 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5">
        <v>11.58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46">
        <f>+ยกมา!J74</f>
        <v>0</v>
      </c>
      <c r="F74" s="44">
        <f>ยกมา!F74+' 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3"/>
        <v>0</v>
      </c>
      <c r="H74" s="77">
        <f>+ยกมา!H74+' 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+ยกมา!I74+' 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ยกมา!K74+' 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55</v>
      </c>
      <c r="M74" s="44">
        <f>ยกมา!M74+' 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5">
        <v>14.35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46">
        <f>+ยกมา!J75</f>
        <v>0</v>
      </c>
      <c r="F75" s="44">
        <f>ยกมา!F75+' 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3"/>
        <v>0</v>
      </c>
      <c r="H75" s="77">
        <f>+ยกมา!H75+' 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+ยกมา!I75+' 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ยกมา!K75+' 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55</v>
      </c>
      <c r="M75" s="44">
        <f>ยกมา!M75+' 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18.95</v>
      </c>
      <c r="P75" s="78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46">
        <f>+ยกมา!J76</f>
        <v>0</v>
      </c>
      <c r="F76" s="44">
        <f>ยกมา!F76+' 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3"/>
        <v>0</v>
      </c>
      <c r="H76" s="77">
        <f>+ยกมา!H76+' 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+ยกมา!I76+' 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ยกมา!K76+' 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50</v>
      </c>
      <c r="M76" s="44">
        <f>ยกมา!M76+' 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18.14</v>
      </c>
      <c r="P76" s="78">
        <f t="shared" si="17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46">
        <f>+ยกมา!J77</f>
        <v>0</v>
      </c>
      <c r="F77" s="44">
        <f>ยกมา!F77+' 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3"/>
        <v>0</v>
      </c>
      <c r="H77" s="77">
        <f>+ยกมา!H77+' 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+ยกมา!I77+' 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ยกมา!K77+' 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ยกมา!M77+' 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12.94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46">
        <f>+ยกมา!J78</f>
        <v>0</v>
      </c>
      <c r="F78" s="44">
        <f>ยกมา!F78+' 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3"/>
        <v>0</v>
      </c>
      <c r="H78" s="77">
        <f>+ยกมา!H78+' 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+ยกมา!I78+' 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ยกมา!K78+' 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ยกมา!M78+' 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19">
        <v>8.98</v>
      </c>
      <c r="P78" s="78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46">
        <f>+ยกมา!J79</f>
        <v>0</v>
      </c>
      <c r="F79" s="44">
        <f>ยกมา!F79+' 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3"/>
        <v>0</v>
      </c>
      <c r="H79" s="77">
        <f>+ยกมา!H79+' 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+ยกมา!I79+' 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ยกมา!K79+' 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ยกมา!M79+' 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18.28</v>
      </c>
      <c r="P79" s="78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46">
        <f>+ยกมา!J80</f>
        <v>0</v>
      </c>
      <c r="F80" s="44">
        <f>ยกมา!F80+' 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3"/>
        <v>0</v>
      </c>
      <c r="H80" s="77">
        <f>+ยกมา!H80+' 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+ยกมา!I80+' 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ยกมา!K80+' 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ยกมา!M80+' 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5">
        <v>18.63</v>
      </c>
      <c r="P80" s="78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46">
        <f>+ยกมา!J81</f>
        <v>0</v>
      </c>
      <c r="F81" s="44">
        <f>ยกมา!F81+' 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3"/>
        <v>0</v>
      </c>
      <c r="H81" s="77">
        <f>+ยกมา!H81+' 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+ยกมา!I81+' 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ยกมา!K81+' 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45</v>
      </c>
      <c r="M81" s="44">
        <f>ยกมา!M81+' 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5"/>
      <c r="P81" s="78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46">
        <f>+ยกมา!J82</f>
        <v>0</v>
      </c>
      <c r="F82" s="44">
        <f>ยกมา!F82+' 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3"/>
        <v>0</v>
      </c>
      <c r="H82" s="77">
        <f>+ยกมา!H82+' 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+ยกมา!I82+' 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ยกมา!K82+' 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ยกมา!M82+' 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4">
        <v>20.350000000000001</v>
      </c>
      <c r="P82" s="78">
        <f t="shared" si="17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46">
        <f>+ยกมา!J83</f>
        <v>0</v>
      </c>
      <c r="F83" s="44">
        <f>ยกมา!F83+' 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3"/>
        <v>0</v>
      </c>
      <c r="H83" s="77">
        <f>+ยกมา!H83+' 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+ยกมา!I83+' 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ยกมา!K83+' 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49</v>
      </c>
      <c r="M83" s="44">
        <f>ยกมา!M83+' 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46">
        <f>+ยกมา!J84</f>
        <v>0</v>
      </c>
      <c r="F84" s="44">
        <f>ยกมา!F84+' 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3"/>
        <v>0</v>
      </c>
      <c r="H84" s="77">
        <f>+ยกมา!H84+' 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+ยกมา!I84+' 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ยกมา!K84+' 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ยกมา!M84+' 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/>
      <c r="P84" s="78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46">
        <f>+ยกมา!J85</f>
        <v>0</v>
      </c>
      <c r="F85" s="44">
        <f>ยกมา!F85+' 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3"/>
        <v>0</v>
      </c>
      <c r="H85" s="77">
        <f>+ยกมา!H85+' 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+ยกมา!I85+' 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ยกมา!K85+' 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ยกมา!M85+' 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46">
        <f>+ยกมา!J86</f>
        <v>0</v>
      </c>
      <c r="F86" s="44">
        <f>ยกมา!F86+' 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11</v>
      </c>
      <c r="G86" s="43">
        <f t="shared" si="13"/>
        <v>11</v>
      </c>
      <c r="H86" s="77">
        <f>+ยกมา!H86+' 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+ยกมา!I86+' 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1</v>
      </c>
      <c r="K86" s="44">
        <f>ยกมา!K86+' 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10</v>
      </c>
      <c r="L86" s="20">
        <v>120</v>
      </c>
      <c r="M86" s="44">
        <f>ยกมา!M86+' 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1260</v>
      </c>
      <c r="N86" s="19"/>
      <c r="O86" s="89"/>
      <c r="P86" s="78">
        <f t="shared" si="17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46">
        <f>+ยกมา!J87</f>
        <v>0</v>
      </c>
      <c r="F87" s="44">
        <f>ยกมา!F87+' 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+ยกมา!H87+' 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+ยกมา!I87+' 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ยกมา!K87+' 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250</v>
      </c>
      <c r="M87" s="44">
        <f>ยกมา!M87+' 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46">
        <f>+ยกมา!J88</f>
        <v>4</v>
      </c>
      <c r="F88" s="44">
        <f>ยกมา!F88+' 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8" s="43">
        <f t="shared" si="13"/>
        <v>9</v>
      </c>
      <c r="H88" s="77">
        <f>+ยกมา!H88+' 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+ยกมา!I88+' 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8</v>
      </c>
      <c r="K88" s="44">
        <f>ยกมา!K88+' 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1</v>
      </c>
      <c r="L88" s="20">
        <v>100</v>
      </c>
      <c r="M88" s="44">
        <f>ยกมา!M88+' 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100</v>
      </c>
      <c r="N88" s="19"/>
      <c r="O88" s="115">
        <v>34.25</v>
      </c>
      <c r="P88" s="78">
        <f t="shared" ref="P88" si="18">+K88*O88</f>
        <v>34.25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46">
        <f>+ยกมา!J89</f>
        <v>14</v>
      </c>
      <c r="F89" s="44">
        <f>ยกมา!F89+' 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10</v>
      </c>
      <c r="G89" s="43">
        <f t="shared" si="13"/>
        <v>24</v>
      </c>
      <c r="H89" s="77">
        <f>+ยกมา!H89+' 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+ยกมา!I89+' 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</v>
      </c>
      <c r="J89" s="43">
        <f t="shared" si="14"/>
        <v>20</v>
      </c>
      <c r="K89" s="44">
        <f>ยกมา!K89+' 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3</v>
      </c>
      <c r="L89" s="20">
        <v>55</v>
      </c>
      <c r="M89" s="44">
        <f>ยกมา!M89+' 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210</v>
      </c>
      <c r="N89" s="19"/>
      <c r="O89" s="115">
        <v>22.55</v>
      </c>
      <c r="P89" s="78">
        <f t="shared" ref="P89" si="19">+K89*O89</f>
        <v>67.650000000000006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46">
        <f>+ยกมา!J90</f>
        <v>8</v>
      </c>
      <c r="F90" s="44">
        <f>ยกมา!F90+' 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20</v>
      </c>
      <c r="G90" s="43">
        <f t="shared" si="13"/>
        <v>28</v>
      </c>
      <c r="H90" s="77">
        <f>+ยกมา!H90+' 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+ยกมา!I90+' 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2</v>
      </c>
      <c r="J90" s="43">
        <f t="shared" si="14"/>
        <v>16</v>
      </c>
      <c r="K90" s="44">
        <f>ยกมา!K90+' 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10</v>
      </c>
      <c r="L90" s="20">
        <v>60</v>
      </c>
      <c r="M90" s="44">
        <f>ยกมา!M90+' 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600</v>
      </c>
      <c r="N90" s="19"/>
      <c r="O90" s="115">
        <v>23.61</v>
      </c>
      <c r="P90" s="78">
        <f>+K90*O90</f>
        <v>236.1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46">
        <f>+ยกมา!J91</f>
        <v>5</v>
      </c>
      <c r="F91" s="44">
        <f>ยกมา!F91+' 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15</v>
      </c>
      <c r="G91" s="43">
        <f t="shared" si="13"/>
        <v>20</v>
      </c>
      <c r="H91" s="77">
        <f>+ยกมา!H91+' 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+ยกมา!I91+' 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13</v>
      </c>
      <c r="K91" s="44">
        <f>ยกมา!K91+' 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7</v>
      </c>
      <c r="L91" s="20">
        <v>100</v>
      </c>
      <c r="M91" s="44">
        <f>ยกมา!M91+' 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700</v>
      </c>
      <c r="N91" s="19"/>
      <c r="O91" s="115">
        <v>13.03</v>
      </c>
      <c r="P91" s="78">
        <f>+K91*O91</f>
        <v>91.21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46">
        <f>+ยกมา!J92</f>
        <v>2</v>
      </c>
      <c r="F92" s="44">
        <f>ยกมา!F92+' 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5</v>
      </c>
      <c r="G92" s="43">
        <f t="shared" si="13"/>
        <v>7</v>
      </c>
      <c r="H92" s="77">
        <f>+ยกมา!H92+' 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+ยกมา!I92+' 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2</v>
      </c>
      <c r="J92" s="43">
        <f t="shared" si="14"/>
        <v>3</v>
      </c>
      <c r="K92" s="44">
        <f>ยกมา!K92+' 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2</v>
      </c>
      <c r="L92" s="20">
        <v>55</v>
      </c>
      <c r="M92" s="44">
        <f>ยกมา!M92+' 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110</v>
      </c>
      <c r="N92" s="19"/>
      <c r="O92" s="115">
        <v>11.91</v>
      </c>
      <c r="P92" s="78">
        <f t="shared" si="17"/>
        <v>23.82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46">
        <f>+ยกมา!J93</f>
        <v>0</v>
      </c>
      <c r="F93" s="44">
        <f>ยกมา!F93+' 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+ยกมา!H93+' 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+ยกมา!I93+' 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ยกมา!K93+' 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40</v>
      </c>
      <c r="M93" s="44">
        <f>ยกมา!M93+' 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30</v>
      </c>
      <c r="P93" s="78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46">
        <f>+ยกมา!J94</f>
        <v>0</v>
      </c>
      <c r="F94" s="44">
        <f>ยกมา!F94+' 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+ยกมา!H94+' 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+ยกมา!I94+' 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ยกมา!K94+' 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60</v>
      </c>
      <c r="M94" s="44">
        <f>ยกมา!M94+' 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30</v>
      </c>
      <c r="P94" s="78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46">
        <f>+ยกมา!J95</f>
        <v>0</v>
      </c>
      <c r="F95" s="44">
        <f>ยกมา!F95+' 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3</v>
      </c>
      <c r="G95" s="43">
        <f t="shared" si="13"/>
        <v>3</v>
      </c>
      <c r="H95" s="77">
        <f>+ยกมา!H95+' 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+ยกมา!I95+' 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1</v>
      </c>
      <c r="K95" s="44">
        <f>ยกมา!K95+' 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2</v>
      </c>
      <c r="L95" s="20">
        <v>50</v>
      </c>
      <c r="M95" s="44">
        <f>ยกมา!M95+' 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100</v>
      </c>
      <c r="N95" s="19"/>
      <c r="O95" s="89">
        <v>33</v>
      </c>
      <c r="P95" s="78">
        <f t="shared" si="17"/>
        <v>66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46">
        <f>+ยกมา!J96</f>
        <v>0</v>
      </c>
      <c r="F96" s="44">
        <f>ยกมา!F96+' 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+ยกมา!H96+' 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+ยกมา!I96+' 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ยกมา!K96+' 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100</v>
      </c>
      <c r="M96" s="44">
        <f>ยกมา!M96+' 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68</v>
      </c>
      <c r="P96" s="78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46">
        <f>+ยกมา!J97</f>
        <v>0</v>
      </c>
      <c r="F97" s="44">
        <f>ยกมา!F97+' 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+ยกมา!H97+' 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+ยกมา!I97+' 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ยกมา!K97+' 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39</v>
      </c>
      <c r="M97" s="44">
        <f>ยกมา!M97+' 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13.67</v>
      </c>
      <c r="P97" s="78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46">
        <f>+ยกมา!J98</f>
        <v>0</v>
      </c>
      <c r="F98" s="44">
        <f>ยกมา!F98+' 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+ยกมา!H98+' 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+ยกมา!I98+' 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0</v>
      </c>
      <c r="K98" s="44">
        <f>ยกมา!K98+' 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ยกมา!M98+' 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11.48</v>
      </c>
      <c r="P98" s="78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46">
        <f>+ยกมา!J99</f>
        <v>0</v>
      </c>
      <c r="F99" s="44">
        <f>ยกมา!F99+' 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6">
        <f t="shared" ref="G99" si="20">E99+F99</f>
        <v>0</v>
      </c>
      <c r="H99" s="77">
        <v>0</v>
      </c>
      <c r="I99" s="75">
        <v>0</v>
      </c>
      <c r="J99" s="46">
        <f t="shared" ref="J99" si="21">+G99-H99-K99-I99</f>
        <v>0</v>
      </c>
      <c r="K99" s="44">
        <f>ยกมา!K99+' 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15</v>
      </c>
      <c r="M99" s="44">
        <f>ยกมา!M99+' 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89">
        <v>5.86</v>
      </c>
      <c r="P99" s="78">
        <f t="shared" si="17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46">
        <f>+ยกมา!J100</f>
        <v>1</v>
      </c>
      <c r="F100" s="44">
        <f>ยกมา!F100+' 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7</v>
      </c>
      <c r="G100" s="43">
        <f t="shared" si="13"/>
        <v>8</v>
      </c>
      <c r="H100" s="77">
        <f>+ยกมา!H100+' 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+ยกมา!I100+' 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ยกมา!K100+' 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8</v>
      </c>
      <c r="L100" s="20">
        <v>50</v>
      </c>
      <c r="M100" s="44">
        <f>ยกมา!M100+' 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400</v>
      </c>
      <c r="N100" s="19"/>
      <c r="O100" s="115">
        <v>9.91</v>
      </c>
      <c r="P100" s="78">
        <f t="shared" ref="P100:P106" si="22">+K100*O100</f>
        <v>79.28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46">
        <f>+ยกมา!J101</f>
        <v>0</v>
      </c>
      <c r="F101" s="44">
        <f>ยกมา!F101+' 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15</v>
      </c>
      <c r="G101" s="43">
        <f t="shared" si="13"/>
        <v>15</v>
      </c>
      <c r="H101" s="77">
        <f>+ยกมา!H101+' 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+ยกมา!I101+' 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5</v>
      </c>
      <c r="K101" s="44">
        <f>ยกมา!K101+' 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10</v>
      </c>
      <c r="L101" s="20">
        <v>60</v>
      </c>
      <c r="M101" s="44">
        <f>ยกมา!M101+' 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600</v>
      </c>
      <c r="N101" s="19"/>
      <c r="O101" s="115">
        <v>16.690000000000001</v>
      </c>
      <c r="P101" s="78">
        <f t="shared" si="22"/>
        <v>166.9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46">
        <f>+ยกมา!J102</f>
        <v>4</v>
      </c>
      <c r="F102" s="44">
        <f>ยกมา!F102+' 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20</v>
      </c>
      <c r="G102" s="43">
        <f t="shared" si="13"/>
        <v>24</v>
      </c>
      <c r="H102" s="77">
        <f>+ยกมา!H102+' 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+ยกมา!I102+' 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6</v>
      </c>
      <c r="K102" s="44">
        <f>ยกมา!K102+' 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18</v>
      </c>
      <c r="L102" s="20">
        <v>50</v>
      </c>
      <c r="M102" s="44">
        <f>ยกมา!M102+' 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900</v>
      </c>
      <c r="N102" s="19"/>
      <c r="O102" s="115">
        <v>24.21</v>
      </c>
      <c r="P102" s="78">
        <f t="shared" si="22"/>
        <v>435.78000000000003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46">
        <f>+ยกมา!J103</f>
        <v>0</v>
      </c>
      <c r="F103" s="44">
        <f>ยกมา!F103+' 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+ยกมา!H103+' 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+ยกมา!I103+' 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ยกมา!K103+' 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ยกมา!M103+' 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4"/>
      <c r="P103" s="78">
        <f t="shared" si="22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46">
        <f>+ยกมา!J104</f>
        <v>0</v>
      </c>
      <c r="F104" s="44">
        <f>ยกมา!F104+' 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+ยกมา!H104+' 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+ยกมา!I104+' 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ยกมา!K104+' 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50</v>
      </c>
      <c r="M104" s="44">
        <f>ยกมา!M104+' 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22.91</v>
      </c>
      <c r="P104" s="78">
        <f t="shared" si="22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46">
        <f>+ยกมา!J105</f>
        <v>0</v>
      </c>
      <c r="F105" s="44">
        <f>ยกมา!F105+' 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+ยกมา!H105+' 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+ยกมา!I105+' 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ยกมา!K105+' 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35</v>
      </c>
      <c r="M105" s="44">
        <f>ยกมา!M105+' 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3.8</v>
      </c>
      <c r="P105" s="78">
        <f t="shared" si="22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46">
        <f>+ยกมา!J106</f>
        <v>0</v>
      </c>
      <c r="F106" s="44">
        <f>ยกมา!F106+' 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+ยกมา!H106+' 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+ยกมา!I106+' 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ยกมา!K106+' 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ยกมา!M106+' 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2.2200000000000002</v>
      </c>
      <c r="P106" s="78">
        <f t="shared" si="2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46">
        <f>+ยกมา!J107</f>
        <v>0</v>
      </c>
      <c r="F107" s="44">
        <f>ยกมา!F107+' 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+ยกมา!H107+' 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+ยกมา!I107+' 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ยกมา!K107+' 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ยกมา!M107+' 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2.2200000000000002</v>
      </c>
      <c r="P107" s="78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46">
        <f>+ยกมา!J108</f>
        <v>0</v>
      </c>
      <c r="F108" s="44">
        <f>ยกมา!F108+' 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+ยกมา!H108+' 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+ยกมา!I108+' 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ยกมา!K108+' 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ยกมา!M108+' 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2.17</v>
      </c>
      <c r="P108" s="78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46">
        <f>+ยกมา!J109</f>
        <v>0</v>
      </c>
      <c r="F109" s="44">
        <f>ยกมา!F109+' 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+ยกมา!H109+' 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+ยกมา!I109+' 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ยกมา!K109+' 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ยกมา!M109+' 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2.35</v>
      </c>
      <c r="P109" s="78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46">
        <f>+ยกมา!J110</f>
        <v>0</v>
      </c>
      <c r="F110" s="44">
        <f>ยกมา!F110+' 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+ยกมา!H110+' 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+ยกมา!I110+' 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ยกมา!K110+' 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ยกมา!M110+' 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2.12</v>
      </c>
      <c r="P110" s="78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46">
        <f>+ยกมา!J111</f>
        <v>0</v>
      </c>
      <c r="F111" s="44">
        <f>ยกมา!F111+' 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+ยกมา!H111+' 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+ยกมา!I111+' 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ยกมา!K111+' 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ยกมา!M111+' 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2.17</v>
      </c>
      <c r="P111" s="78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46">
        <f>+ยกมา!J112</f>
        <v>0</v>
      </c>
      <c r="F112" s="44">
        <f>ยกมา!F112+' 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0</v>
      </c>
      <c r="H112" s="77">
        <f>+ยกมา!H112+' 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+ยกมา!I112+' 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ยกมา!K112+' 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ยกมา!M112+' 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2.17</v>
      </c>
      <c r="P112" s="78">
        <f t="shared" si="17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46">
        <f>+ยกมา!J113</f>
        <v>0</v>
      </c>
      <c r="F113" s="44">
        <f>ยกมา!F113+' 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7">
        <f>+ยกมา!H113+' 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+ยกมา!I113+' 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ยกมา!K113+' 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10</v>
      </c>
      <c r="M113" s="44">
        <f>ยกมา!M113+' 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2.2200000000000002</v>
      </c>
      <c r="P113" s="78">
        <f t="shared" si="17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46">
        <f>+ยกมา!J114</f>
        <v>0</v>
      </c>
      <c r="F114" s="44">
        <f>ยกมา!F114+' 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+ยกมา!H114+' 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+ยกมา!I114+' 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ยกมา!K114+' 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50</v>
      </c>
      <c r="M114" s="44">
        <f>ยกมา!M114+' 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10.48</v>
      </c>
      <c r="P114" s="78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46">
        <f>+ยกมา!J115</f>
        <v>0</v>
      </c>
      <c r="F115" s="44">
        <f>ยกมา!F115+' 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3"/>
        <v>0</v>
      </c>
      <c r="H115" s="77">
        <f>+ยกมา!H115+' 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+ยกมา!I115+' 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ยกมา!K115+' 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ยกมา!M115+' 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15.28</v>
      </c>
      <c r="P115" s="78">
        <f t="shared" si="17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46">
        <f>+ยกมา!J116</f>
        <v>0</v>
      </c>
      <c r="F116" s="44">
        <f>ยกมา!F116+' 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0</v>
      </c>
      <c r="H116" s="77">
        <f>+ยกมา!H116+' 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+ยกมา!I116+' 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ยกมา!K116+' 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ยกมา!M116+' 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89">
        <v>15.28</v>
      </c>
      <c r="P116" s="78">
        <f t="shared" si="17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46">
        <f>+ยกมา!J117</f>
        <v>0</v>
      </c>
      <c r="F117" s="44">
        <f>ยกมา!F117+' 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+ยกมา!H117+' 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+ยกมา!I117+' 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ยกมา!K117+' 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ยกมา!M117+' 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10.55</v>
      </c>
      <c r="P117" s="78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46">
        <f>+ยกมา!J118</f>
        <v>0</v>
      </c>
      <c r="F118" s="44">
        <f>ยกมา!F118+' 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+ยกมา!H118+' 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+ยกมา!I118+' 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ยกมา!K118+' 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25</v>
      </c>
      <c r="M118" s="44">
        <f>ยกมา!M118+' 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5">
        <v>16.16</v>
      </c>
      <c r="P118" s="78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46">
        <f>+ยกมา!J119</f>
        <v>0</v>
      </c>
      <c r="F119" s="44">
        <f>ยกมา!F119+' 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+ยกมา!H119+' 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+ยกมา!I119+' 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ยกมา!K119+' 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ยกมา!M119+' 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46">
        <f>+ยกมา!J120</f>
        <v>0</v>
      </c>
      <c r="F120" s="44">
        <f>ยกมา!F120+' 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+ยกมา!H120+' 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+ยกมา!I120+' 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ยกมา!K120+' 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50</v>
      </c>
      <c r="M120" s="44">
        <f>ยกมา!M120+' 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46">
        <f>+ยกมา!J121</f>
        <v>0</v>
      </c>
      <c r="F121" s="44">
        <f>ยกมา!F121+' 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+ยกมา!H121+' 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+ยกมา!I121+' 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ยกมา!K121+' 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ยกมา!M121+' 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/>
      <c r="P121" s="78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46">
        <f>+ยกมา!J122</f>
        <v>0</v>
      </c>
      <c r="F122" s="44">
        <f>ยกมา!F122+' 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+ยกมา!H122+' 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+ยกมา!I122+' 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ยกมา!K122+' 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60</v>
      </c>
      <c r="M122" s="44">
        <f>ยกมา!M122+' 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/>
      <c r="P122" s="78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46">
        <f>+ยกมา!J123</f>
        <v>0</v>
      </c>
      <c r="F123" s="44">
        <f>ยกมา!F123+' 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6">
        <f t="shared" ref="G123" si="23">E123+F123</f>
        <v>0</v>
      </c>
      <c r="H123" s="77">
        <v>0</v>
      </c>
      <c r="I123" s="75">
        <v>0</v>
      </c>
      <c r="J123" s="46">
        <f t="shared" ref="J123" si="24">+G123-H123-K123-I123</f>
        <v>0</v>
      </c>
      <c r="K123" s="44">
        <f>ยกมา!K123+' 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25</v>
      </c>
      <c r="M123" s="44">
        <f>ยกมา!M123+' 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5">
        <v>12.14</v>
      </c>
      <c r="P123" s="78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46">
        <f>+ยกมา!J124</f>
        <v>0</v>
      </c>
      <c r="F124" s="44">
        <f>ยกมา!F124+' 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+ยกมา!H124+' 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+ยกมา!I124+' 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ยกมา!K124+' 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ยกมา!M124+' 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12.95</v>
      </c>
      <c r="P124" s="78">
        <f t="shared" si="17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46">
        <f>+ยกมา!J125</f>
        <v>0</v>
      </c>
      <c r="F125" s="44">
        <f>ยกมา!F125+' 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+ยกมา!H125+' 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+ยกมา!I125+' 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ยกมา!K125+' 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ยกมา!M125+' 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10.61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46">
        <f>+ยกมา!J126</f>
        <v>0</v>
      </c>
      <c r="F126" s="44">
        <f>ยกมา!F126+' 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+ยกมา!H126+' 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+ยกมา!I126+' 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ยกมา!K126+' 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ยกมา!M126+' 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11.97</v>
      </c>
      <c r="P126" s="78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46">
        <f>+ยกมา!J127</f>
        <v>0</v>
      </c>
      <c r="F127" s="44">
        <f>ยกมา!F127+' 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+ยกมา!H127+' 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+ยกมา!I127+' 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ยกมา!K127+' 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ยกมา!M127+' 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12.21</v>
      </c>
      <c r="P127" s="78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46">
        <f>+ยกมา!J128</f>
        <v>0</v>
      </c>
      <c r="F128" s="44">
        <f>ยกมา!F128+' 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+ยกมา!H128+' 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+ยกมา!I128+' 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ยกมา!K128+' 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ยกมา!M128+' 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14.27</v>
      </c>
      <c r="P128" s="78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46">
        <f>+ยกมา!J129</f>
        <v>0</v>
      </c>
      <c r="F129" s="44">
        <f>ยกมา!F129+' 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+ยกมา!H129+' 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+ยกมา!I129+' 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ยกมา!K129+' 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45</v>
      </c>
      <c r="M129" s="44">
        <f>ยกมา!M129+' 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14.95</v>
      </c>
      <c r="P129" s="78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46">
        <f>+ยกมา!J130</f>
        <v>0</v>
      </c>
      <c r="F130" s="44">
        <f>ยกมา!F130+' 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+ยกมา!H130+' 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+ยกมา!I130+' 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ยกมา!K130+' 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ยกมา!M130+' 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17.36</v>
      </c>
      <c r="P130" s="78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46">
        <f>+ยกมา!J131</f>
        <v>0</v>
      </c>
      <c r="F131" s="44">
        <f>ยกมา!F131+' 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3"/>
        <v>0</v>
      </c>
      <c r="H131" s="77">
        <f>+ยกมา!H131+' 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+ยกมา!I131+' 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ยกมา!K131+' 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35</v>
      </c>
      <c r="M131" s="44">
        <f>ยกมา!M131+' 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>
        <v>16.29</v>
      </c>
      <c r="P131" s="78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46">
        <f>+ยกมา!J132</f>
        <v>0</v>
      </c>
      <c r="F132" s="44">
        <f>ยกมา!F132+' 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+ยกมา!H132+' 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+ยกมา!I132+' 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ยกมา!K132+' 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ยกมา!M132+' 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12.41</v>
      </c>
      <c r="P132" s="78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46">
        <f>+ยกมา!J133</f>
        <v>0</v>
      </c>
      <c r="F133" s="44">
        <f>ยกมา!F133+' 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25">+E133+F133</f>
        <v>0</v>
      </c>
      <c r="H133" s="77">
        <f>+ยกมา!H133+' 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+ยกมา!I133+' 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ยกมา!K133+' 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22</v>
      </c>
      <c r="M133" s="44">
        <f>ยกมา!M133+' 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6.86</v>
      </c>
      <c r="P133" s="78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46">
        <f>+ยกมา!J134</f>
        <v>0</v>
      </c>
      <c r="F134" s="44">
        <f>ยกมา!F134+' 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7">
        <f>+ยกมา!H134+' 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+ยกมา!I134+' 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6">E134+F134-H134-K134-I134</f>
        <v>0</v>
      </c>
      <c r="K134" s="44">
        <f>ยกมา!K134+' 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ยกมา!M134+' 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11.86</v>
      </c>
      <c r="P134" s="78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46">
        <f>+ยกมา!J135</f>
        <v>0</v>
      </c>
      <c r="F135" s="44">
        <f>ยกมา!F135+' 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7">
        <f>+ยกมา!H135+' 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+ยกมา!I135+' 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6"/>
        <v>0</v>
      </c>
      <c r="K135" s="44">
        <f>ยกมา!K135+' 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40</v>
      </c>
      <c r="M135" s="44">
        <f>ยกมา!M135+' 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10.75</v>
      </c>
      <c r="P135" s="78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46">
        <f>+ยกมา!J136</f>
        <v>0</v>
      </c>
      <c r="F136" s="44">
        <f>ยกมา!F136+' 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7">
        <f>+ยกมา!H136+' 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+ยกมา!I136+' 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6"/>
        <v>0</v>
      </c>
      <c r="K136" s="44">
        <f>ยกมา!K136+' 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15</v>
      </c>
      <c r="M136" s="44">
        <f>ยกมา!M136+' 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89">
        <v>8.1300000000000008</v>
      </c>
      <c r="P136" s="78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46">
        <f>+ยกมา!J137</f>
        <v>0</v>
      </c>
      <c r="F137" s="44">
        <f>ยกมา!F137+' 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25"/>
        <v>0</v>
      </c>
      <c r="H137" s="77">
        <f>+ยกมา!H137+' 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+ยกมา!I137+' 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6"/>
        <v>0</v>
      </c>
      <c r="K137" s="44">
        <f>ยกมา!K137+' 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ยกมา!M137+' 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89">
        <v>19.29</v>
      </c>
      <c r="P137" s="78">
        <f t="shared" si="17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46">
        <f>+ยกมา!J138</f>
        <v>0</v>
      </c>
      <c r="F138" s="44">
        <f>ยกมา!F138+' 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7">
        <f>+ยกมา!H138+' 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+ยกมา!I138+' 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6"/>
        <v>0</v>
      </c>
      <c r="K138" s="44">
        <f>ยกมา!K138+' 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65</v>
      </c>
      <c r="M138" s="44">
        <f>ยกมา!M138+' 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5">
        <v>29.96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46">
        <f>+ยกมา!J139</f>
        <v>7</v>
      </c>
      <c r="F139" s="44">
        <f>ยกมา!F139+' 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20</v>
      </c>
      <c r="G139" s="43">
        <f t="shared" si="25"/>
        <v>27</v>
      </c>
      <c r="H139" s="77">
        <f>+ยกมา!H139+' 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+ยกมา!I139+' 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6"/>
        <v>15</v>
      </c>
      <c r="K139" s="44">
        <f>ยกมา!K139+' 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12</v>
      </c>
      <c r="L139" s="20">
        <v>50</v>
      </c>
      <c r="M139" s="44">
        <f>ยกมา!M139+' 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600</v>
      </c>
      <c r="N139" s="19"/>
      <c r="O139" s="115">
        <v>23.02</v>
      </c>
      <c r="P139" s="78">
        <f t="shared" si="17"/>
        <v>276.24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46">
        <f>+ยกมา!J140</f>
        <v>0</v>
      </c>
      <c r="F140" s="44">
        <f>ยกมา!F140+' 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7">
        <f>+ยกมา!H140+' 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+ยกมา!I140+' 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6"/>
        <v>0</v>
      </c>
      <c r="K140" s="44">
        <f>ยกมา!K140+' 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35</v>
      </c>
      <c r="M140" s="44">
        <f>ยกมา!M140+' 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4"/>
      <c r="P140" s="78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46">
        <f>+ยกมา!J141</f>
        <v>0</v>
      </c>
      <c r="F141" s="44">
        <f>ยกมา!F141+' 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7">
        <f>+ยกมา!H141+' 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+ยกมา!I141+' 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6"/>
        <v>0</v>
      </c>
      <c r="K141" s="44">
        <f>ยกมา!K141+' 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55</v>
      </c>
      <c r="M141" s="44">
        <f>ยกมา!M141+' 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5">
        <v>38</v>
      </c>
      <c r="P141" s="78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46">
        <f>+ยกมา!J142</f>
        <v>6</v>
      </c>
      <c r="F142" s="44">
        <f>ยกมา!F142+' 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6</v>
      </c>
      <c r="H142" s="77">
        <f>+ยกมา!H142+' 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+ยกมา!I142+' 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6"/>
        <v>0</v>
      </c>
      <c r="K142" s="44">
        <f>ยกมา!K142+' 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6</v>
      </c>
      <c r="L142" s="20">
        <v>35</v>
      </c>
      <c r="M142" s="44">
        <f>ยกมา!M142+' 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210</v>
      </c>
      <c r="N142" s="19"/>
      <c r="O142" s="115">
        <v>11.81</v>
      </c>
      <c r="P142" s="78">
        <f t="shared" si="17"/>
        <v>70.86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46">
        <f>+ยกมา!J143</f>
        <v>0</v>
      </c>
      <c r="F143" s="44">
        <f>ยกมา!F143+' 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7">
        <f>+ยกมา!H143+' 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+ยกมา!I143+' 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6"/>
        <v>0</v>
      </c>
      <c r="K143" s="44">
        <f>ยกมา!K143+' 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ยกมา!M143+' 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28.14</v>
      </c>
      <c r="P143" s="78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46">
        <f>+ยกมา!J144</f>
        <v>4</v>
      </c>
      <c r="F144" s="44">
        <f>ยกมา!F144+' 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25"/>
        <v>4</v>
      </c>
      <c r="H144" s="77">
        <f>+ยกมา!H144+' 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+ยกมา!I144+' 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6"/>
        <v>0</v>
      </c>
      <c r="K144" s="44">
        <f>ยกมา!K144+' 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4</v>
      </c>
      <c r="L144" s="20">
        <v>80</v>
      </c>
      <c r="M144" s="44">
        <f>ยกมา!M144+' 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320</v>
      </c>
      <c r="N144" s="19"/>
      <c r="O144" s="115">
        <v>63</v>
      </c>
      <c r="P144" s="78">
        <f t="shared" si="17"/>
        <v>252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/>
      <c r="C145" s="19" t="s">
        <v>1371</v>
      </c>
      <c r="D145" s="10" t="s">
        <v>564</v>
      </c>
      <c r="E145" s="46">
        <f>+ยกมา!J145</f>
        <v>0</v>
      </c>
      <c r="F145" s="44">
        <f>ยกมา!F145+' 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7">
        <f>+ยกมา!H145+' 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+ยกมา!I145+' 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6"/>
        <v>0</v>
      </c>
      <c r="K145" s="44">
        <f>ยกมา!K145+' 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ยกมา!M145+' 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3.5</v>
      </c>
      <c r="P145" s="78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46">
        <f>+ยกมา!J146</f>
        <v>0</v>
      </c>
      <c r="F146" s="44">
        <f>ยกมา!F146+' 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7">
        <f>+ยกมา!H146+' 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+ยกมา!I146+' 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6"/>
        <v>0</v>
      </c>
      <c r="K146" s="44">
        <f>ยกมา!K146+' 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ยกมา!M146+' 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46">
        <f>+ยกมา!J147</f>
        <v>0</v>
      </c>
      <c r="F147" s="44">
        <f>ยกมา!F147+' 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7">
        <f>+ยกมา!H147+' 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+ยกมา!I147+' 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6"/>
        <v>0</v>
      </c>
      <c r="K147" s="44">
        <f>ยกมา!K147+' 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15</v>
      </c>
      <c r="M147" s="44">
        <f>ยกมา!M147+' 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5">
        <v>3.5</v>
      </c>
      <c r="P147" s="78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46">
        <f>+ยกมา!J148</f>
        <v>0</v>
      </c>
      <c r="F148" s="44">
        <f>ยกมา!F148+' 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7">
        <f>+ยกมา!H148+' 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+ยกมา!I148+' 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6"/>
        <v>0</v>
      </c>
      <c r="K148" s="44">
        <f>ยกมา!K148+' 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15</v>
      </c>
      <c r="M148" s="44">
        <f>ยกมา!M148+' 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>
        <v>3.5</v>
      </c>
      <c r="P148" s="78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46">
        <f>+ยกมา!J149</f>
        <v>0</v>
      </c>
      <c r="F149" s="44">
        <f>ยกมา!F149+' 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7">
        <f>+ยกมา!H149+' 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+ยกมา!I149+' 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6"/>
        <v>0</v>
      </c>
      <c r="K149" s="44">
        <f>ยกมา!K149+' 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80</v>
      </c>
      <c r="M149" s="44">
        <f>ยกมา!M149+' 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/>
      <c r="P149" s="78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46">
        <f>+ยกมา!J150</f>
        <v>2</v>
      </c>
      <c r="F150" s="44">
        <f>ยกมา!F150+' 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4</v>
      </c>
      <c r="G150" s="43">
        <f t="shared" si="25"/>
        <v>6</v>
      </c>
      <c r="H150" s="77">
        <f>+ยกมา!H150+' 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+ยกมา!I150+' 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6"/>
        <v>2</v>
      </c>
      <c r="K150" s="44">
        <f>ยกมา!K150+' 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</v>
      </c>
      <c r="L150" s="20">
        <v>60</v>
      </c>
      <c r="M150" s="44">
        <f>ยกมา!M150+' 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240</v>
      </c>
      <c r="N150" s="19"/>
      <c r="O150" s="115">
        <v>38</v>
      </c>
      <c r="P150" s="78">
        <f t="shared" si="17"/>
        <v>152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46">
        <f>+ยกมา!J151</f>
        <v>12</v>
      </c>
      <c r="F151" s="44">
        <f>ยกมา!F151+' 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30</v>
      </c>
      <c r="G151" s="43">
        <f t="shared" si="25"/>
        <v>42</v>
      </c>
      <c r="H151" s="77">
        <f>+ยกมา!H151+' 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+ยกมา!I151+' 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6"/>
        <v>7</v>
      </c>
      <c r="K151" s="44">
        <f>ยกมา!K151+' 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35</v>
      </c>
      <c r="L151" s="20">
        <v>120</v>
      </c>
      <c r="M151" s="44">
        <f>ยกมา!M151+' 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4200</v>
      </c>
      <c r="N151" s="19"/>
      <c r="O151" s="115">
        <v>73</v>
      </c>
      <c r="P151" s="78">
        <f t="shared" si="17"/>
        <v>2555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46">
        <f>+ยกมา!J152</f>
        <v>0</v>
      </c>
      <c r="F152" s="44">
        <f>ยกมา!F152+' 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7">
        <f>+ยกมา!H152+' 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+ยกมา!I152+' 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6"/>
        <v>0</v>
      </c>
      <c r="K152" s="44">
        <f>ยกมา!K152+' 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60</v>
      </c>
      <c r="M152" s="44">
        <f>ยกมา!M152+' 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38</v>
      </c>
      <c r="P152" s="78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46">
        <f>+ยกมา!J153</f>
        <v>0</v>
      </c>
      <c r="F153" s="44">
        <f>ยกมา!F153+' 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7">
        <f>+ยกมา!H153+' 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+ยกมา!I153+' 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6"/>
        <v>0</v>
      </c>
      <c r="K153" s="44">
        <f>ยกมา!K153+' 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120</v>
      </c>
      <c r="M153" s="44">
        <f>ยกมา!M153+' 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73</v>
      </c>
      <c r="P153" s="78">
        <f t="shared" si="17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46">
        <f>+ยกมา!J154</f>
        <v>0</v>
      </c>
      <c r="F154" s="44">
        <f>ยกมา!F154+' 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7">
        <f>+ยกมา!H154+' 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+ยกมา!I154+' 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6"/>
        <v>0</v>
      </c>
      <c r="K154" s="44">
        <f>ยกมา!K154+' 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ยกมา!M154+' 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23.74</v>
      </c>
      <c r="P154" s="78">
        <f t="shared" ref="P154:P233" si="27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46">
        <f>+ยกมา!J155</f>
        <v>4</v>
      </c>
      <c r="F155" s="44">
        <f>ยกมา!F155+' 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18</v>
      </c>
      <c r="G155" s="43">
        <f t="shared" si="25"/>
        <v>22</v>
      </c>
      <c r="H155" s="77">
        <f>+ยกมา!H155+' 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+ยกมา!I155+' 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4</v>
      </c>
      <c r="J155" s="43">
        <f t="shared" si="26"/>
        <v>0</v>
      </c>
      <c r="K155" s="44">
        <f>ยกมา!K155+' 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18</v>
      </c>
      <c r="L155" s="20">
        <v>150</v>
      </c>
      <c r="M155" s="44">
        <f>ยกมา!M155+' 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2700</v>
      </c>
      <c r="N155" s="19"/>
      <c r="O155" s="115">
        <v>64.38</v>
      </c>
      <c r="P155" s="78">
        <f t="shared" si="27"/>
        <v>1158.8399999999999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46">
        <f>+ยกมา!J156</f>
        <v>0</v>
      </c>
      <c r="F156" s="44">
        <f>ยกมา!F156+' 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7">
        <f>+ยกมา!H156+' 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+ยกมา!I156+' 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6"/>
        <v>0</v>
      </c>
      <c r="K156" s="44">
        <f>ยกมา!K156+' 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135</v>
      </c>
      <c r="M156" s="44">
        <f>ยกมา!M156+' 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105</v>
      </c>
      <c r="P156" s="78">
        <f t="shared" si="2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46">
        <f>+ยกมา!J157</f>
        <v>0</v>
      </c>
      <c r="F157" s="44">
        <f>ยกมา!F157+' 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5"/>
        <v>0</v>
      </c>
      <c r="H157" s="77">
        <f>+ยกมา!H157+' 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+ยกมา!I157+' 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6"/>
        <v>0</v>
      </c>
      <c r="K157" s="44">
        <f>ยกมา!K157+' 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100</v>
      </c>
      <c r="M157" s="44">
        <f>ยกมา!M157+' 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73</v>
      </c>
      <c r="P157" s="78">
        <f t="shared" si="2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46">
        <f>+ยกมา!J158</f>
        <v>0</v>
      </c>
      <c r="F158" s="44">
        <f>ยกมา!F158+' 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5"/>
        <v>0</v>
      </c>
      <c r="H158" s="77">
        <f>+ยกมา!H158+' 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+ยกมา!I158+' 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6"/>
        <v>0</v>
      </c>
      <c r="K158" s="44">
        <f>ยกมา!K158+' 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ยกมา!M158+' 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5">
        <v>60</v>
      </c>
      <c r="P158" s="78">
        <f t="shared" si="2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46">
        <f>+ยกมา!J159</f>
        <v>0</v>
      </c>
      <c r="F159" s="44">
        <f>ยกมา!F159+' 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7">
        <f>+ยกมา!H159+' 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+ยกมา!I159+' 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6"/>
        <v>0</v>
      </c>
      <c r="K159" s="44">
        <f>ยกมา!K159+' 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ยกมา!M159+' 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2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46">
        <f>+ยกมา!J160</f>
        <v>0</v>
      </c>
      <c r="F160" s="44">
        <f>ยกมา!F160+' 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7">
        <f>+ยกมา!H160+' 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+ยกมา!I160+' 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6"/>
        <v>0</v>
      </c>
      <c r="K160" s="44">
        <f>ยกมา!K160+' 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ยกมา!M160+' 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2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46">
        <f>+ยกมา!J161</f>
        <v>0</v>
      </c>
      <c r="F161" s="44">
        <f>ยกมา!F161+' 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7">
        <f>+ยกมา!H161+' 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+ยกมา!I161+' 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6"/>
        <v>0</v>
      </c>
      <c r="K161" s="44">
        <f>ยกมา!K161+' 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90</v>
      </c>
      <c r="M161" s="44">
        <f>ยกมา!M161+' 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>
        <v>60</v>
      </c>
      <c r="P161" s="78">
        <f t="shared" si="2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46">
        <f>+ยกมา!J162</f>
        <v>28</v>
      </c>
      <c r="F162" s="44">
        <f>ยกมา!F162+' 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28</v>
      </c>
      <c r="H162" s="77">
        <f>+ยกมา!H162+' 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+ยกมา!I162+' 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6"/>
        <v>20</v>
      </c>
      <c r="K162" s="44">
        <f>ยกมา!K162+' 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8</v>
      </c>
      <c r="L162" s="20">
        <v>55</v>
      </c>
      <c r="M162" s="44">
        <f>ยกมา!M162+' 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440</v>
      </c>
      <c r="N162" s="19"/>
      <c r="O162" s="115">
        <v>40</v>
      </c>
      <c r="P162" s="78">
        <f t="shared" si="27"/>
        <v>320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46">
        <f>+ยกมา!J163</f>
        <v>0</v>
      </c>
      <c r="F163" s="44">
        <f>ยกมา!F163+' 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5</v>
      </c>
      <c r="G163" s="43">
        <f t="shared" si="25"/>
        <v>5</v>
      </c>
      <c r="H163" s="77">
        <f>+ยกมา!H163+' 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+ยกมา!I163+' 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6"/>
        <v>0</v>
      </c>
      <c r="K163" s="44">
        <f>ยกมา!K163+' 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5</v>
      </c>
      <c r="L163" s="20">
        <v>50</v>
      </c>
      <c r="M163" s="44">
        <f>ยกมา!M163+' 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250</v>
      </c>
      <c r="N163" s="19"/>
      <c r="O163" s="115">
        <v>33</v>
      </c>
      <c r="P163" s="78">
        <f t="shared" si="27"/>
        <v>165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46">
        <f>+ยกมา!J164</f>
        <v>4</v>
      </c>
      <c r="F164" s="44">
        <f>ยกมา!F164+' 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11</v>
      </c>
      <c r="G164" s="43">
        <f t="shared" si="25"/>
        <v>15</v>
      </c>
      <c r="H164" s="77">
        <f>+ยกมา!H164+' 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+ยกมา!I164+' 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6"/>
        <v>1</v>
      </c>
      <c r="K164" s="44">
        <f>ยกมา!K164+' 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14</v>
      </c>
      <c r="L164" s="20">
        <v>120</v>
      </c>
      <c r="M164" s="44">
        <f>ยกมา!M164+' 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1680</v>
      </c>
      <c r="N164" s="19"/>
      <c r="O164" s="115">
        <v>83</v>
      </c>
      <c r="P164" s="78">
        <f t="shared" si="27"/>
        <v>1162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46">
        <f>+ยกมา!J165</f>
        <v>0</v>
      </c>
      <c r="F165" s="44">
        <f>ยกมา!F165+' 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7">
        <f>+ยกมา!H165+' 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+ยกมา!I165+' 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6"/>
        <v>0</v>
      </c>
      <c r="K165" s="44">
        <f>ยกมา!K165+' 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ยกมา!M165+' 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2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46">
        <f>+ยกมา!J166</f>
        <v>0</v>
      </c>
      <c r="F166" s="44">
        <f>ยกมา!F166+' 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7">
        <f>+ยกมา!H166+' 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+ยกมา!I166+' 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6"/>
        <v>0</v>
      </c>
      <c r="K166" s="44">
        <f>ยกมา!K166+' 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ยกมา!M166+' 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27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46">
        <f>+ยกมา!J167</f>
        <v>0</v>
      </c>
      <c r="F167" s="44">
        <f>ยกมา!F167+' 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7">
        <f>+ยกมา!H167+' 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+ยกมา!I167+' 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6"/>
        <v>0</v>
      </c>
      <c r="K167" s="44">
        <f>ยกมา!K167+' 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ยกมา!M167+' 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27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/>
      <c r="C168" s="19" t="s">
        <v>1395</v>
      </c>
      <c r="D168" s="10" t="s">
        <v>434</v>
      </c>
      <c r="E168" s="46">
        <f>+ยกมา!J168</f>
        <v>0</v>
      </c>
      <c r="F168" s="44">
        <f>ยกมา!F168+' 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7">
        <f>+ยกมา!H168+' 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+ยกมา!I168+' 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6"/>
        <v>0</v>
      </c>
      <c r="K168" s="44">
        <f>ยกมา!K168+' 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ยกมา!M168+' 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2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/>
      <c r="C169" s="19" t="s">
        <v>1396</v>
      </c>
      <c r="D169" s="10" t="s">
        <v>434</v>
      </c>
      <c r="E169" s="46">
        <f>+ยกมา!J169</f>
        <v>0</v>
      </c>
      <c r="F169" s="44">
        <f>ยกมา!F169+' 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7">
        <f>+ยกมา!H169+' 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+ยกมา!I169+' 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6"/>
        <v>0</v>
      </c>
      <c r="K169" s="44">
        <f>ยกมา!K169+' 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49</v>
      </c>
      <c r="M169" s="44">
        <f>ยกมา!M169+' 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2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46">
        <f>+ยกมา!J170</f>
        <v>0</v>
      </c>
      <c r="F170" s="44">
        <f>ยกมา!F170+' 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5"/>
        <v>0</v>
      </c>
      <c r="H170" s="77">
        <f>+ยกมา!H170+' 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+ยกมา!I170+' 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6"/>
        <v>0</v>
      </c>
      <c r="K170" s="44">
        <f>ยกมา!K170+' 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39</v>
      </c>
      <c r="M170" s="44">
        <f>ยกมา!M170+' 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5">
        <v>8</v>
      </c>
      <c r="P170" s="78">
        <f t="shared" si="2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46">
        <f>+ยกมา!J171</f>
        <v>0</v>
      </c>
      <c r="F171" s="44">
        <f>ยกมา!F171+' 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5"/>
        <v>0</v>
      </c>
      <c r="H171" s="77">
        <f>+ยกมา!H171+' 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+ยกมา!I171+' 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6"/>
        <v>0</v>
      </c>
      <c r="K171" s="44">
        <f>ยกมา!K171+' 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ยกมา!M171+' 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46">
        <f>+ยกมา!J172</f>
        <v>0</v>
      </c>
      <c r="F172" s="44">
        <f>ยกมา!F172+' 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5"/>
        <v>0</v>
      </c>
      <c r="H172" s="77">
        <f>+ยกมา!H172+' 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+ยกมา!I172+' 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6"/>
        <v>0</v>
      </c>
      <c r="K172" s="44">
        <f>ยกมา!K172+' 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50</v>
      </c>
      <c r="M172" s="44">
        <f>ยกมา!M172+' 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46">
        <f>+ยกมา!J173</f>
        <v>0</v>
      </c>
      <c r="F173" s="44">
        <f>ยกมา!F173+' 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5"/>
        <v>0</v>
      </c>
      <c r="H173" s="77">
        <f>+ยกมา!H173+' 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+ยกมา!I173+' 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6"/>
        <v>0</v>
      </c>
      <c r="K173" s="44">
        <f>ยกมา!K173+' 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ยกมา!M173+' 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 t="shared" si="27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46">
        <f>+ยกมา!J174</f>
        <v>0</v>
      </c>
      <c r="F174" s="44">
        <f>ยกมา!F174+' 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5"/>
        <v>0</v>
      </c>
      <c r="H174" s="77">
        <f>+ยกมา!H174+' 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+ยกมา!I174+' 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6"/>
        <v>0</v>
      </c>
      <c r="K174" s="44">
        <f>ยกมา!K174+' 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80</v>
      </c>
      <c r="M174" s="44">
        <f>ยกมา!M174+' 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/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46">
        <f>+ยกมา!J175</f>
        <v>0</v>
      </c>
      <c r="F175" s="44">
        <f>ยกมา!F175+' 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25"/>
        <v>15</v>
      </c>
      <c r="H175" s="77">
        <f>+ยกมา!H175+' 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+ยกมา!I175+' 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6"/>
        <v>7</v>
      </c>
      <c r="K175" s="44">
        <f>ยกมา!K175+' 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8</v>
      </c>
      <c r="L175" s="20">
        <v>35</v>
      </c>
      <c r="M175" s="44">
        <f>ยกมา!M175+' 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280</v>
      </c>
      <c r="N175" s="19"/>
      <c r="O175" s="115">
        <v>30</v>
      </c>
      <c r="P175" s="78">
        <f t="shared" ref="P175" si="28">+K175*O175</f>
        <v>240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46">
        <f>+ยกมา!J176</f>
        <v>0</v>
      </c>
      <c r="F176" s="44">
        <f>ยกมา!F176+' 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5"/>
        <v>0</v>
      </c>
      <c r="H176" s="77">
        <f>+ยกมา!H176+' 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+ยกมา!I176+' 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6"/>
        <v>0</v>
      </c>
      <c r="K176" s="44">
        <f>ยกมา!K176+' 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19</v>
      </c>
      <c r="M176" s="44">
        <f>ยกมา!M176+' 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 t="shared" si="27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46">
        <f>+ยกมา!J177</f>
        <v>0</v>
      </c>
      <c r="F177" s="44">
        <f>ยกมา!F177+' 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5"/>
        <v>0</v>
      </c>
      <c r="H177" s="77">
        <f>+ยกมา!H177+' 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+ยกมา!I177+' 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6"/>
        <v>0</v>
      </c>
      <c r="K177" s="44">
        <f>ยกมา!K177+' 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25</v>
      </c>
      <c r="M177" s="44">
        <f>ยกมา!M177+' 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>
        <v>10.47</v>
      </c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46">
        <f>+ยกมา!J178</f>
        <v>0</v>
      </c>
      <c r="F178" s="44">
        <f>ยกมา!F178+' 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5"/>
        <v>0</v>
      </c>
      <c r="H178" s="77">
        <f>+ยกมา!H178+' 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+ยกมา!I178+' 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6"/>
        <v>0</v>
      </c>
      <c r="K178" s="44">
        <f>ยกมา!K178+' 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29</v>
      </c>
      <c r="M178" s="44">
        <f>ยกมา!M178+' 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6.44</v>
      </c>
      <c r="P178" s="78">
        <f t="shared" si="27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46">
        <f>+ยกมา!J179</f>
        <v>0</v>
      </c>
      <c r="F179" s="44">
        <f>ยกมา!F179+' 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5"/>
        <v>0</v>
      </c>
      <c r="H179" s="77">
        <f>+ยกมา!H179+' 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+ยกมา!I179+' 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6"/>
        <v>0</v>
      </c>
      <c r="K179" s="44">
        <f>ยกมา!K179+' 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ยกมา!M179+' 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7.9</v>
      </c>
      <c r="P179" s="78">
        <f t="shared" si="27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46">
        <f>+ยกมา!J180</f>
        <v>0</v>
      </c>
      <c r="F180" s="44">
        <f>ยกมา!F180+' 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5"/>
        <v>0</v>
      </c>
      <c r="H180" s="77">
        <f>+ยกมา!H180+' 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+ยกมา!I180+' 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6"/>
        <v>0</v>
      </c>
      <c r="K180" s="44">
        <f>ยกมา!K180+' 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ยกมา!M180+' 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>
        <v>6.27</v>
      </c>
      <c r="P180" s="78">
        <f t="shared" si="2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46">
        <f>+ยกมา!J181</f>
        <v>0</v>
      </c>
      <c r="F181" s="44">
        <f>ยกมา!F181+' 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5"/>
        <v>0</v>
      </c>
      <c r="H181" s="77">
        <f>+ยกมา!H181+' 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+ยกมา!I181+' 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6"/>
        <v>0</v>
      </c>
      <c r="K181" s="44">
        <f>ยกมา!K181+' 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29</v>
      </c>
      <c r="M181" s="44">
        <f>ยกมา!M181+' 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10.130000000000001</v>
      </c>
      <c r="P181" s="78">
        <f t="shared" si="27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46">
        <f>+ยกมา!J182</f>
        <v>0</v>
      </c>
      <c r="F182" s="44">
        <f>ยกมา!F182+' 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5"/>
        <v>0</v>
      </c>
      <c r="H182" s="77">
        <f>+ยกมา!H182+' 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+ยกมา!I182+' 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6"/>
        <v>0</v>
      </c>
      <c r="K182" s="44">
        <f>ยกมา!K182+' 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29</v>
      </c>
      <c r="M182" s="44">
        <f>ยกมา!M182+' 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8.31</v>
      </c>
      <c r="P182" s="78">
        <f t="shared" si="27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46">
        <f>+ยกมา!J183</f>
        <v>0</v>
      </c>
      <c r="F183" s="44">
        <f>ยกมา!F183+' 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5"/>
        <v>0</v>
      </c>
      <c r="H183" s="77">
        <f>+ยกมา!H183+' 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+ยกมา!I183+' 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6"/>
        <v>0</v>
      </c>
      <c r="K183" s="44">
        <f>ยกมา!K183+' 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20</v>
      </c>
      <c r="M183" s="44">
        <f>ยกมา!M183+' 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/>
      <c r="P183" s="78">
        <f t="shared" si="27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46">
        <f>+ยกมา!J184</f>
        <v>0</v>
      </c>
      <c r="F184" s="44">
        <f>ยกมา!F184+' 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5"/>
        <v>0</v>
      </c>
      <c r="H184" s="77">
        <f>+ยกมา!H184+' 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+ยกมา!I184+' 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6"/>
        <v>0</v>
      </c>
      <c r="K184" s="44">
        <f>ยกมา!K184+' 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20</v>
      </c>
      <c r="M184" s="44">
        <f>ยกมา!M184+' 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/>
      <c r="P184" s="78">
        <f t="shared" si="2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46">
        <f>+ยกมา!J185</f>
        <v>0</v>
      </c>
      <c r="F185" s="44">
        <f>ยกมา!F185+' 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5"/>
        <v>0</v>
      </c>
      <c r="H185" s="77">
        <f>+ยกมา!H185+' 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+ยกมา!I185+' 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6"/>
        <v>0</v>
      </c>
      <c r="K185" s="44">
        <f>ยกมา!K185+' 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30</v>
      </c>
      <c r="M185" s="44">
        <f>ยกมา!M185+' 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10.09</v>
      </c>
      <c r="P185" s="78">
        <f t="shared" si="27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46">
        <f>+ยกมา!J186</f>
        <v>0</v>
      </c>
      <c r="F186" s="44">
        <f>ยกมา!F186+' 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5"/>
        <v>0</v>
      </c>
      <c r="H186" s="77">
        <f>+ยกมา!H186+' 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+ยกมา!I186+' 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6"/>
        <v>0</v>
      </c>
      <c r="K186" s="44">
        <f>ยกมา!K186+' 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35</v>
      </c>
      <c r="M186" s="44">
        <f>ยกมา!M186+' 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5">
        <v>11.03</v>
      </c>
      <c r="P186" s="78">
        <f t="shared" si="27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46">
        <f>+ยกมา!J187</f>
        <v>0</v>
      </c>
      <c r="F187" s="44">
        <f>ยกมา!F187+' 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5"/>
        <v>0</v>
      </c>
      <c r="H187" s="77">
        <f>+ยกมา!H187+' 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+ยกมา!I187+' 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6"/>
        <v>0</v>
      </c>
      <c r="K187" s="44">
        <f>ยกมา!K187+' 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35</v>
      </c>
      <c r="M187" s="44">
        <f>ยกมา!M187+' 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5">
        <v>9.94</v>
      </c>
      <c r="P187" s="78">
        <f t="shared" ref="P187" si="29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46">
        <f>+ยกมา!J188</f>
        <v>0</v>
      </c>
      <c r="F188" s="44">
        <f>ยกมา!F188+' 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5</v>
      </c>
      <c r="G188" s="43">
        <f t="shared" si="25"/>
        <v>5</v>
      </c>
      <c r="H188" s="77">
        <f>+ยกมา!H188+' 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+ยกมา!I188+' 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6"/>
        <v>0</v>
      </c>
      <c r="K188" s="44">
        <f>ยกมา!K188+' 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</v>
      </c>
      <c r="L188" s="20">
        <v>29</v>
      </c>
      <c r="M188" s="44">
        <f>ยกมา!M188+' 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145</v>
      </c>
      <c r="N188" s="19"/>
      <c r="O188" s="115">
        <v>7.83</v>
      </c>
      <c r="P188" s="78">
        <f>+K188*O188</f>
        <v>39.15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46">
        <f>+ยกมา!J189</f>
        <v>0</v>
      </c>
      <c r="F189" s="44">
        <f>ยกมา!F189+' 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5"/>
        <v>0</v>
      </c>
      <c r="H189" s="77">
        <f>+ยกมา!H189+' 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+ยกมา!I189+' 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6"/>
        <v>0</v>
      </c>
      <c r="K189" s="44">
        <f>ยกมา!K189+' 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25</v>
      </c>
      <c r="M189" s="44">
        <f>ยกมา!M189+' 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/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46">
        <f>+ยกมา!J190</f>
        <v>0</v>
      </c>
      <c r="F190" s="44">
        <f>ยกมา!F190+' 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5"/>
        <v>0</v>
      </c>
      <c r="H190" s="77">
        <f>+ยกมา!H190+' 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+ยกมา!I190+' 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6"/>
        <v>0</v>
      </c>
      <c r="K190" s="44">
        <f>ยกมา!K190+' 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15</v>
      </c>
      <c r="M190" s="44">
        <f>ยกมา!M190+' 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46">
        <f>+ยกมา!J191</f>
        <v>0</v>
      </c>
      <c r="F191" s="44">
        <f>ยกมา!F191+' 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5"/>
        <v>0</v>
      </c>
      <c r="H191" s="77">
        <f>+ยกมา!H191+' 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+ยกมา!I191+' 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6"/>
        <v>0</v>
      </c>
      <c r="K191" s="44">
        <f>ยกมา!K191+' 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16</v>
      </c>
      <c r="M191" s="44">
        <f>ยกมา!M191+' 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/>
      <c r="P191" s="78">
        <f t="shared" ref="P191" si="30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46">
        <f>+ยกมา!J192</f>
        <v>0</v>
      </c>
      <c r="F192" s="44">
        <f>ยกมา!F192+' 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5"/>
        <v>0</v>
      </c>
      <c r="H192" s="77">
        <f>+ยกมา!H192+' 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+ยกมา!I192+' 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6"/>
        <v>0</v>
      </c>
      <c r="K192" s="44">
        <f>ยกมา!K192+' 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20</v>
      </c>
      <c r="M192" s="44">
        <f>ยกมา!M192+' 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46">
        <f>+ยกมา!J193</f>
        <v>0</v>
      </c>
      <c r="F193" s="44">
        <f>ยกมา!F193+' 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5"/>
        <v>0</v>
      </c>
      <c r="H193" s="77">
        <f>+ยกมา!H193+' 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+ยกมา!I193+' 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6"/>
        <v>0</v>
      </c>
      <c r="K193" s="44">
        <f>ยกมา!K193+' 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25</v>
      </c>
      <c r="M193" s="44">
        <f>ยกมา!M193+' 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15</v>
      </c>
      <c r="P193" s="78">
        <f t="shared" si="27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46">
        <f>+ยกมา!J194</f>
        <v>0</v>
      </c>
      <c r="F194" s="44">
        <f>ยกมา!F194+' 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5"/>
        <v>0</v>
      </c>
      <c r="H194" s="77">
        <f>+ยกมา!H194+' 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+ยกมา!I194+' 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6"/>
        <v>0</v>
      </c>
      <c r="K194" s="44">
        <f>ยกมา!K194+' 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25</v>
      </c>
      <c r="M194" s="44">
        <f>ยกมา!M194+' 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15</v>
      </c>
      <c r="P194" s="78">
        <f t="shared" si="27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46">
        <f>+ยกมา!J195</f>
        <v>0</v>
      </c>
      <c r="F195" s="44">
        <f>ยกมา!F195+' 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5"/>
        <v>0</v>
      </c>
      <c r="H195" s="77">
        <f>+ยกมา!H195+' 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+ยกมา!I195+' 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6"/>
        <v>0</v>
      </c>
      <c r="K195" s="44">
        <f>ยกมา!K195+' 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</v>
      </c>
      <c r="M195" s="44">
        <f>ยกมา!M195+' 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15</v>
      </c>
      <c r="P195" s="78">
        <f t="shared" si="2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46">
        <f>+ยกมา!J196</f>
        <v>0</v>
      </c>
      <c r="F196" s="44">
        <f>ยกมา!F196+' 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5"/>
        <v>0</v>
      </c>
      <c r="H196" s="77">
        <f>+ยกมา!H196+' 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+ยกมา!I196+' 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6"/>
        <v>0</v>
      </c>
      <c r="K196" s="44">
        <f>ยกมา!K196+' 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25</v>
      </c>
      <c r="M196" s="44">
        <f>ยกมา!M196+' 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15</v>
      </c>
      <c r="P196" s="78">
        <f t="shared" si="27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46">
        <f>+ยกมา!J197</f>
        <v>0</v>
      </c>
      <c r="F197" s="44">
        <f>ยกมา!F197+' 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33" si="31">+E197+F197</f>
        <v>0</v>
      </c>
      <c r="H197" s="77">
        <f>+ยกมา!H197+' 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+ยกมา!I197+' 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6"/>
        <v>0</v>
      </c>
      <c r="K197" s="44">
        <f>ยกมา!K197+' 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25</v>
      </c>
      <c r="M197" s="44">
        <f>ยกมา!M197+' 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15</v>
      </c>
      <c r="P197" s="78">
        <f t="shared" si="27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46">
        <f>+ยกมา!J198</f>
        <v>0</v>
      </c>
      <c r="F198" s="44">
        <f>ยกมา!F198+' 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1"/>
        <v>0</v>
      </c>
      <c r="H198" s="77">
        <f>+ยกมา!H198+' 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+ยกมา!I198+' 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33" si="32">E198+F198-H198-K198-I198</f>
        <v>0</v>
      </c>
      <c r="K198" s="44">
        <f>ยกมา!K198+' 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10</v>
      </c>
      <c r="M198" s="44">
        <f>ยกมา!M198+' 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10.4</v>
      </c>
      <c r="P198" s="78">
        <f t="shared" si="27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46">
        <f>+ยกมา!J199</f>
        <v>245</v>
      </c>
      <c r="F199" s="44">
        <f>ยกมา!F199+' 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300</v>
      </c>
      <c r="G199" s="43">
        <f t="shared" si="31"/>
        <v>545</v>
      </c>
      <c r="H199" s="77">
        <f>+ยกมา!H199+' 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+ยกมา!I199+' 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190</v>
      </c>
      <c r="J199" s="43">
        <f t="shared" si="32"/>
        <v>336</v>
      </c>
      <c r="K199" s="44">
        <f>ยกมา!K199+' 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19</v>
      </c>
      <c r="L199" s="20">
        <v>10</v>
      </c>
      <c r="M199" s="44">
        <f>ยกมา!M199+' 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40</v>
      </c>
      <c r="N199" s="19"/>
      <c r="O199" s="115">
        <v>9</v>
      </c>
      <c r="P199" s="78">
        <f t="shared" si="27"/>
        <v>171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46">
        <f>+ยกมา!J200</f>
        <v>0</v>
      </c>
      <c r="F200" s="44">
        <f>ยกมา!F200+' 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18</v>
      </c>
      <c r="G200" s="43">
        <f t="shared" si="31"/>
        <v>18</v>
      </c>
      <c r="H200" s="77">
        <f>+ยกมา!H200+' 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+ยกมา!I200+' 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2"/>
        <v>10</v>
      </c>
      <c r="K200" s="44">
        <f>ยกมา!K200+' 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8</v>
      </c>
      <c r="L200" s="20">
        <v>10</v>
      </c>
      <c r="M200" s="44">
        <f>ยกมา!M200+' 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80</v>
      </c>
      <c r="N200" s="19"/>
      <c r="O200" s="115">
        <v>3.77</v>
      </c>
      <c r="P200" s="78">
        <f t="shared" si="27"/>
        <v>30.16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46">
        <f>+ยกมา!J201</f>
        <v>7</v>
      </c>
      <c r="F201" s="44">
        <f>ยกมา!F201+' 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7</v>
      </c>
      <c r="H201" s="77">
        <f>+ยกมา!H201+' 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+ยกมา!I201+' 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2"/>
        <v>4</v>
      </c>
      <c r="K201" s="44">
        <f>ยกมา!K201+' 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3</v>
      </c>
      <c r="L201" s="20">
        <v>20</v>
      </c>
      <c r="M201" s="44">
        <f>ยกมา!M201+' 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60</v>
      </c>
      <c r="N201" s="19"/>
      <c r="O201" s="89">
        <v>16.670000000000002</v>
      </c>
      <c r="P201" s="78">
        <f t="shared" si="27"/>
        <v>50.010000000000005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/>
      <c r="C202" s="19" t="s">
        <v>283</v>
      </c>
      <c r="D202" s="10" t="s">
        <v>441</v>
      </c>
      <c r="E202" s="46">
        <f>+ยกมา!J202</f>
        <v>0</v>
      </c>
      <c r="F202" s="44">
        <f>ยกมา!F202+' 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31"/>
        <v>0</v>
      </c>
      <c r="H202" s="77">
        <f>+ยกมา!H202+' 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+ยกมา!I202+' 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2"/>
        <v>0</v>
      </c>
      <c r="K202" s="44">
        <f>ยกมา!K202+' 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800</v>
      </c>
      <c r="M202" s="44">
        <f>ยกมา!M202+' 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78">
        <f t="shared" si="27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46">
        <f>+ยกมา!J203</f>
        <v>0</v>
      </c>
      <c r="F203" s="44">
        <f>ยกมา!F203+' 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31"/>
        <v>0</v>
      </c>
      <c r="H203" s="77">
        <f>+ยกมา!H203+' 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+ยกมา!I203+' 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2"/>
        <v>0</v>
      </c>
      <c r="K203" s="44">
        <f>ยกมา!K203+' 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150</v>
      </c>
      <c r="M203" s="44">
        <f>ยกมา!M203+' 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85</v>
      </c>
      <c r="P203" s="78">
        <f t="shared" si="27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46">
        <f>+ยกมา!J204</f>
        <v>16</v>
      </c>
      <c r="F204" s="44">
        <f>ยกมา!F204+' 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16</v>
      </c>
      <c r="H204" s="77">
        <f>+ยกมา!H204+' 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+ยกมา!I204+' 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2"/>
        <v>16</v>
      </c>
      <c r="K204" s="44">
        <f>ยกมา!K204+' 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200</v>
      </c>
      <c r="M204" s="44">
        <f>ยกมา!M204+' 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5">
        <v>100</v>
      </c>
      <c r="P204" s="78">
        <f t="shared" si="27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46">
        <f>+ยกมา!J205</f>
        <v>17</v>
      </c>
      <c r="F205" s="44">
        <f>ยกมา!F205+' 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1"/>
        <v>17</v>
      </c>
      <c r="H205" s="77">
        <f>+ยกมา!H205+' 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+ยกมา!I205+' 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2"/>
        <v>15</v>
      </c>
      <c r="K205" s="44">
        <f>ยกมา!K205+' 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250</v>
      </c>
      <c r="M205" s="44">
        <f>ยกมา!M205+' 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5">
        <v>250</v>
      </c>
      <c r="P205" s="78">
        <f t="shared" si="27"/>
        <v>500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46">
        <f>+ยกมา!J206</f>
        <v>20</v>
      </c>
      <c r="F206" s="44">
        <f>ยกมา!F206+' 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20</v>
      </c>
      <c r="H206" s="77">
        <f>+ยกมา!H206+' 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+ยกมา!I206+' 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2"/>
        <v>18</v>
      </c>
      <c r="K206" s="44">
        <f>ยกมา!K206+' 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2</v>
      </c>
      <c r="L206" s="20">
        <v>50</v>
      </c>
      <c r="M206" s="44">
        <f>ยกมา!M206+' 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>
        <f t="shared" si="27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46">
        <f>+ยกมา!J207</f>
        <v>357</v>
      </c>
      <c r="F207" s="44">
        <f>ยกมา!F207+' 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31"/>
        <v>357</v>
      </c>
      <c r="H207" s="77">
        <f>+ยกมา!H207+' 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+ยกมา!I207+' 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2"/>
        <v>152</v>
      </c>
      <c r="K207" s="44">
        <f>ยกมา!K207+' 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205</v>
      </c>
      <c r="L207" s="20">
        <v>0</v>
      </c>
      <c r="M207" s="44">
        <f>ยกมา!M207+' 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si="27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23.45" customHeight="1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46">
        <f>+ยกมา!J208</f>
        <v>0</v>
      </c>
      <c r="F208" s="44">
        <f>ยกมา!F208+' 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7">
        <f>+ยกมา!H208+' 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+ยกมา!I208+' 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2"/>
        <v>0</v>
      </c>
      <c r="K208" s="44">
        <f>ยกมา!K208+' 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45</v>
      </c>
      <c r="M208" s="44">
        <f>ยกมา!M208+' 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28.59</v>
      </c>
      <c r="P208" s="78">
        <f t="shared" ref="P208" si="33">+K208*O208</f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46">
        <f>+ยกมา!J209</f>
        <v>0</v>
      </c>
      <c r="F209" s="44">
        <f>ยกมา!F209+' 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0</v>
      </c>
      <c r="H209" s="77">
        <f>+ยกมา!H209+' 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+ยกมา!I209+' 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2"/>
        <v>0</v>
      </c>
      <c r="K209" s="44">
        <f>ยกมา!K209+' 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35</v>
      </c>
      <c r="M209" s="44">
        <f>ยกมา!M209+' 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115">
        <v>23.7</v>
      </c>
      <c r="P209" s="78">
        <f t="shared" si="27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46">
        <f>+ยกมา!J210</f>
        <v>0</v>
      </c>
      <c r="F210" s="44">
        <f>ยกมา!F210+' 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205</v>
      </c>
      <c r="G210" s="43">
        <f t="shared" si="31"/>
        <v>205</v>
      </c>
      <c r="H210" s="77">
        <f>+ยกมา!H210+' 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+ยกมา!I210+' 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2"/>
        <v>0</v>
      </c>
      <c r="K210" s="44">
        <f>ยกมา!K210+' 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205</v>
      </c>
      <c r="L210" s="20">
        <v>25</v>
      </c>
      <c r="M210" s="44">
        <f>ยกมา!M210+' 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4125</v>
      </c>
      <c r="N210" s="19"/>
      <c r="O210" s="115">
        <v>20.36</v>
      </c>
      <c r="P210" s="78">
        <f t="shared" si="27"/>
        <v>4173.8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46">
        <f>+ยกมา!J211</f>
        <v>0</v>
      </c>
      <c r="F211" s="44">
        <f>ยกมา!F211+' 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7">
        <f>+ยกมา!H211+' 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+ยกมา!I211+' 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2"/>
        <v>0</v>
      </c>
      <c r="K211" s="44">
        <f>ยกมา!K211+' 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ยกมา!M211+' 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/>
      <c r="P211" s="78">
        <f t="shared" si="27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/>
      <c r="C212" s="19" t="s">
        <v>271</v>
      </c>
      <c r="D212" s="10"/>
      <c r="E212" s="46">
        <f>+ยกมา!J212</f>
        <v>0</v>
      </c>
      <c r="F212" s="44">
        <f>ยกมา!F212+' 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7">
        <f>+ยกมา!H212+' 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+ยกมา!I212+' 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2"/>
        <v>0</v>
      </c>
      <c r="K212" s="44">
        <f>ยกมา!K212+' 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/>
      <c r="M212" s="44">
        <f>ยกมา!M212+' 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/>
      <c r="P212" s="78">
        <f t="shared" si="27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46">
        <f>+ยกมา!J213</f>
        <v>0</v>
      </c>
      <c r="F213" s="44">
        <f>ยกมา!F213+' 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7">
        <f>+ยกมา!H213+' 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+ยกมา!I213+' 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2"/>
        <v>0</v>
      </c>
      <c r="K213" s="44">
        <f>ยกมา!K213+' 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29</v>
      </c>
      <c r="M213" s="44">
        <f>ยกมา!M213+' 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/>
      <c r="P213" s="78">
        <f t="shared" si="27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46">
        <f>+ยกมา!J214</f>
        <v>0</v>
      </c>
      <c r="F214" s="44">
        <f>ยกมา!F214+' 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7">
        <f>+ยกมา!H214+' 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+ยกมา!I214+' 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2"/>
        <v>0</v>
      </c>
      <c r="K214" s="44">
        <f>ยกมา!K214+' 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27</v>
      </c>
      <c r="M214" s="44">
        <f>ยกมา!M214+' 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/>
      <c r="P214" s="78">
        <f t="shared" si="27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46">
        <f>+ยกมา!J215</f>
        <v>0</v>
      </c>
      <c r="F215" s="44">
        <f>ยกมา!F215+' 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7">
        <f>+ยกมา!H215+' 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+ยกมา!I215+' 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2"/>
        <v>0</v>
      </c>
      <c r="K215" s="44">
        <f>ยกมา!K215+' 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20</v>
      </c>
      <c r="M215" s="44">
        <f>ยกมา!M215+' 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/>
      <c r="P215" s="78">
        <f t="shared" si="27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46">
        <f>+ยกมา!J216</f>
        <v>0</v>
      </c>
      <c r="F216" s="44">
        <f>ยกมา!F216+' 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7">
        <f>+ยกมา!H216+' 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+ยกมา!I216+' 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2"/>
        <v>0</v>
      </c>
      <c r="K216" s="44">
        <f>ยกมา!K216+' 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15</v>
      </c>
      <c r="M216" s="44">
        <f>ยกมา!M216+' 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/>
      <c r="P216" s="78">
        <f t="shared" si="27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46">
        <f>+ยกมา!J217</f>
        <v>0</v>
      </c>
      <c r="F217" s="44">
        <f>ยกมา!F217+' 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7">
        <f>+ยกมา!H217+' 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+ยกมา!I217+' 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2"/>
        <v>0</v>
      </c>
      <c r="K217" s="44">
        <f>ยกมา!K217+' 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25</v>
      </c>
      <c r="M217" s="44">
        <f>ยกมา!M217+' 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27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46">
        <f>+ยกมา!J218</f>
        <v>0</v>
      </c>
      <c r="F218" s="44">
        <f>ยกมา!F218+' 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31"/>
        <v>0</v>
      </c>
      <c r="H218" s="77">
        <f>+ยกมา!H218+' 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v>0</v>
      </c>
      <c r="J218" s="43">
        <f t="shared" si="32"/>
        <v>0</v>
      </c>
      <c r="K218" s="44">
        <f>ยกมา!K218+' 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</v>
      </c>
      <c r="M218" s="44">
        <f>ยกมา!M218+' 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/>
      <c r="P218" s="78">
        <f t="shared" si="27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46">
        <f>+ยกมา!J219</f>
        <v>0</v>
      </c>
      <c r="F219" s="44">
        <f>ยกมา!F219+' 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5</v>
      </c>
      <c r="G219" s="43">
        <f t="shared" si="31"/>
        <v>5</v>
      </c>
      <c r="H219" s="77">
        <f>+ยกมา!H219+' 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v>0</v>
      </c>
      <c r="J219" s="43">
        <f t="shared" si="32"/>
        <v>0</v>
      </c>
      <c r="K219" s="44">
        <f>ยกมา!K219+' 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5</v>
      </c>
      <c r="L219" s="20">
        <v>35</v>
      </c>
      <c r="M219" s="44">
        <f>ยกมา!M219+' 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175</v>
      </c>
      <c r="N219" s="19"/>
      <c r="O219" s="89"/>
      <c r="P219" s="78">
        <f t="shared" si="27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46">
        <f>+ยกมา!J220</f>
        <v>0</v>
      </c>
      <c r="F220" s="44">
        <f>ยกมา!F220+' 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5</v>
      </c>
      <c r="G220" s="43">
        <f t="shared" si="31"/>
        <v>5</v>
      </c>
      <c r="H220" s="77">
        <f>+ยกมา!H220+' 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v>0</v>
      </c>
      <c r="J220" s="43">
        <f t="shared" si="32"/>
        <v>-1</v>
      </c>
      <c r="K220" s="44">
        <f>ยกมา!K220+' 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6</v>
      </c>
      <c r="L220" s="20">
        <v>35</v>
      </c>
      <c r="M220" s="44">
        <f>ยกมา!M220+' 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210</v>
      </c>
      <c r="N220" s="19"/>
      <c r="O220" s="89"/>
      <c r="P220" s="78">
        <f t="shared" si="27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46">
        <f>+ยกมา!J221</f>
        <v>0</v>
      </c>
      <c r="F221" s="44">
        <f>ยกมา!F221+' 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19</v>
      </c>
      <c r="G221" s="43">
        <f t="shared" si="31"/>
        <v>19</v>
      </c>
      <c r="H221" s="77">
        <f>+ยกมา!H221+' 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v>0</v>
      </c>
      <c r="J221" s="43">
        <f t="shared" si="32"/>
        <v>0</v>
      </c>
      <c r="K221" s="44">
        <f>ยกมา!K221+' 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19</v>
      </c>
      <c r="L221" s="20">
        <v>20</v>
      </c>
      <c r="M221" s="44">
        <f>ยกมา!M221+' 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380</v>
      </c>
      <c r="N221" s="19"/>
      <c r="O221" s="89"/>
      <c r="P221" s="78">
        <f t="shared" si="27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46">
        <f>+ยกมา!J222</f>
        <v>0</v>
      </c>
      <c r="F222" s="44">
        <f>ยกมา!F222+' 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136</v>
      </c>
      <c r="G222" s="43">
        <f t="shared" si="31"/>
        <v>136</v>
      </c>
      <c r="H222" s="77">
        <f>+ยกมา!H222+' 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v>0</v>
      </c>
      <c r="J222" s="43">
        <f t="shared" si="32"/>
        <v>9</v>
      </c>
      <c r="K222" s="44">
        <f>ยกมา!K222+' 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127</v>
      </c>
      <c r="L222" s="20">
        <v>15</v>
      </c>
      <c r="M222" s="44">
        <f>ยกมา!M222+' 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2490</v>
      </c>
      <c r="N222" s="19"/>
      <c r="O222" s="89"/>
      <c r="P222" s="78">
        <f t="shared" si="27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46">
        <f>+ยกมา!J223</f>
        <v>0</v>
      </c>
      <c r="F223" s="44">
        <f>ยกมา!F223+' 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52</v>
      </c>
      <c r="G223" s="43">
        <f t="shared" si="31"/>
        <v>52</v>
      </c>
      <c r="H223" s="77">
        <f>+ยกมา!H223+' 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5</v>
      </c>
      <c r="I223" s="75">
        <v>0</v>
      </c>
      <c r="J223" s="43">
        <f t="shared" si="32"/>
        <v>0</v>
      </c>
      <c r="K223" s="44">
        <f>ยกมา!K223+' 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47</v>
      </c>
      <c r="L223" s="20">
        <v>20</v>
      </c>
      <c r="M223" s="44">
        <f>ยกมา!M223+' 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940</v>
      </c>
      <c r="N223" s="19"/>
      <c r="O223" s="89"/>
      <c r="P223" s="78">
        <f t="shared" si="27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46">
        <f>+ยกมา!J224</f>
        <v>0</v>
      </c>
      <c r="F224" s="44">
        <f>ยกมา!F224+' 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18</v>
      </c>
      <c r="G224" s="43">
        <f t="shared" si="31"/>
        <v>18</v>
      </c>
      <c r="H224" s="77">
        <f>+ยกมา!H224+' 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1</v>
      </c>
      <c r="I224" s="75">
        <v>0</v>
      </c>
      <c r="J224" s="43">
        <f t="shared" si="32"/>
        <v>0</v>
      </c>
      <c r="K224" s="44">
        <f>ยกมา!K224+' 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17</v>
      </c>
      <c r="L224" s="20">
        <v>20</v>
      </c>
      <c r="M224" s="44">
        <f>ยกมา!M224+' 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340</v>
      </c>
      <c r="N224" s="19"/>
      <c r="O224" s="89"/>
      <c r="P224" s="78">
        <f t="shared" si="27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46">
        <f>+ยกมา!J225</f>
        <v>0</v>
      </c>
      <c r="F225" s="44">
        <f>ยกมา!F225+' 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200</v>
      </c>
      <c r="G225" s="43">
        <f t="shared" si="31"/>
        <v>200</v>
      </c>
      <c r="H225" s="77">
        <f>+ยกมา!H225+' 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v>0</v>
      </c>
      <c r="J225" s="43">
        <f t="shared" si="32"/>
        <v>0</v>
      </c>
      <c r="K225" s="44">
        <f>ยกมา!K225+' 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200</v>
      </c>
      <c r="L225" s="20">
        <v>20</v>
      </c>
      <c r="M225" s="44">
        <f>ยกมา!M225+' 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4000</v>
      </c>
      <c r="N225" s="19"/>
      <c r="O225" s="89"/>
      <c r="P225" s="78">
        <f t="shared" si="27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55000000000000004">
      <c r="A226" s="10"/>
      <c r="B226" s="10"/>
      <c r="C226" s="19"/>
      <c r="D226" s="10"/>
      <c r="E226" s="46">
        <f>+ยกมา!J226</f>
        <v>0</v>
      </c>
      <c r="F226" s="44">
        <f>ยกมา!F226+' 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7">
        <f>+ยกมา!H226+' 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v>0</v>
      </c>
      <c r="J226" s="43">
        <f t="shared" si="32"/>
        <v>0</v>
      </c>
      <c r="K226" s="44">
        <f>ยกมา!K226+' 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/>
      <c r="M226" s="44">
        <f>ยกมา!M226+' 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/>
      <c r="P226" s="78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55000000000000004">
      <c r="A227" s="10"/>
      <c r="B227" s="10"/>
      <c r="C227" s="19"/>
      <c r="D227" s="10"/>
      <c r="E227" s="46">
        <f>+ยกมา!J227</f>
        <v>0</v>
      </c>
      <c r="F227" s="44">
        <f>ยกมา!F227+' 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7">
        <f>+ยกมา!H227+' 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v>0</v>
      </c>
      <c r="J227" s="43">
        <f t="shared" si="32"/>
        <v>0</v>
      </c>
      <c r="K227" s="44">
        <f>ยกมา!K227+' 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/>
      <c r="M227" s="44">
        <f>ยกมา!M227+' 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/>
      <c r="P227" s="78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x14ac:dyDescent="0.55000000000000004">
      <c r="A228" s="10"/>
      <c r="B228" s="10"/>
      <c r="C228" s="19"/>
      <c r="D228" s="10"/>
      <c r="E228" s="46">
        <f>+ยกมา!J228</f>
        <v>0</v>
      </c>
      <c r="F228" s="44">
        <f>ยกมา!F228+' 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7">
        <f>+ยกมา!H228+' 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v>0</v>
      </c>
      <c r="J228" s="43">
        <f t="shared" si="32"/>
        <v>0</v>
      </c>
      <c r="K228" s="44">
        <f>ยกมา!K228+' 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/>
      <c r="M228" s="44">
        <f>ยกมา!M228+' 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x14ac:dyDescent="0.55000000000000004">
      <c r="A229" s="10"/>
      <c r="B229" s="10"/>
      <c r="C229" s="19"/>
      <c r="D229" s="10"/>
      <c r="E229" s="46">
        <f>+ยกมา!J229</f>
        <v>0</v>
      </c>
      <c r="F229" s="44">
        <f>ยกมา!F229+' 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7">
        <f>+ยกมา!H229+' 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v>0</v>
      </c>
      <c r="J229" s="43">
        <f t="shared" si="32"/>
        <v>0</v>
      </c>
      <c r="K229" s="44">
        <f>ยกมา!K229+' 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ยกมา!M229+' 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x14ac:dyDescent="0.55000000000000004">
      <c r="A230" s="10"/>
      <c r="B230" s="10"/>
      <c r="C230" s="19"/>
      <c r="D230" s="10"/>
      <c r="E230" s="46">
        <f>+ยกมา!J230</f>
        <v>0</v>
      </c>
      <c r="F230" s="44">
        <f>ยกมา!F230+' 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7">
        <f>+ยกมา!H230+' 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v>0</v>
      </c>
      <c r="J230" s="43">
        <f t="shared" si="32"/>
        <v>0</v>
      </c>
      <c r="K230" s="44">
        <f>ยกมา!K230+' 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/>
      <c r="M230" s="44">
        <f>ยกมา!M230+' 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x14ac:dyDescent="0.55000000000000004">
      <c r="A231" s="10"/>
      <c r="B231" s="10"/>
      <c r="C231" s="19"/>
      <c r="D231" s="10"/>
      <c r="E231" s="46">
        <f>+ยกมา!J231</f>
        <v>0</v>
      </c>
      <c r="F231" s="44">
        <f>ยกมา!F231+' 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7">
        <f>+ยกมา!H231+' 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v>0</v>
      </c>
      <c r="J231" s="43">
        <f t="shared" si="32"/>
        <v>0</v>
      </c>
      <c r="K231" s="44">
        <f>ยกมา!K231+' 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/>
      <c r="M231" s="44">
        <f>ยกมา!M231+' 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x14ac:dyDescent="0.55000000000000004">
      <c r="A232" s="10"/>
      <c r="B232" s="10"/>
      <c r="C232" s="19"/>
      <c r="D232" s="10"/>
      <c r="E232" s="46">
        <f>+ยกมา!J232</f>
        <v>0</v>
      </c>
      <c r="F232" s="44">
        <f>ยกมา!F232+' 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7">
        <f>+ยกมา!H232+' 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v>0</v>
      </c>
      <c r="J232" s="43">
        <f t="shared" si="32"/>
        <v>0</v>
      </c>
      <c r="K232" s="44">
        <f>ยกมา!K232+' 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/>
      <c r="M232" s="44">
        <f>ยกมา!M232+' 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x14ac:dyDescent="0.55000000000000004">
      <c r="A233" s="10"/>
      <c r="B233" s="10"/>
      <c r="C233" s="19"/>
      <c r="D233" s="10"/>
      <c r="E233" s="46">
        <f>+ยกมา!J233</f>
        <v>0</v>
      </c>
      <c r="F233" s="44">
        <f>ยกมา!F233+' 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7">
        <f>+ยกมา!H233+' 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v>0</v>
      </c>
      <c r="J233" s="43">
        <f t="shared" si="32"/>
        <v>0</v>
      </c>
      <c r="K233" s="44">
        <f>ยกมา!K233+' 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/>
      <c r="M233" s="44">
        <f>ยกมา!M233+' 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s="48" customFormat="1" ht="25.5" customHeight="1" x14ac:dyDescent="0.55000000000000004">
      <c r="A234" s="153" t="s">
        <v>223</v>
      </c>
      <c r="B234" s="154"/>
      <c r="C234" s="154"/>
      <c r="D234" s="155"/>
      <c r="E234" s="159" t="s">
        <v>239</v>
      </c>
      <c r="F234" s="160"/>
      <c r="G234" s="156" t="s">
        <v>224</v>
      </c>
      <c r="H234" s="157"/>
      <c r="I234" s="158"/>
      <c r="J234" s="161" t="s">
        <v>225</v>
      </c>
      <c r="K234" s="161"/>
      <c r="L234" s="161"/>
      <c r="M234" s="50">
        <f>SUM(M5:M233)</f>
        <v>66189</v>
      </c>
      <c r="N234" s="51" t="s">
        <v>219</v>
      </c>
      <c r="O234" s="2"/>
      <c r="P234" s="2"/>
      <c r="Q234" s="49"/>
      <c r="R234" s="57"/>
      <c r="S234" s="5"/>
      <c r="T234" s="5"/>
      <c r="U234" s="5"/>
      <c r="V234" s="5"/>
      <c r="W234" s="5"/>
      <c r="X234" s="5"/>
      <c r="Y234" s="5"/>
      <c r="Z234" s="2"/>
      <c r="AA234" s="2"/>
      <c r="AB234" s="2"/>
      <c r="AC234" s="49"/>
    </row>
    <row r="235" spans="1:29" s="49" customFormat="1" ht="24.75" customHeight="1" x14ac:dyDescent="0.55000000000000004">
      <c r="A235" s="162" t="s">
        <v>226</v>
      </c>
      <c r="B235" s="163"/>
      <c r="C235" s="168">
        <f>+M237</f>
        <v>66189</v>
      </c>
      <c r="D235" s="169"/>
      <c r="E235" s="52" t="s">
        <v>227</v>
      </c>
      <c r="F235" s="53">
        <f>+M234</f>
        <v>66189</v>
      </c>
      <c r="G235" s="54" t="s">
        <v>217</v>
      </c>
      <c r="H235" s="150">
        <f>SUM(U36)</f>
        <v>0</v>
      </c>
      <c r="I235" s="151"/>
      <c r="J235" s="143"/>
      <c r="K235" s="143"/>
      <c r="L235" s="143"/>
      <c r="M235" s="56"/>
      <c r="N235" s="56">
        <f>+W36</f>
        <v>19430</v>
      </c>
      <c r="O235" s="2"/>
      <c r="P235" s="2"/>
      <c r="Q235" s="2"/>
      <c r="R235" s="1"/>
      <c r="S235" s="1"/>
      <c r="T235" s="1"/>
      <c r="U235" s="1"/>
      <c r="V235" s="1"/>
      <c r="W235" s="1"/>
      <c r="X235" s="1"/>
      <c r="Y235" s="1"/>
      <c r="Z235" s="2"/>
      <c r="AA235" s="2"/>
      <c r="AB235" s="2"/>
    </row>
    <row r="236" spans="1:29" s="49" customFormat="1" ht="24.75" customHeight="1" x14ac:dyDescent="0.55000000000000004">
      <c r="A236" s="162"/>
      <c r="B236" s="163"/>
      <c r="C236" s="168"/>
      <c r="D236" s="169"/>
      <c r="E236" s="52" t="s">
        <v>228</v>
      </c>
      <c r="F236" s="53">
        <f>N237</f>
        <v>17919</v>
      </c>
      <c r="G236" s="54"/>
      <c r="H236" s="150">
        <v>0</v>
      </c>
      <c r="I236" s="151"/>
      <c r="J236" s="143" t="s">
        <v>229</v>
      </c>
      <c r="K236" s="143"/>
      <c r="L236" s="143"/>
      <c r="M236" s="56">
        <f>-T36</f>
        <v>0</v>
      </c>
      <c r="N236" s="56" t="s">
        <v>228</v>
      </c>
      <c r="O236" s="2"/>
      <c r="P236" s="2"/>
      <c r="Q236" s="2"/>
      <c r="R236" s="1"/>
      <c r="S236" s="1"/>
      <c r="T236" s="1"/>
      <c r="U236" s="1"/>
      <c r="V236" s="1"/>
      <c r="W236" s="1"/>
      <c r="X236" s="1"/>
      <c r="Y236" s="1"/>
      <c r="Z236" s="2"/>
      <c r="AA236" s="2"/>
      <c r="AB236" s="2"/>
    </row>
    <row r="237" spans="1:29" s="49" customFormat="1" ht="24.75" customHeight="1" x14ac:dyDescent="0.55000000000000004">
      <c r="A237" s="164" t="s">
        <v>10</v>
      </c>
      <c r="B237" s="165"/>
      <c r="C237" s="168">
        <f>+F236</f>
        <v>17919</v>
      </c>
      <c r="D237" s="169"/>
      <c r="E237" s="52"/>
      <c r="F237" s="53"/>
      <c r="G237" s="54" t="s">
        <v>230</v>
      </c>
      <c r="H237" s="150">
        <f>+V36</f>
        <v>173</v>
      </c>
      <c r="I237" s="151"/>
      <c r="J237" s="144" t="s">
        <v>231</v>
      </c>
      <c r="K237" s="145"/>
      <c r="L237" s="146"/>
      <c r="M237" s="56">
        <f>+M234-M235</f>
        <v>66189</v>
      </c>
      <c r="N237" s="58">
        <f>+S36</f>
        <v>17919</v>
      </c>
      <c r="O237" s="2"/>
      <c r="P237" s="2"/>
      <c r="Q237" s="2"/>
      <c r="R237" s="1"/>
      <c r="S237" s="1"/>
      <c r="T237" s="1"/>
      <c r="U237" s="1"/>
      <c r="V237" s="1"/>
      <c r="W237" s="1"/>
      <c r="X237" s="1"/>
      <c r="Y237" s="1"/>
      <c r="Z237" s="2"/>
      <c r="AA237" s="2"/>
      <c r="AB237" s="2"/>
    </row>
    <row r="238" spans="1:29" s="49" customFormat="1" ht="24.75" customHeight="1" x14ac:dyDescent="0.55000000000000004">
      <c r="A238" s="166" t="s">
        <v>232</v>
      </c>
      <c r="B238" s="167"/>
      <c r="C238" s="168">
        <f>+C235-C237</f>
        <v>48270</v>
      </c>
      <c r="D238" s="169"/>
      <c r="E238" s="52" t="s">
        <v>232</v>
      </c>
      <c r="F238" s="53">
        <f>+F235-F236</f>
        <v>48270</v>
      </c>
      <c r="G238" s="54" t="s">
        <v>233</v>
      </c>
      <c r="H238" s="150">
        <f>SUM(H235:H237)</f>
        <v>173</v>
      </c>
      <c r="I238" s="151"/>
      <c r="J238" s="143" t="s">
        <v>206</v>
      </c>
      <c r="K238" s="143"/>
      <c r="L238" s="143"/>
      <c r="M238" s="56">
        <f>H238</f>
        <v>173</v>
      </c>
      <c r="N238" s="55"/>
      <c r="O238" s="2"/>
      <c r="P238" s="2"/>
      <c r="Q238" s="2"/>
      <c r="R238" s="1"/>
      <c r="S238" s="1"/>
      <c r="T238" s="1"/>
      <c r="U238" s="1"/>
      <c r="V238" s="1"/>
      <c r="W238" s="1"/>
      <c r="X238" s="1"/>
      <c r="Y238" s="1"/>
      <c r="Z238" s="2"/>
      <c r="AA238" s="2"/>
      <c r="AB238" s="2"/>
    </row>
    <row r="239" spans="1:29" s="49" customFormat="1" ht="24.75" customHeight="1" x14ac:dyDescent="0.55000000000000004">
      <c r="A239" s="59"/>
      <c r="B239" s="113"/>
      <c r="C239" s="59"/>
      <c r="D239" s="59"/>
      <c r="E239" s="52" t="s">
        <v>234</v>
      </c>
      <c r="F239" s="53">
        <v>100000</v>
      </c>
      <c r="J239" s="147" t="s">
        <v>208</v>
      </c>
      <c r="K239" s="148"/>
      <c r="L239" s="149"/>
      <c r="M239" s="56">
        <f>M237-M238-N235-N237</f>
        <v>28667</v>
      </c>
      <c r="N239" s="55"/>
      <c r="O239" s="2"/>
      <c r="P239" s="2"/>
      <c r="Q239" s="2"/>
      <c r="R239" s="1"/>
      <c r="S239" s="1"/>
      <c r="T239" s="1"/>
      <c r="U239" s="1"/>
      <c r="V239" s="1"/>
      <c r="W239" s="1"/>
      <c r="X239" s="1"/>
      <c r="Y239" s="1"/>
      <c r="Z239" s="2"/>
      <c r="AA239" s="2"/>
      <c r="AB239" s="2"/>
    </row>
    <row r="240" spans="1:29" s="49" customFormat="1" ht="24.75" customHeight="1" x14ac:dyDescent="0.55000000000000004">
      <c r="A240" s="59"/>
      <c r="B240" s="113"/>
      <c r="C240" s="59"/>
      <c r="D240" s="59"/>
      <c r="E240" s="52" t="s">
        <v>235</v>
      </c>
      <c r="F240" s="53">
        <f>F238-F239</f>
        <v>-51730</v>
      </c>
      <c r="J240" s="147" t="s">
        <v>209</v>
      </c>
      <c r="K240" s="148"/>
      <c r="L240" s="149"/>
      <c r="M240" s="56">
        <f>+Y36</f>
        <v>28667</v>
      </c>
      <c r="N240" s="55"/>
      <c r="O240" s="2"/>
      <c r="P240" s="2"/>
      <c r="Q240" s="2"/>
      <c r="R240" s="1"/>
      <c r="S240" s="1"/>
      <c r="T240" s="1"/>
      <c r="U240" s="1"/>
      <c r="V240" s="1"/>
      <c r="W240" s="1"/>
      <c r="X240" s="1"/>
      <c r="Y240" s="1"/>
      <c r="Z240" s="2"/>
      <c r="AA240" s="2"/>
      <c r="AB240" s="2"/>
      <c r="AC240" s="2"/>
    </row>
    <row r="241" spans="1:29" s="49" customFormat="1" ht="28.5" customHeight="1" x14ac:dyDescent="0.55000000000000004">
      <c r="A241" s="59"/>
      <c r="B241" s="113"/>
      <c r="C241" s="59"/>
      <c r="D241" s="59"/>
      <c r="E241" s="52" t="s">
        <v>236</v>
      </c>
      <c r="F241" s="53">
        <f>F240*4%</f>
        <v>-2069.1999999999998</v>
      </c>
      <c r="J241" s="147" t="s">
        <v>210</v>
      </c>
      <c r="K241" s="148"/>
      <c r="L241" s="149"/>
      <c r="M241" s="56">
        <v>0</v>
      </c>
      <c r="N241" s="55"/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  <c r="AC241" s="2"/>
    </row>
    <row r="242" spans="1:29" ht="32.25" customHeight="1" thickBot="1" x14ac:dyDescent="0.6">
      <c r="A242" s="59"/>
      <c r="B242" s="113"/>
      <c r="C242" s="59"/>
      <c r="D242" s="59"/>
      <c r="E242" s="98" t="s">
        <v>1369</v>
      </c>
      <c r="F242" s="99"/>
      <c r="J242" s="152" t="s">
        <v>211</v>
      </c>
      <c r="K242" s="152"/>
      <c r="L242" s="152"/>
      <c r="M242" s="60">
        <f>+M240-M239</f>
        <v>0</v>
      </c>
      <c r="N242" s="65"/>
    </row>
    <row r="243" spans="1:29" ht="24.75" customHeight="1" thickBot="1" x14ac:dyDescent="0.6">
      <c r="H243" s="140" t="s">
        <v>237</v>
      </c>
      <c r="I243" s="141"/>
      <c r="J243" s="141"/>
      <c r="K243" s="141"/>
      <c r="L243" s="141"/>
      <c r="M243" s="141"/>
      <c r="N243" s="142"/>
    </row>
    <row r="244" spans="1:29" x14ac:dyDescent="0.55000000000000004">
      <c r="F244" s="23"/>
    </row>
  </sheetData>
  <autoFilter ref="A4:AC243" xr:uid="{C258BCB2-AD6B-4EC8-A3B2-59814A6857B7}"/>
  <mergeCells count="53">
    <mergeCell ref="AA3:AA4"/>
    <mergeCell ref="AB3:AB4"/>
    <mergeCell ref="R40:R41"/>
    <mergeCell ref="J3:J4"/>
    <mergeCell ref="K3:M3"/>
    <mergeCell ref="N3:N4"/>
    <mergeCell ref="O3:O4"/>
    <mergeCell ref="P3:P4"/>
    <mergeCell ref="A234:D234"/>
    <mergeCell ref="G234:I234"/>
    <mergeCell ref="J241:L241"/>
    <mergeCell ref="E234:F234"/>
    <mergeCell ref="J234:L234"/>
    <mergeCell ref="A235:B235"/>
    <mergeCell ref="A237:B237"/>
    <mergeCell ref="A238:B238"/>
    <mergeCell ref="C235:D235"/>
    <mergeCell ref="C236:D236"/>
    <mergeCell ref="C237:D237"/>
    <mergeCell ref="C238:D238"/>
    <mergeCell ref="A236:B236"/>
    <mergeCell ref="H243:N243"/>
    <mergeCell ref="J235:L235"/>
    <mergeCell ref="J236:L236"/>
    <mergeCell ref="J237:L237"/>
    <mergeCell ref="J238:L238"/>
    <mergeCell ref="J239:L239"/>
    <mergeCell ref="J240:L240"/>
    <mergeCell ref="H238:I238"/>
    <mergeCell ref="H235:I235"/>
    <mergeCell ref="H236:I236"/>
    <mergeCell ref="H237:I237"/>
    <mergeCell ref="J242:L242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0"/>
  <sheetViews>
    <sheetView zoomScale="90" zoomScaleNormal="90" workbookViewId="0">
      <pane xSplit="10" ySplit="4" topLeftCell="K218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2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21</v>
      </c>
      <c r="F5" s="70"/>
      <c r="G5" s="46">
        <f t="shared" ref="G5" si="0">E5+F5</f>
        <v>21</v>
      </c>
      <c r="H5" s="77">
        <v>0</v>
      </c>
      <c r="I5" s="75">
        <v>0</v>
      </c>
      <c r="J5" s="46">
        <f t="shared" ref="J5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62</v>
      </c>
      <c r="F6" s="70"/>
      <c r="G6" s="46">
        <f t="shared" ref="G6:G26" si="2">E6+F6</f>
        <v>62</v>
      </c>
      <c r="H6" s="77">
        <v>0</v>
      </c>
      <c r="I6" s="75">
        <v>0</v>
      </c>
      <c r="J6" s="46">
        <f t="shared" ref="J6:J26" si="3">+G6-H6-K6-I6</f>
        <v>62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2</v>
      </c>
      <c r="F11" s="70"/>
      <c r="G11" s="46">
        <f t="shared" si="2"/>
        <v>2</v>
      </c>
      <c r="H11" s="77">
        <v>0</v>
      </c>
      <c r="I11" s="75">
        <v>0</v>
      </c>
      <c r="J11" s="46">
        <f t="shared" si="3"/>
        <v>2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v>1</v>
      </c>
      <c r="F20" s="70"/>
      <c r="G20" s="46">
        <f t="shared" si="2"/>
        <v>1</v>
      </c>
      <c r="H20" s="77">
        <v>0</v>
      </c>
      <c r="I20" s="75">
        <v>0</v>
      </c>
      <c r="J20" s="46">
        <f t="shared" si="3"/>
        <v>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5</v>
      </c>
      <c r="F22" s="70"/>
      <c r="G22" s="46">
        <f t="shared" si="2"/>
        <v>5</v>
      </c>
      <c r="H22" s="77">
        <v>0</v>
      </c>
      <c r="I22" s="75">
        <v>0</v>
      </c>
      <c r="J22" s="46">
        <f t="shared" si="3"/>
        <v>5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4</v>
      </c>
      <c r="F24" s="70"/>
      <c r="G24" s="46">
        <f t="shared" si="2"/>
        <v>4</v>
      </c>
      <c r="H24" s="77">
        <v>0</v>
      </c>
      <c r="I24" s="75">
        <v>0</v>
      </c>
      <c r="J24" s="46">
        <f t="shared" si="3"/>
        <v>4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v>1</v>
      </c>
      <c r="F30" s="70"/>
      <c r="G30" s="46">
        <f t="shared" si="7"/>
        <v>1</v>
      </c>
      <c r="H30" s="77">
        <v>0</v>
      </c>
      <c r="I30" s="75">
        <v>0</v>
      </c>
      <c r="J30" s="46">
        <f t="shared" si="8"/>
        <v>1</v>
      </c>
      <c r="K30" s="71"/>
      <c r="L30" s="15">
        <v>55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8</v>
      </c>
      <c r="F31" s="70"/>
      <c r="G31" s="46">
        <f t="shared" si="7"/>
        <v>8</v>
      </c>
      <c r="H31" s="77">
        <v>0</v>
      </c>
      <c r="I31" s="75">
        <v>0</v>
      </c>
      <c r="J31" s="46">
        <f t="shared" si="8"/>
        <v>8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1</v>
      </c>
      <c r="F32" s="70"/>
      <c r="G32" s="46">
        <f t="shared" si="7"/>
        <v>1</v>
      </c>
      <c r="H32" s="77">
        <v>0</v>
      </c>
      <c r="I32" s="75">
        <v>0</v>
      </c>
      <c r="J32" s="46">
        <f t="shared" si="8"/>
        <v>1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v>2</v>
      </c>
      <c r="F33" s="70"/>
      <c r="G33" s="46">
        <f t="shared" si="7"/>
        <v>2</v>
      </c>
      <c r="H33" s="77">
        <v>0</v>
      </c>
      <c r="I33" s="75">
        <v>0</v>
      </c>
      <c r="J33" s="46">
        <f t="shared" si="8"/>
        <v>2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15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6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v>2</v>
      </c>
      <c r="F40" s="70"/>
      <c r="G40" s="46">
        <f t="shared" si="7"/>
        <v>2</v>
      </c>
      <c r="H40" s="77">
        <v>0</v>
      </c>
      <c r="I40" s="75">
        <v>0</v>
      </c>
      <c r="J40" s="46">
        <f t="shared" si="8"/>
        <v>2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v>3</v>
      </c>
      <c r="F41" s="70"/>
      <c r="G41" s="46">
        <f t="shared" si="7"/>
        <v>3</v>
      </c>
      <c r="H41" s="77">
        <v>0</v>
      </c>
      <c r="I41" s="75">
        <v>0</v>
      </c>
      <c r="J41" s="46">
        <f t="shared" si="8"/>
        <v>3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v>1</v>
      </c>
      <c r="F46" s="70"/>
      <c r="G46" s="46">
        <f t="shared" si="7"/>
        <v>1</v>
      </c>
      <c r="H46" s="77">
        <v>0</v>
      </c>
      <c r="I46" s="75">
        <v>0</v>
      </c>
      <c r="J46" s="46">
        <f t="shared" si="8"/>
        <v>1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v>2</v>
      </c>
      <c r="F51" s="70"/>
      <c r="G51" s="46">
        <f t="shared" si="7"/>
        <v>2</v>
      </c>
      <c r="H51" s="77">
        <v>0</v>
      </c>
      <c r="I51" s="75">
        <v>0</v>
      </c>
      <c r="J51" s="46">
        <f t="shared" si="8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v>2</v>
      </c>
      <c r="F53" s="70"/>
      <c r="G53" s="46">
        <f t="shared" si="7"/>
        <v>2</v>
      </c>
      <c r="H53" s="77">
        <v>0</v>
      </c>
      <c r="I53" s="75">
        <v>0</v>
      </c>
      <c r="J53" s="46">
        <f t="shared" si="8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v>2</v>
      </c>
      <c r="F54" s="70"/>
      <c r="G54" s="46">
        <f t="shared" si="7"/>
        <v>2</v>
      </c>
      <c r="H54" s="77">
        <v>0</v>
      </c>
      <c r="I54" s="75">
        <v>0</v>
      </c>
      <c r="J54" s="46">
        <f t="shared" si="8"/>
        <v>2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v>3</v>
      </c>
      <c r="F60" s="70"/>
      <c r="G60" s="46">
        <f t="shared" si="7"/>
        <v>3</v>
      </c>
      <c r="H60" s="77">
        <v>0</v>
      </c>
      <c r="I60" s="75">
        <v>0</v>
      </c>
      <c r="J60" s="46">
        <f t="shared" si="8"/>
        <v>3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v>2</v>
      </c>
      <c r="F61" s="70"/>
      <c r="G61" s="46">
        <f t="shared" si="7"/>
        <v>2</v>
      </c>
      <c r="H61" s="77">
        <v>0</v>
      </c>
      <c r="I61" s="75">
        <v>0</v>
      </c>
      <c r="J61" s="46">
        <f t="shared" si="8"/>
        <v>2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/>
      <c r="R62" s="43">
        <f t="shared" si="6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22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6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22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6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1">
        <v>24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1">
        <v>24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v>5</v>
      </c>
      <c r="F68" s="70"/>
      <c r="G68" s="46">
        <f t="shared" si="7"/>
        <v>5</v>
      </c>
      <c r="H68" s="77">
        <v>0</v>
      </c>
      <c r="I68" s="75">
        <v>0</v>
      </c>
      <c r="J68" s="46">
        <f t="shared" si="8"/>
        <v>5</v>
      </c>
      <c r="K68" s="71"/>
      <c r="L68" s="20">
        <v>50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6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39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/>
      <c r="R69" s="43">
        <f t="shared" si="6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v>4</v>
      </c>
      <c r="F70" s="70"/>
      <c r="G70" s="46">
        <f t="shared" si="7"/>
        <v>4</v>
      </c>
      <c r="H70" s="77">
        <v>0</v>
      </c>
      <c r="I70" s="75">
        <v>0</v>
      </c>
      <c r="J70" s="46">
        <f t="shared" si="8"/>
        <v>4</v>
      </c>
      <c r="K70" s="71"/>
      <c r="L70" s="20">
        <v>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6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/>
      <c r="R71" s="43">
        <f t="shared" si="6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6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6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250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v>4</v>
      </c>
      <c r="F88" s="70"/>
      <c r="G88" s="46">
        <f t="shared" ref="G88" si="20">E88+F88</f>
        <v>4</v>
      </c>
      <c r="H88" s="77">
        <v>0</v>
      </c>
      <c r="I88" s="75">
        <v>0</v>
      </c>
      <c r="J88" s="46">
        <f t="shared" ref="J88" si="21">+G88-H88-K88-I88</f>
        <v>4</v>
      </c>
      <c r="K88" s="71"/>
      <c r="L88" s="20">
        <v>100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115">
        <v>34.25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v>14</v>
      </c>
      <c r="F89" s="70"/>
      <c r="G89" s="46">
        <f t="shared" si="7"/>
        <v>14</v>
      </c>
      <c r="H89" s="77">
        <v>0</v>
      </c>
      <c r="I89" s="75">
        <v>0</v>
      </c>
      <c r="J89" s="46">
        <f t="shared" si="8"/>
        <v>14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v>8</v>
      </c>
      <c r="F90" s="70"/>
      <c r="G90" s="46">
        <f t="shared" si="7"/>
        <v>8</v>
      </c>
      <c r="H90" s="77">
        <v>0</v>
      </c>
      <c r="I90" s="75">
        <v>0</v>
      </c>
      <c r="J90" s="46">
        <f t="shared" si="8"/>
        <v>8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v>5</v>
      </c>
      <c r="F91" s="70"/>
      <c r="G91" s="46">
        <f t="shared" si="7"/>
        <v>5</v>
      </c>
      <c r="H91" s="77">
        <v>0</v>
      </c>
      <c r="I91" s="75">
        <v>0</v>
      </c>
      <c r="J91" s="46">
        <f t="shared" si="8"/>
        <v>5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v>2</v>
      </c>
      <c r="F92" s="70"/>
      <c r="G92" s="46">
        <f t="shared" si="7"/>
        <v>2</v>
      </c>
      <c r="H92" s="77">
        <v>0</v>
      </c>
      <c r="I92" s="75">
        <v>0</v>
      </c>
      <c r="J92" s="46">
        <f t="shared" si="8"/>
        <v>2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15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5.86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v>1</v>
      </c>
      <c r="F100" s="70"/>
      <c r="G100" s="46">
        <f t="shared" si="25"/>
        <v>1</v>
      </c>
      <c r="H100" s="77">
        <v>0</v>
      </c>
      <c r="I100" s="75">
        <v>0</v>
      </c>
      <c r="J100" s="46">
        <f t="shared" si="26"/>
        <v>1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5">
        <v>9.91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5">
        <v>16.690000000000001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v>4</v>
      </c>
      <c r="F102" s="70"/>
      <c r="G102" s="46">
        <f t="shared" ref="G102" si="30">E102+F102</f>
        <v>4</v>
      </c>
      <c r="H102" s="77">
        <v>0</v>
      </c>
      <c r="I102" s="75">
        <v>0</v>
      </c>
      <c r="J102" s="46">
        <f t="shared" ref="J102" si="31">+G102-H102-K102-I102</f>
        <v>4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5">
        <v>24.21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114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22.91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3.8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v>7</v>
      </c>
      <c r="F139" s="70"/>
      <c r="G139" s="46">
        <f t="shared" si="25"/>
        <v>7</v>
      </c>
      <c r="H139" s="77">
        <v>0</v>
      </c>
      <c r="I139" s="75">
        <v>0</v>
      </c>
      <c r="J139" s="46">
        <f t="shared" si="26"/>
        <v>7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v>6</v>
      </c>
      <c r="F142" s="70"/>
      <c r="G142" s="46">
        <f t="shared" si="25"/>
        <v>6</v>
      </c>
      <c r="H142" s="77">
        <v>0</v>
      </c>
      <c r="I142" s="75">
        <v>0</v>
      </c>
      <c r="J142" s="46">
        <f t="shared" si="26"/>
        <v>6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v>4</v>
      </c>
      <c r="F144" s="70"/>
      <c r="G144" s="46">
        <f t="shared" si="25"/>
        <v>4</v>
      </c>
      <c r="H144" s="77">
        <v>0</v>
      </c>
      <c r="I144" s="75">
        <v>0</v>
      </c>
      <c r="J144" s="46">
        <f t="shared" si="26"/>
        <v>4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v>2</v>
      </c>
      <c r="F150" s="70"/>
      <c r="G150" s="46">
        <f t="shared" si="25"/>
        <v>2</v>
      </c>
      <c r="H150" s="77">
        <v>0</v>
      </c>
      <c r="I150" s="75">
        <v>0</v>
      </c>
      <c r="J150" s="46">
        <f t="shared" si="26"/>
        <v>2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v>12</v>
      </c>
      <c r="F151" s="70"/>
      <c r="G151" s="46">
        <f t="shared" si="25"/>
        <v>12</v>
      </c>
      <c r="H151" s="77">
        <v>0</v>
      </c>
      <c r="I151" s="75">
        <v>0</v>
      </c>
      <c r="J151" s="46">
        <f t="shared" si="26"/>
        <v>12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v>4</v>
      </c>
      <c r="F155" s="70"/>
      <c r="G155" s="46">
        <f t="shared" si="25"/>
        <v>4</v>
      </c>
      <c r="H155" s="77">
        <v>0</v>
      </c>
      <c r="I155" s="75">
        <v>0</v>
      </c>
      <c r="J155" s="46">
        <f t="shared" si="26"/>
        <v>4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v>28</v>
      </c>
      <c r="F162" s="70"/>
      <c r="G162" s="46">
        <f t="shared" ref="G162:G233" si="32">E162+F162</f>
        <v>28</v>
      </c>
      <c r="H162" s="77">
        <v>0</v>
      </c>
      <c r="I162" s="75">
        <v>0</v>
      </c>
      <c r="J162" s="46">
        <f t="shared" ref="J162:J233" si="33">+G162-H162-K162-I162</f>
        <v>28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v>4</v>
      </c>
      <c r="F164" s="70"/>
      <c r="G164" s="46">
        <f t="shared" si="32"/>
        <v>4</v>
      </c>
      <c r="H164" s="77">
        <v>0</v>
      </c>
      <c r="I164" s="75">
        <v>0</v>
      </c>
      <c r="J164" s="46">
        <f t="shared" si="33"/>
        <v>4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25</v>
      </c>
      <c r="M177" s="64">
        <f t="shared" ref="M177:M233" si="36">+L177*K177</f>
        <v>0</v>
      </c>
      <c r="N177" s="17" t="s">
        <v>16</v>
      </c>
      <c r="O177" s="18"/>
      <c r="P177" s="23">
        <f t="shared" ref="P177:P233" si="37">SUM(M177-O177)</f>
        <v>0</v>
      </c>
      <c r="Q177" s="89">
        <v>10.47</v>
      </c>
      <c r="R177" s="43">
        <f t="shared" ref="R177:R233" si="3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29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7.9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6.27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29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8.31</v>
      </c>
      <c r="R182" s="43">
        <f t="shared" si="3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/>
      <c r="R184" s="43">
        <f t="shared" si="3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30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10.09</v>
      </c>
      <c r="R185" s="43">
        <f t="shared" si="3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35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115">
        <v>11.03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15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16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/>
      <c r="R191" s="43">
        <f t="shared" si="3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20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25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15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25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15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15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25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15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25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15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10.4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v>245</v>
      </c>
      <c r="F199" s="70"/>
      <c r="G199" s="46">
        <f t="shared" si="32"/>
        <v>245</v>
      </c>
      <c r="H199" s="77">
        <v>0</v>
      </c>
      <c r="I199" s="75">
        <v>0</v>
      </c>
      <c r="J199" s="46">
        <f t="shared" si="33"/>
        <v>245</v>
      </c>
      <c r="K199" s="71"/>
      <c r="L199" s="20">
        <v>10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115">
        <v>9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115">
        <v>3.77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v>7</v>
      </c>
      <c r="F201" s="70"/>
      <c r="G201" s="46">
        <f t="shared" si="32"/>
        <v>7</v>
      </c>
      <c r="H201" s="77">
        <v>0</v>
      </c>
      <c r="I201" s="75">
        <v>0</v>
      </c>
      <c r="J201" s="46">
        <f t="shared" si="33"/>
        <v>7</v>
      </c>
      <c r="K201" s="71"/>
      <c r="L201" s="20">
        <v>20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16.670000000000002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800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150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85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v>16</v>
      </c>
      <c r="F204" s="70"/>
      <c r="G204" s="46">
        <f t="shared" si="32"/>
        <v>16</v>
      </c>
      <c r="H204" s="77">
        <v>0</v>
      </c>
      <c r="I204" s="75">
        <v>0</v>
      </c>
      <c r="J204" s="46">
        <f t="shared" si="33"/>
        <v>16</v>
      </c>
      <c r="K204" s="71"/>
      <c r="L204" s="20">
        <v>200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115">
        <v>100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v>17</v>
      </c>
      <c r="F205" s="70"/>
      <c r="G205" s="46">
        <f t="shared" si="32"/>
        <v>17</v>
      </c>
      <c r="H205" s="77">
        <v>0</v>
      </c>
      <c r="I205" s="75">
        <v>0</v>
      </c>
      <c r="J205" s="46">
        <f t="shared" si="33"/>
        <v>17</v>
      </c>
      <c r="K205" s="71"/>
      <c r="L205" s="20">
        <v>250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115">
        <v>250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v>20</v>
      </c>
      <c r="F206" s="70"/>
      <c r="G206" s="46">
        <f t="shared" si="32"/>
        <v>20</v>
      </c>
      <c r="H206" s="77">
        <v>0</v>
      </c>
      <c r="I206" s="75">
        <v>0</v>
      </c>
      <c r="J206" s="46">
        <f t="shared" si="33"/>
        <v>20</v>
      </c>
      <c r="K206" s="71"/>
      <c r="L206" s="20">
        <v>50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/>
      <c r="R206" s="43">
        <f t="shared" si="3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45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28.59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35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115">
        <v>23.7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50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/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/>
      <c r="R212" s="43">
        <f t="shared" si="3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29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/>
      <c r="R213" s="43">
        <f t="shared" si="3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27</v>
      </c>
      <c r="M214" s="64">
        <f t="shared" si="36"/>
        <v>0</v>
      </c>
      <c r="N214" s="17" t="s">
        <v>16</v>
      </c>
      <c r="O214" s="18"/>
      <c r="P214" s="23">
        <f t="shared" si="37"/>
        <v>0</v>
      </c>
      <c r="Q214" s="89"/>
      <c r="R214" s="43">
        <f t="shared" si="38"/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/>
      <c r="J215" s="46">
        <f t="shared" si="33"/>
        <v>0</v>
      </c>
      <c r="K215" s="71"/>
      <c r="L215" s="20">
        <v>20</v>
      </c>
      <c r="M215" s="64">
        <f t="shared" si="36"/>
        <v>0</v>
      </c>
      <c r="N215" s="17" t="s">
        <v>16</v>
      </c>
      <c r="O215" s="18"/>
      <c r="P215" s="23">
        <f t="shared" si="37"/>
        <v>0</v>
      </c>
      <c r="Q215" s="89"/>
      <c r="R215" s="43">
        <f t="shared" si="38"/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/>
      <c r="F216" s="70"/>
      <c r="G216" s="46">
        <f t="shared" si="32"/>
        <v>0</v>
      </c>
      <c r="H216" s="77">
        <v>0</v>
      </c>
      <c r="I216" s="75"/>
      <c r="J216" s="46">
        <f t="shared" si="33"/>
        <v>0</v>
      </c>
      <c r="K216" s="71"/>
      <c r="L216" s="20">
        <v>15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/>
      <c r="R216" s="43">
        <f t="shared" si="38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/>
      <c r="F217" s="70"/>
      <c r="G217" s="46">
        <f t="shared" si="32"/>
        <v>0</v>
      </c>
      <c r="H217" s="77">
        <v>0</v>
      </c>
      <c r="I217" s="75"/>
      <c r="J217" s="46">
        <f t="shared" si="33"/>
        <v>0</v>
      </c>
      <c r="K217" s="71"/>
      <c r="L217" s="20">
        <v>25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/>
      <c r="F218" s="70"/>
      <c r="G218" s="46">
        <f t="shared" si="32"/>
        <v>0</v>
      </c>
      <c r="H218" s="77">
        <v>0</v>
      </c>
      <c r="I218" s="75"/>
      <c r="J218" s="46">
        <f t="shared" si="33"/>
        <v>0</v>
      </c>
      <c r="K218" s="71"/>
      <c r="L218" s="20">
        <v>25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/>
      <c r="R218" s="43">
        <f t="shared" si="38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/>
      <c r="F219" s="70"/>
      <c r="G219" s="46">
        <f t="shared" si="32"/>
        <v>0</v>
      </c>
      <c r="H219" s="77">
        <v>0</v>
      </c>
      <c r="I219" s="75"/>
      <c r="J219" s="46">
        <f t="shared" si="33"/>
        <v>0</v>
      </c>
      <c r="K219" s="71"/>
      <c r="L219" s="20">
        <v>35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/>
      <c r="F220" s="70"/>
      <c r="G220" s="46">
        <f t="shared" si="32"/>
        <v>0</v>
      </c>
      <c r="H220" s="77">
        <v>0</v>
      </c>
      <c r="I220" s="75"/>
      <c r="J220" s="46">
        <f t="shared" si="33"/>
        <v>0</v>
      </c>
      <c r="K220" s="71"/>
      <c r="L220" s="20">
        <v>35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/>
      <c r="R220" s="43">
        <f t="shared" si="38"/>
        <v>0</v>
      </c>
    </row>
    <row r="221" spans="1:18" ht="25.5" x14ac:dyDescent="0.55000000000000004">
      <c r="A221" s="10"/>
      <c r="B221" s="10"/>
      <c r="C221" s="19"/>
      <c r="D221" s="10"/>
      <c r="E221" s="63"/>
      <c r="F221" s="70"/>
      <c r="G221" s="46">
        <f t="shared" si="32"/>
        <v>0</v>
      </c>
      <c r="H221" s="77">
        <v>0</v>
      </c>
      <c r="I221" s="75"/>
      <c r="J221" s="46">
        <f t="shared" si="33"/>
        <v>0</v>
      </c>
      <c r="K221" s="71"/>
      <c r="L221" s="20"/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/>
      <c r="R221" s="43">
        <f t="shared" si="38"/>
        <v>0</v>
      </c>
    </row>
    <row r="222" spans="1:18" ht="25.5" x14ac:dyDescent="0.55000000000000004">
      <c r="A222" s="10"/>
      <c r="B222" s="10"/>
      <c r="C222" s="19"/>
      <c r="D222" s="10"/>
      <c r="E222" s="63"/>
      <c r="F222" s="70"/>
      <c r="G222" s="46">
        <f t="shared" si="32"/>
        <v>0</v>
      </c>
      <c r="H222" s="77">
        <v>0</v>
      </c>
      <c r="I222" s="75"/>
      <c r="J222" s="46">
        <f t="shared" si="33"/>
        <v>0</v>
      </c>
      <c r="K222" s="71"/>
      <c r="L222" s="20"/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/>
      <c r="R222" s="43">
        <f t="shared" si="38"/>
        <v>0</v>
      </c>
    </row>
    <row r="223" spans="1:18" ht="25.5" x14ac:dyDescent="0.55000000000000004">
      <c r="A223" s="10"/>
      <c r="B223" s="10"/>
      <c r="C223" s="19"/>
      <c r="D223" s="10"/>
      <c r="E223" s="63"/>
      <c r="F223" s="70"/>
      <c r="G223" s="46">
        <f t="shared" si="32"/>
        <v>0</v>
      </c>
      <c r="H223" s="77">
        <v>0</v>
      </c>
      <c r="I223" s="75"/>
      <c r="J223" s="46">
        <f t="shared" si="33"/>
        <v>0</v>
      </c>
      <c r="K223" s="71"/>
      <c r="L223" s="20"/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/>
      <c r="B224" s="10"/>
      <c r="C224" s="19"/>
      <c r="D224" s="10"/>
      <c r="E224" s="63"/>
      <c r="F224" s="70"/>
      <c r="G224" s="46">
        <f t="shared" si="32"/>
        <v>0</v>
      </c>
      <c r="H224" s="77">
        <v>0</v>
      </c>
      <c r="I224" s="75"/>
      <c r="J224" s="46">
        <f t="shared" si="33"/>
        <v>0</v>
      </c>
      <c r="K224" s="71"/>
      <c r="L224" s="20"/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9" ht="25.5" x14ac:dyDescent="0.55000000000000004">
      <c r="A225" s="10"/>
      <c r="B225" s="10"/>
      <c r="C225" s="19"/>
      <c r="D225" s="10"/>
      <c r="E225" s="63"/>
      <c r="F225" s="70"/>
      <c r="G225" s="46">
        <f t="shared" si="32"/>
        <v>0</v>
      </c>
      <c r="H225" s="77">
        <v>0</v>
      </c>
      <c r="I225" s="75"/>
      <c r="J225" s="46">
        <f t="shared" si="33"/>
        <v>0</v>
      </c>
      <c r="K225" s="71"/>
      <c r="L225" s="20"/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/>
      <c r="R225" s="43">
        <f t="shared" si="38"/>
        <v>0</v>
      </c>
    </row>
    <row r="226" spans="1:19" ht="25.5" x14ac:dyDescent="0.55000000000000004">
      <c r="A226" s="10"/>
      <c r="B226" s="10"/>
      <c r="C226" s="19"/>
      <c r="D226" s="10"/>
      <c r="E226" s="63"/>
      <c r="F226" s="70"/>
      <c r="G226" s="46">
        <f t="shared" si="32"/>
        <v>0</v>
      </c>
      <c r="H226" s="77">
        <v>0</v>
      </c>
      <c r="I226" s="75"/>
      <c r="J226" s="46">
        <f t="shared" si="33"/>
        <v>0</v>
      </c>
      <c r="K226" s="71"/>
      <c r="L226" s="20"/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/>
      <c r="R226" s="43">
        <f t="shared" si="38"/>
        <v>0</v>
      </c>
    </row>
    <row r="227" spans="1:19" ht="25.5" x14ac:dyDescent="0.55000000000000004">
      <c r="A227" s="10"/>
      <c r="B227" s="10"/>
      <c r="C227" s="19"/>
      <c r="D227" s="10"/>
      <c r="E227" s="63"/>
      <c r="F227" s="70"/>
      <c r="G227" s="46">
        <f t="shared" si="32"/>
        <v>0</v>
      </c>
      <c r="H227" s="77">
        <v>0</v>
      </c>
      <c r="I227" s="75"/>
      <c r="J227" s="46">
        <f t="shared" si="33"/>
        <v>0</v>
      </c>
      <c r="K227" s="71"/>
      <c r="L227" s="20"/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/>
      <c r="R227" s="43">
        <f t="shared" si="38"/>
        <v>0</v>
      </c>
    </row>
    <row r="228" spans="1:19" ht="25.5" x14ac:dyDescent="0.55000000000000004">
      <c r="A228" s="10"/>
      <c r="B228" s="10"/>
      <c r="C228" s="19"/>
      <c r="D228" s="10"/>
      <c r="E228" s="63"/>
      <c r="F228" s="70"/>
      <c r="G228" s="46">
        <f t="shared" si="32"/>
        <v>0</v>
      </c>
      <c r="H228" s="77">
        <v>0</v>
      </c>
      <c r="I228" s="75"/>
      <c r="J228" s="46">
        <f t="shared" si="33"/>
        <v>0</v>
      </c>
      <c r="K228" s="71"/>
      <c r="L228" s="20"/>
      <c r="M228" s="64">
        <f t="shared" si="36"/>
        <v>0</v>
      </c>
      <c r="N228" s="17" t="s">
        <v>16</v>
      </c>
      <c r="O228" s="18"/>
      <c r="P228" s="23">
        <f t="shared" si="37"/>
        <v>0</v>
      </c>
      <c r="Q228" s="89"/>
      <c r="R228" s="43">
        <f t="shared" si="38"/>
        <v>0</v>
      </c>
    </row>
    <row r="229" spans="1:19" ht="25.5" x14ac:dyDescent="0.55000000000000004">
      <c r="A229" s="10"/>
      <c r="B229" s="10"/>
      <c r="C229" s="19"/>
      <c r="D229" s="10"/>
      <c r="E229" s="63"/>
      <c r="F229" s="70"/>
      <c r="G229" s="46">
        <f t="shared" si="32"/>
        <v>0</v>
      </c>
      <c r="H229" s="77">
        <v>0</v>
      </c>
      <c r="I229" s="75"/>
      <c r="J229" s="46">
        <f t="shared" si="33"/>
        <v>0</v>
      </c>
      <c r="K229" s="71"/>
      <c r="L229" s="20"/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9" ht="25.5" x14ac:dyDescent="0.55000000000000004">
      <c r="A230" s="10"/>
      <c r="B230" s="10"/>
      <c r="C230" s="19"/>
      <c r="D230" s="10"/>
      <c r="E230" s="63"/>
      <c r="F230" s="70"/>
      <c r="G230" s="46">
        <f t="shared" si="32"/>
        <v>0</v>
      </c>
      <c r="H230" s="77">
        <v>0</v>
      </c>
      <c r="I230" s="75"/>
      <c r="J230" s="46">
        <f t="shared" si="33"/>
        <v>0</v>
      </c>
      <c r="K230" s="71"/>
      <c r="L230" s="20"/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9" ht="25.5" x14ac:dyDescent="0.55000000000000004">
      <c r="A231" s="10"/>
      <c r="B231" s="10"/>
      <c r="C231" s="19"/>
      <c r="D231" s="10"/>
      <c r="E231" s="63"/>
      <c r="F231" s="70"/>
      <c r="G231" s="46">
        <f t="shared" si="32"/>
        <v>0</v>
      </c>
      <c r="H231" s="77">
        <v>0</v>
      </c>
      <c r="I231" s="75"/>
      <c r="J231" s="46">
        <f t="shared" si="33"/>
        <v>0</v>
      </c>
      <c r="K231" s="71"/>
      <c r="L231" s="20"/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9" ht="25.5" x14ac:dyDescent="0.55000000000000004">
      <c r="A232" s="10"/>
      <c r="B232" s="10"/>
      <c r="C232" s="19"/>
      <c r="D232" s="10"/>
      <c r="E232" s="63"/>
      <c r="F232" s="70"/>
      <c r="G232" s="46">
        <f t="shared" si="32"/>
        <v>0</v>
      </c>
      <c r="H232" s="77">
        <v>0</v>
      </c>
      <c r="I232" s="75"/>
      <c r="J232" s="46">
        <f t="shared" si="33"/>
        <v>0</v>
      </c>
      <c r="K232" s="71"/>
      <c r="L232" s="20"/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9" ht="25.5" x14ac:dyDescent="0.55000000000000004">
      <c r="A233" s="10"/>
      <c r="B233" s="10"/>
      <c r="C233" s="19"/>
      <c r="D233" s="10"/>
      <c r="E233" s="63"/>
      <c r="F233" s="70"/>
      <c r="G233" s="46">
        <f t="shared" si="32"/>
        <v>0</v>
      </c>
      <c r="H233" s="77">
        <v>0</v>
      </c>
      <c r="I233" s="75">
        <v>0</v>
      </c>
      <c r="J233" s="46">
        <f t="shared" si="33"/>
        <v>0</v>
      </c>
      <c r="K233" s="71"/>
      <c r="L233" s="20"/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9" ht="25.5" x14ac:dyDescent="0.55000000000000004">
      <c r="A234" s="1"/>
      <c r="E234" s="24"/>
      <c r="F234" s="25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0</v>
      </c>
      <c r="S234" s="74"/>
    </row>
    <row r="235" spans="1:19" ht="25.5" customHeight="1" x14ac:dyDescent="0.5">
      <c r="A235" s="1"/>
      <c r="E235" s="24"/>
      <c r="F235" s="25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31"/>
      <c r="G236" s="31"/>
      <c r="J236" s="31"/>
      <c r="K236" s="32"/>
      <c r="L236" s="94" t="s">
        <v>202</v>
      </c>
      <c r="M236" s="94"/>
      <c r="N236" s="33">
        <f>SUM(M5:M235)</f>
        <v>0</v>
      </c>
    </row>
    <row r="237" spans="1:19" ht="25.5" x14ac:dyDescent="0.55000000000000004">
      <c r="A237" s="1"/>
      <c r="E237" s="3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31"/>
      <c r="G238" s="31"/>
      <c r="J238" s="31"/>
      <c r="L238" s="34" t="s">
        <v>204</v>
      </c>
      <c r="M238" s="35"/>
      <c r="N238" s="36">
        <f>SUM(O238:AF238)</f>
        <v>0</v>
      </c>
    </row>
    <row r="239" spans="1:19" ht="25.5" x14ac:dyDescent="0.55000000000000004">
      <c r="A239" s="1"/>
      <c r="E239" s="3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3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31"/>
      <c r="G241" s="31"/>
      <c r="J241" s="31"/>
      <c r="L241" s="34" t="s">
        <v>207</v>
      </c>
      <c r="M241" s="35"/>
      <c r="N241" s="37">
        <f>SUM(O5:O234)</f>
        <v>0</v>
      </c>
    </row>
    <row r="242" spans="1:14" ht="25.5" x14ac:dyDescent="0.55000000000000004">
      <c r="A242" s="1"/>
      <c r="E242" s="31"/>
      <c r="G242" s="31"/>
      <c r="J242" s="31"/>
      <c r="L242" s="34" t="s">
        <v>208</v>
      </c>
      <c r="M242" s="35"/>
      <c r="N242" s="33">
        <f>N236-N237-N238-N240-N241</f>
        <v>0</v>
      </c>
    </row>
    <row r="243" spans="1:14" ht="25.5" x14ac:dyDescent="0.55000000000000004">
      <c r="A243" s="1"/>
      <c r="E243" s="31"/>
      <c r="G243" s="31"/>
      <c r="J243" s="31"/>
      <c r="L243" s="34" t="s">
        <v>209</v>
      </c>
      <c r="M243" s="35"/>
      <c r="N243" s="37"/>
    </row>
    <row r="244" spans="1:14" ht="25.5" x14ac:dyDescent="0.55000000000000004">
      <c r="A244" s="1"/>
      <c r="E244" s="3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0"/>
  <sheetViews>
    <sheetView zoomScale="80" zoomScaleNormal="80" workbookViewId="0">
      <pane xSplit="10" ySplit="4" topLeftCell="K203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75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76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17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30">
        <f t="shared" ref="P5:P80" si="2">SUM(M5-O5)</f>
        <v>100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55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350</v>
      </c>
      <c r="P6" s="130">
        <f t="shared" si="2"/>
        <v>350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+ยกมา!J30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8</v>
      </c>
      <c r="F31" s="70">
        <v>10</v>
      </c>
      <c r="G31" s="46">
        <f t="shared" si="0"/>
        <v>18</v>
      </c>
      <c r="H31" s="77">
        <v>0</v>
      </c>
      <c r="I31" s="75">
        <v>0</v>
      </c>
      <c r="J31" s="46">
        <f t="shared" si="1"/>
        <v>17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30">
        <f t="shared" si="2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1</v>
      </c>
      <c r="F32" s="70"/>
      <c r="G32" s="46">
        <f t="shared" si="0"/>
        <v>1</v>
      </c>
      <c r="H32" s="77">
        <v>1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1454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30">
        <f t="shared" si="2"/>
        <v>100</v>
      </c>
      <c r="Q33" s="115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+ยกมา!J40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+ยกมา!J41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+ยกมา!J43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+ยกมา!J45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+ยกมา!J46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1453</v>
      </c>
      <c r="O46" s="18">
        <v>50</v>
      </c>
      <c r="P46" s="23">
        <f t="shared" si="2"/>
        <v>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+ยกมา!J50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+ยกมา!J51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+ยกมา!J52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+ยกมา!J53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+ยกมา!J54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+ยกมา!J55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+ยกมา!J58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+ยกมา!J60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+ยกมา!J61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+ยกมา!J68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30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+ยกมา!J70</f>
        <v>4</v>
      </c>
      <c r="F70" s="70">
        <v>5</v>
      </c>
      <c r="G70" s="46">
        <f t="shared" si="5"/>
        <v>9</v>
      </c>
      <c r="H70" s="77">
        <v>0</v>
      </c>
      <c r="I70" s="75">
        <v>0</v>
      </c>
      <c r="J70" s="46">
        <f t="shared" si="6"/>
        <v>7</v>
      </c>
      <c r="K70" s="71">
        <v>2</v>
      </c>
      <c r="L70" s="20">
        <v>50</v>
      </c>
      <c r="M70" s="64">
        <f t="shared" si="3"/>
        <v>100</v>
      </c>
      <c r="N70" s="17" t="s">
        <v>1453</v>
      </c>
      <c r="O70" s="18">
        <v>100</v>
      </c>
      <c r="P70" s="23">
        <f t="shared" si="2"/>
        <v>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+ยกมา!J87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+ยกมา!J88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+ยกมา!J89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+ยกมา!J90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+ยกมา!J91</f>
        <v>5</v>
      </c>
      <c r="F91" s="70">
        <v>5</v>
      </c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+ยกมา!J92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2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+ยกมา!J100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+ยกมา!J101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+ยกมา!J102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3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>
        <v>20</v>
      </c>
      <c r="P102" s="130">
        <f t="shared" si="8"/>
        <v>30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+ยกมา!J136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ref="P138:P142" si="15">SUM(M138-O138)</f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+ยกมา!J139</f>
        <v>7</v>
      </c>
      <c r="F139" s="70"/>
      <c r="G139" s="46">
        <f t="shared" si="13"/>
        <v>7</v>
      </c>
      <c r="H139" s="77">
        <v>0</v>
      </c>
      <c r="I139" s="75">
        <v>0</v>
      </c>
      <c r="J139" s="46">
        <f t="shared" si="14"/>
        <v>7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+ยกมา!J142</f>
        <v>6</v>
      </c>
      <c r="F142" s="70"/>
      <c r="G142" s="46">
        <f t="shared" si="13"/>
        <v>6</v>
      </c>
      <c r="H142" s="77">
        <v>0</v>
      </c>
      <c r="I142" s="75">
        <v>0</v>
      </c>
      <c r="J142" s="46">
        <f t="shared" si="14"/>
        <v>6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15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+ยกมา!J144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4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+ยกมา!J149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+ยกมา!J150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+ยกมา!J151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12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+ยกมา!J152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+ยกมา!J153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+ยกมา!J154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+ยกมา!J155</f>
        <v>4</v>
      </c>
      <c r="F155" s="70">
        <v>2</v>
      </c>
      <c r="G155" s="46">
        <f t="shared" si="13"/>
        <v>6</v>
      </c>
      <c r="H155" s="77">
        <v>0</v>
      </c>
      <c r="I155" s="75">
        <v>0</v>
      </c>
      <c r="J155" s="46">
        <f t="shared" si="14"/>
        <v>6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+ยกมา!J161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+ยกมา!J162</f>
        <v>28</v>
      </c>
      <c r="F162" s="70"/>
      <c r="G162" s="46">
        <f t="shared" si="13"/>
        <v>28</v>
      </c>
      <c r="H162" s="77">
        <v>0</v>
      </c>
      <c r="I162" s="75">
        <v>0</v>
      </c>
      <c r="J162" s="46">
        <f t="shared" si="14"/>
        <v>28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+ยกมา!J164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4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+ยกมา!J174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ref="P177:P233" si="19">SUM(M177-O177)</f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+ยกมา!J190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+ยกมา!J191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+ยกมา!J197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+ยกมา!J199</f>
        <v>245</v>
      </c>
      <c r="F199" s="70"/>
      <c r="G199" s="46">
        <f t="shared" si="13"/>
        <v>245</v>
      </c>
      <c r="H199" s="77">
        <v>0</v>
      </c>
      <c r="I199" s="75">
        <v>0</v>
      </c>
      <c r="J199" s="46">
        <f t="shared" si="14"/>
        <v>245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+ยกมา!J200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+ยกมา!J201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+ยกมา!J202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+ยกมา!J203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+ยกมา!J204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+ยกมา!J205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+ยกมา!J206</f>
        <v>20</v>
      </c>
      <c r="F206" s="70"/>
      <c r="G206" s="46">
        <f t="shared" si="24"/>
        <v>20</v>
      </c>
      <c r="H206" s="77">
        <v>0</v>
      </c>
      <c r="I206" s="75">
        <v>0</v>
      </c>
      <c r="J206" s="46">
        <f t="shared" si="25"/>
        <v>20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+ยกมา!J207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+ยกมา!J208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+ยกมา!J209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+ยกมา!J210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+ยกมา!J211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+ยกมา!J212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+ยกมา!J213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+ยกมา!J214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 t="shared" si="19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+ยกมา!J215</f>
        <v>0</v>
      </c>
      <c r="F215" s="70"/>
      <c r="G215" s="46">
        <f t="shared" si="24"/>
        <v>0</v>
      </c>
      <c r="H215" s="77">
        <v>0</v>
      </c>
      <c r="I215" s="75"/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19"/>
        <v>0</v>
      </c>
      <c r="Q215" s="89"/>
      <c r="R215" s="43">
        <f t="shared" ref="R215:R232" si="26"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+ยกมา!J216</f>
        <v>0</v>
      </c>
      <c r="F216" s="70"/>
      <c r="G216" s="46">
        <f t="shared" si="24"/>
        <v>0</v>
      </c>
      <c r="H216" s="77">
        <v>0</v>
      </c>
      <c r="I216" s="75"/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6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+ยกมา!J217</f>
        <v>0</v>
      </c>
      <c r="F217" s="70"/>
      <c r="G217" s="46">
        <f t="shared" si="24"/>
        <v>0</v>
      </c>
      <c r="H217" s="77">
        <v>0</v>
      </c>
      <c r="I217" s="75"/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+ยกมา!J218</f>
        <v>0</v>
      </c>
      <c r="F218" s="70"/>
      <c r="G218" s="46">
        <f t="shared" si="24"/>
        <v>0</v>
      </c>
      <c r="H218" s="77">
        <v>0</v>
      </c>
      <c r="I218" s="75"/>
      <c r="J218" s="46">
        <f t="shared" si="25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+ยกมา!J219</f>
        <v>0</v>
      </c>
      <c r="F219" s="70"/>
      <c r="G219" s="46">
        <f t="shared" si="24"/>
        <v>0</v>
      </c>
      <c r="H219" s="77">
        <v>0</v>
      </c>
      <c r="I219" s="75"/>
      <c r="J219" s="46">
        <f t="shared" si="25"/>
        <v>0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+ยกมา!J220</f>
        <v>0</v>
      </c>
      <c r="F220" s="70"/>
      <c r="G220" s="46">
        <f t="shared" si="24"/>
        <v>0</v>
      </c>
      <c r="H220" s="77">
        <v>0</v>
      </c>
      <c r="I220" s="75"/>
      <c r="J220" s="46">
        <f t="shared" si="25"/>
        <v>0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/>
      <c r="R220" s="43">
        <f t="shared" si="26"/>
        <v>0</v>
      </c>
    </row>
    <row r="221" spans="1:18" ht="25.5" x14ac:dyDescent="0.55000000000000004">
      <c r="A221" s="10"/>
      <c r="B221" s="10"/>
      <c r="C221" s="19"/>
      <c r="D221" s="10"/>
      <c r="E221" s="63">
        <f>+ยกมา!J221</f>
        <v>0</v>
      </c>
      <c r="F221" s="70"/>
      <c r="G221" s="46">
        <f t="shared" si="24"/>
        <v>0</v>
      </c>
      <c r="H221" s="77">
        <v>0</v>
      </c>
      <c r="I221" s="75"/>
      <c r="J221" s="46">
        <f t="shared" si="25"/>
        <v>0</v>
      </c>
      <c r="K221" s="71"/>
      <c r="L221" s="20"/>
      <c r="M221" s="64">
        <f t="shared" si="18"/>
        <v>0</v>
      </c>
      <c r="N221" s="17"/>
      <c r="O221" s="18"/>
      <c r="P221" s="23">
        <f t="shared" si="19"/>
        <v>0</v>
      </c>
      <c r="Q221" s="89"/>
      <c r="R221" s="43">
        <f t="shared" si="26"/>
        <v>0</v>
      </c>
    </row>
    <row r="222" spans="1:18" ht="25.5" x14ac:dyDescent="0.55000000000000004">
      <c r="A222" s="10"/>
      <c r="B222" s="10"/>
      <c r="C222" s="19"/>
      <c r="D222" s="10"/>
      <c r="E222" s="63">
        <f>+ยกมา!J222</f>
        <v>0</v>
      </c>
      <c r="F222" s="70"/>
      <c r="G222" s="46">
        <f t="shared" si="24"/>
        <v>0</v>
      </c>
      <c r="H222" s="77">
        <v>0</v>
      </c>
      <c r="I222" s="75"/>
      <c r="J222" s="46">
        <f t="shared" si="25"/>
        <v>0</v>
      </c>
      <c r="K222" s="71"/>
      <c r="L222" s="20"/>
      <c r="M222" s="64">
        <f t="shared" si="18"/>
        <v>0</v>
      </c>
      <c r="N222" s="17"/>
      <c r="O222" s="18"/>
      <c r="P222" s="23">
        <f t="shared" si="19"/>
        <v>0</v>
      </c>
      <c r="Q222" s="89"/>
      <c r="R222" s="43">
        <f t="shared" si="26"/>
        <v>0</v>
      </c>
    </row>
    <row r="223" spans="1:18" ht="25.5" x14ac:dyDescent="0.55000000000000004">
      <c r="A223" s="10"/>
      <c r="B223" s="10"/>
      <c r="C223" s="19"/>
      <c r="D223" s="10"/>
      <c r="E223" s="63">
        <f>+ยกมา!J223</f>
        <v>0</v>
      </c>
      <c r="F223" s="70"/>
      <c r="G223" s="46">
        <f t="shared" si="24"/>
        <v>0</v>
      </c>
      <c r="H223" s="77">
        <v>0</v>
      </c>
      <c r="I223" s="75"/>
      <c r="J223" s="46">
        <f t="shared" si="25"/>
        <v>0</v>
      </c>
      <c r="K223" s="71"/>
      <c r="L223" s="20"/>
      <c r="M223" s="64">
        <f t="shared" si="18"/>
        <v>0</v>
      </c>
      <c r="N223" s="17"/>
      <c r="O223" s="18"/>
      <c r="P223" s="23">
        <f t="shared" si="19"/>
        <v>0</v>
      </c>
      <c r="Q223" s="89"/>
      <c r="R223" s="43">
        <f t="shared" si="26"/>
        <v>0</v>
      </c>
    </row>
    <row r="224" spans="1:18" ht="25.5" x14ac:dyDescent="0.55000000000000004">
      <c r="A224" s="10"/>
      <c r="B224" s="10"/>
      <c r="C224" s="19"/>
      <c r="D224" s="10"/>
      <c r="E224" s="63">
        <f>+ยกมา!J224</f>
        <v>0</v>
      </c>
      <c r="F224" s="70"/>
      <c r="G224" s="46">
        <f t="shared" si="24"/>
        <v>0</v>
      </c>
      <c r="H224" s="77">
        <v>0</v>
      </c>
      <c r="I224" s="75"/>
      <c r="J224" s="46">
        <f t="shared" si="25"/>
        <v>0</v>
      </c>
      <c r="K224" s="71"/>
      <c r="L224" s="20"/>
      <c r="M224" s="64">
        <f t="shared" si="18"/>
        <v>0</v>
      </c>
      <c r="N224" s="17"/>
      <c r="O224" s="18"/>
      <c r="P224" s="23">
        <f t="shared" si="19"/>
        <v>0</v>
      </c>
      <c r="Q224" s="89"/>
      <c r="R224" s="43">
        <f t="shared" si="26"/>
        <v>0</v>
      </c>
    </row>
    <row r="225" spans="1:19" ht="25.5" x14ac:dyDescent="0.55000000000000004">
      <c r="A225" s="10"/>
      <c r="B225" s="10"/>
      <c r="C225" s="19"/>
      <c r="D225" s="10"/>
      <c r="E225" s="63">
        <f>+ยกมา!J225</f>
        <v>0</v>
      </c>
      <c r="F225" s="70"/>
      <c r="G225" s="46">
        <f t="shared" si="24"/>
        <v>0</v>
      </c>
      <c r="H225" s="77">
        <v>0</v>
      </c>
      <c r="I225" s="75"/>
      <c r="J225" s="46">
        <f t="shared" si="25"/>
        <v>0</v>
      </c>
      <c r="K225" s="71"/>
      <c r="L225" s="20"/>
      <c r="M225" s="64">
        <f t="shared" si="18"/>
        <v>0</v>
      </c>
      <c r="N225" s="17"/>
      <c r="O225" s="18"/>
      <c r="P225" s="23">
        <f t="shared" si="19"/>
        <v>0</v>
      </c>
      <c r="Q225" s="89"/>
      <c r="R225" s="43">
        <f t="shared" si="26"/>
        <v>0</v>
      </c>
    </row>
    <row r="226" spans="1:19" ht="25.5" x14ac:dyDescent="0.55000000000000004">
      <c r="A226" s="10"/>
      <c r="B226" s="10"/>
      <c r="C226" s="19"/>
      <c r="D226" s="10"/>
      <c r="E226" s="63">
        <f>+ยกมา!J226</f>
        <v>0</v>
      </c>
      <c r="F226" s="70"/>
      <c r="G226" s="46">
        <f t="shared" si="24"/>
        <v>0</v>
      </c>
      <c r="H226" s="77">
        <v>0</v>
      </c>
      <c r="I226" s="75"/>
      <c r="J226" s="46">
        <f t="shared" si="25"/>
        <v>0</v>
      </c>
      <c r="K226" s="71"/>
      <c r="L226" s="20"/>
      <c r="M226" s="64">
        <f t="shared" si="18"/>
        <v>0</v>
      </c>
      <c r="N226" s="17"/>
      <c r="O226" s="18"/>
      <c r="P226" s="23">
        <f t="shared" si="19"/>
        <v>0</v>
      </c>
      <c r="Q226" s="89"/>
      <c r="R226" s="43">
        <f t="shared" si="26"/>
        <v>0</v>
      </c>
    </row>
    <row r="227" spans="1:19" ht="25.5" x14ac:dyDescent="0.55000000000000004">
      <c r="A227" s="10"/>
      <c r="B227" s="10"/>
      <c r="C227" s="19"/>
      <c r="D227" s="10"/>
      <c r="E227" s="63">
        <f>+ยกมา!J227</f>
        <v>0</v>
      </c>
      <c r="F227" s="70"/>
      <c r="G227" s="46">
        <f t="shared" si="24"/>
        <v>0</v>
      </c>
      <c r="H227" s="77">
        <v>0</v>
      </c>
      <c r="I227" s="75"/>
      <c r="J227" s="46">
        <f t="shared" si="25"/>
        <v>0</v>
      </c>
      <c r="K227" s="71"/>
      <c r="L227" s="20"/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/>
      <c r="R227" s="43">
        <f t="shared" si="26"/>
        <v>0</v>
      </c>
    </row>
    <row r="228" spans="1:19" ht="25.5" x14ac:dyDescent="0.55000000000000004">
      <c r="A228" s="10"/>
      <c r="B228" s="10"/>
      <c r="C228" s="19"/>
      <c r="D228" s="10"/>
      <c r="E228" s="63">
        <f>+ยกมา!J228</f>
        <v>0</v>
      </c>
      <c r="F228" s="70"/>
      <c r="G228" s="46">
        <f t="shared" si="24"/>
        <v>0</v>
      </c>
      <c r="H228" s="77">
        <v>0</v>
      </c>
      <c r="I228" s="75"/>
      <c r="J228" s="46">
        <f t="shared" si="25"/>
        <v>0</v>
      </c>
      <c r="K228" s="71"/>
      <c r="L228" s="20"/>
      <c r="M228" s="64">
        <f t="shared" si="18"/>
        <v>0</v>
      </c>
      <c r="N228" s="17" t="s">
        <v>16</v>
      </c>
      <c r="O228" s="18"/>
      <c r="P228" s="23">
        <f t="shared" si="19"/>
        <v>0</v>
      </c>
      <c r="Q228" s="89"/>
      <c r="R228" s="43">
        <f t="shared" si="26"/>
        <v>0</v>
      </c>
    </row>
    <row r="229" spans="1:19" ht="25.5" x14ac:dyDescent="0.55000000000000004">
      <c r="A229" s="10"/>
      <c r="B229" s="10"/>
      <c r="C229" s="19"/>
      <c r="D229" s="10"/>
      <c r="E229" s="63">
        <f>+ยกมา!J223</f>
        <v>0</v>
      </c>
      <c r="F229" s="70"/>
      <c r="G229" s="46">
        <f t="shared" si="24"/>
        <v>0</v>
      </c>
      <c r="H229" s="77">
        <v>0</v>
      </c>
      <c r="I229" s="75"/>
      <c r="J229" s="46">
        <f t="shared" si="25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6"/>
        <v>0</v>
      </c>
    </row>
    <row r="230" spans="1:19" ht="25.5" x14ac:dyDescent="0.55000000000000004">
      <c r="A230" s="10"/>
      <c r="B230" s="10"/>
      <c r="C230" s="19"/>
      <c r="D230" s="10"/>
      <c r="E230" s="63">
        <f>+ยกมา!J227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6"/>
        <v>0</v>
      </c>
    </row>
    <row r="231" spans="1:19" ht="25.5" x14ac:dyDescent="0.55000000000000004">
      <c r="A231" s="10"/>
      <c r="B231" s="10"/>
      <c r="C231" s="19"/>
      <c r="D231" s="10"/>
      <c r="E231" s="63">
        <f>+ยกมา!J232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6"/>
        <v>0</v>
      </c>
    </row>
    <row r="232" spans="1:19" ht="25.5" x14ac:dyDescent="0.55000000000000004">
      <c r="A232" s="10"/>
      <c r="B232" s="10"/>
      <c r="C232" s="19"/>
      <c r="D232" s="10"/>
      <c r="E232" s="63"/>
      <c r="F232" s="70"/>
      <c r="G232" s="46"/>
      <c r="H232" s="77"/>
      <c r="I232" s="75"/>
      <c r="J232" s="46"/>
      <c r="K232" s="71"/>
      <c r="L232" s="20"/>
      <c r="M232" s="64"/>
      <c r="N232" s="17"/>
      <c r="O232" s="18"/>
      <c r="P232" s="23"/>
      <c r="Q232" s="89"/>
      <c r="R232" s="43">
        <f t="shared" si="26"/>
        <v>0</v>
      </c>
    </row>
    <row r="233" spans="1:19" ht="25.5" x14ac:dyDescent="0.55000000000000004">
      <c r="A233" s="10"/>
      <c r="B233" s="10"/>
      <c r="C233" s="19"/>
      <c r="D233" s="10"/>
      <c r="E233" s="63">
        <f>+ยกมา!J233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24"/>
      <c r="F234" s="1"/>
      <c r="G234" s="24"/>
      <c r="H234" s="25"/>
      <c r="I234" s="25"/>
      <c r="J234" s="24"/>
      <c r="K234" s="71"/>
      <c r="L234" s="26"/>
      <c r="M234" s="28"/>
      <c r="N234" s="27"/>
      <c r="O234" s="18">
        <v>0</v>
      </c>
      <c r="P234" s="73" t="s">
        <v>213</v>
      </c>
      <c r="R234" s="74">
        <f>SUM(R5:R233)</f>
        <v>516.08999999999992</v>
      </c>
      <c r="S234" s="74"/>
    </row>
    <row r="235" spans="1:19" ht="25.5" customHeight="1" x14ac:dyDescent="0.5">
      <c r="A235" s="1"/>
      <c r="E235" s="24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24"/>
      <c r="F236" s="1"/>
      <c r="G236" s="31"/>
      <c r="J236" s="31"/>
      <c r="K236" s="32"/>
      <c r="L236" s="94" t="s">
        <v>202</v>
      </c>
      <c r="M236" s="94"/>
      <c r="N236" s="33">
        <f>SUM(M5:M235)</f>
        <v>1380</v>
      </c>
    </row>
    <row r="237" spans="1:19" ht="25.5" x14ac:dyDescent="0.55000000000000004">
      <c r="A237" s="1"/>
      <c r="E237" s="24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24"/>
      <c r="F238" s="1"/>
      <c r="G238" s="31"/>
      <c r="J238" s="31"/>
      <c r="L238" s="34" t="s">
        <v>204</v>
      </c>
      <c r="M238" s="35"/>
      <c r="N238" s="36">
        <f>SUM(O238:AF238)</f>
        <v>0</v>
      </c>
    </row>
    <row r="239" spans="1:19" ht="25.5" x14ac:dyDescent="0.55000000000000004">
      <c r="A239" s="1"/>
      <c r="E239" s="24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24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24"/>
      <c r="F241" s="1"/>
      <c r="G241" s="31"/>
      <c r="J241" s="31"/>
      <c r="L241" s="34" t="s">
        <v>207</v>
      </c>
      <c r="M241" s="35"/>
      <c r="N241" s="37">
        <f>SUM(O5:O234)</f>
        <v>700</v>
      </c>
    </row>
    <row r="242" spans="1:14" ht="25.5" x14ac:dyDescent="0.55000000000000004">
      <c r="A242" s="1"/>
      <c r="E242" s="24"/>
      <c r="F242" s="1"/>
      <c r="G242" s="31"/>
      <c r="J242" s="31"/>
      <c r="L242" s="34" t="s">
        <v>208</v>
      </c>
      <c r="M242" s="35"/>
      <c r="N242" s="33">
        <f>N236-N237-N238-N240-N241</f>
        <v>680</v>
      </c>
    </row>
    <row r="243" spans="1:14" ht="25.5" x14ac:dyDescent="0.55000000000000004">
      <c r="A243" s="1"/>
      <c r="E243" s="24"/>
      <c r="F243" s="1"/>
      <c r="G243" s="31"/>
      <c r="J243" s="31"/>
      <c r="L243" s="34" t="s">
        <v>209</v>
      </c>
      <c r="M243" s="35"/>
      <c r="N243" s="37">
        <v>680</v>
      </c>
    </row>
    <row r="244" spans="1:14" ht="25.5" x14ac:dyDescent="0.55000000000000004">
      <c r="A244" s="1"/>
      <c r="E244" s="24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24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0"/>
  <sheetViews>
    <sheetView zoomScale="80" zoomScaleNormal="80" workbookViewId="0">
      <pane xSplit="10" ySplit="4" topLeftCell="K212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 1'!J5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14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30">
        <f t="shared" ref="P5:P80" si="2"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 1'!J6</f>
        <v>55</v>
      </c>
      <c r="F6" s="70"/>
      <c r="G6" s="46">
        <f t="shared" si="0"/>
        <v>55</v>
      </c>
      <c r="H6" s="77">
        <v>0</v>
      </c>
      <c r="I6" s="75">
        <v>3</v>
      </c>
      <c r="J6" s="46">
        <f t="shared" si="1"/>
        <v>51</v>
      </c>
      <c r="K6" s="71">
        <v>1</v>
      </c>
      <c r="L6" s="20">
        <v>100</v>
      </c>
      <c r="M6" s="64">
        <f t="shared" ref="M6:M80" si="3">+L6*K6</f>
        <v>100</v>
      </c>
      <c r="N6" s="17" t="s">
        <v>1455</v>
      </c>
      <c r="O6" s="18"/>
      <c r="P6" s="130">
        <f t="shared" si="2"/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 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 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 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 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 1'!J11</f>
        <v>2</v>
      </c>
      <c r="F11" s="70">
        <v>2</v>
      </c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 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 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 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 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 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 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 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 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 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35</v>
      </c>
      <c r="P20" s="130">
        <f t="shared" si="2"/>
        <v>30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 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 1'!J22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 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 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 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 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 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 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 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 1'!J30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 1'!J31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14</v>
      </c>
      <c r="K31" s="71">
        <v>3</v>
      </c>
      <c r="L31" s="20">
        <v>0</v>
      </c>
      <c r="M31" s="64">
        <f t="shared" si="3"/>
        <v>0</v>
      </c>
      <c r="N31" s="17" t="s">
        <v>1455</v>
      </c>
      <c r="O31" s="18"/>
      <c r="P31" s="23">
        <f t="shared" si="2"/>
        <v>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 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 1'!J33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 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 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 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 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 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 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 1'!J40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 1'!J41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 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 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 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 1'!J45</f>
        <v>0</v>
      </c>
      <c r="F45" s="70">
        <v>2</v>
      </c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 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 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 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 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 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 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 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 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 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 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 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 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 1'!J58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 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 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1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20</v>
      </c>
      <c r="P60" s="130">
        <f t="shared" si="2"/>
        <v>80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 1'!J61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 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 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 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 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 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 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 1'!J68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 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 1'!J70</f>
        <v>7</v>
      </c>
      <c r="F70" s="70"/>
      <c r="G70" s="46">
        <f t="shared" si="5"/>
        <v>7</v>
      </c>
      <c r="H70" s="77">
        <v>0</v>
      </c>
      <c r="I70" s="75">
        <v>2</v>
      </c>
      <c r="J70" s="46">
        <f t="shared" si="6"/>
        <v>0</v>
      </c>
      <c r="K70" s="71">
        <v>5</v>
      </c>
      <c r="L70" s="20">
        <v>50</v>
      </c>
      <c r="M70" s="64">
        <f t="shared" si="3"/>
        <v>250</v>
      </c>
      <c r="N70" s="17" t="s">
        <v>1453</v>
      </c>
      <c r="O70" s="18">
        <v>50</v>
      </c>
      <c r="P70" s="130">
        <f t="shared" si="2"/>
        <v>200</v>
      </c>
      <c r="Q70" s="115">
        <v>25.15</v>
      </c>
      <c r="R70" s="43">
        <f t="shared" si="4"/>
        <v>125.75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 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 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 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 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 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 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 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 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 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 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 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 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 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 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 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 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 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 1'!J88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 1'!J89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 1'!J90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 1'!J91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 1'!J92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2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 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 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35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 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 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 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 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 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 1'!J100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 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 1'!J102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 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 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 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 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 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 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 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 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 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 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 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 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 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 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 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 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 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 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 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 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 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 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 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 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 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 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 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 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 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 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 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 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 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 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 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 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 1'!J139</f>
        <v>7</v>
      </c>
      <c r="F139" s="70"/>
      <c r="G139" s="46">
        <f t="shared" si="12"/>
        <v>7</v>
      </c>
      <c r="H139" s="77">
        <v>0</v>
      </c>
      <c r="I139" s="75">
        <v>0</v>
      </c>
      <c r="J139" s="46">
        <f t="shared" si="13"/>
        <v>7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 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 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 1'!J142</f>
        <v>6</v>
      </c>
      <c r="F142" s="70"/>
      <c r="G142" s="46">
        <f t="shared" si="12"/>
        <v>6</v>
      </c>
      <c r="H142" s="77">
        <v>0</v>
      </c>
      <c r="I142" s="75">
        <v>0</v>
      </c>
      <c r="J142" s="46">
        <f t="shared" si="13"/>
        <v>6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 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 1'!J144</f>
        <v>4</v>
      </c>
      <c r="F144" s="70"/>
      <c r="G144" s="46">
        <f t="shared" si="12"/>
        <v>4</v>
      </c>
      <c r="H144" s="77">
        <v>0</v>
      </c>
      <c r="I144" s="75">
        <v>0</v>
      </c>
      <c r="J144" s="46">
        <f t="shared" si="13"/>
        <v>4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 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9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 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 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 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 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 1'!J150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 1'!J151</f>
        <v>12</v>
      </c>
      <c r="F151" s="70"/>
      <c r="G151" s="46">
        <f t="shared" si="12"/>
        <v>12</v>
      </c>
      <c r="H151" s="77">
        <v>0</v>
      </c>
      <c r="I151" s="75">
        <v>0</v>
      </c>
      <c r="J151" s="46">
        <f t="shared" si="13"/>
        <v>12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 1'!J152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 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 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 1'!J155</f>
        <v>6</v>
      </c>
      <c r="F155" s="70">
        <v>4</v>
      </c>
      <c r="G155" s="46">
        <f t="shared" si="12"/>
        <v>10</v>
      </c>
      <c r="H155" s="77">
        <v>0</v>
      </c>
      <c r="I155" s="75">
        <v>0</v>
      </c>
      <c r="J155" s="46">
        <f t="shared" si="13"/>
        <v>8</v>
      </c>
      <c r="K155" s="71">
        <v>2</v>
      </c>
      <c r="L155" s="20">
        <v>150</v>
      </c>
      <c r="M155" s="64">
        <f t="shared" si="7"/>
        <v>300</v>
      </c>
      <c r="N155" s="17" t="s">
        <v>16</v>
      </c>
      <c r="O155" s="18">
        <v>150</v>
      </c>
      <c r="P155" s="130">
        <f t="shared" si="14"/>
        <v>150</v>
      </c>
      <c r="Q155" s="115">
        <v>64.38</v>
      </c>
      <c r="R155" s="43">
        <f t="shared" si="9"/>
        <v>128.76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 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 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 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 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 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 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 1'!J162</f>
        <v>28</v>
      </c>
      <c r="F162" s="70"/>
      <c r="G162" s="46">
        <f t="shared" si="12"/>
        <v>28</v>
      </c>
      <c r="H162" s="77">
        <v>0</v>
      </c>
      <c r="I162" s="75">
        <v>0</v>
      </c>
      <c r="J162" s="46">
        <f t="shared" si="13"/>
        <v>28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 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 1'!J164</f>
        <v>4</v>
      </c>
      <c r="F164" s="70"/>
      <c r="G164" s="46">
        <f t="shared" si="12"/>
        <v>4</v>
      </c>
      <c r="H164" s="77">
        <v>0</v>
      </c>
      <c r="I164" s="75">
        <v>0</v>
      </c>
      <c r="J164" s="46">
        <f t="shared" si="13"/>
        <v>4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 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 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 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 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 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 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 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 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 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 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 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 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 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3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3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 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 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 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 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 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 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 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 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 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 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 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 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 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 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 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 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 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 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 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 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 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 1'!J199</f>
        <v>245</v>
      </c>
      <c r="F199" s="70"/>
      <c r="G199" s="46">
        <f t="shared" si="12"/>
        <v>245</v>
      </c>
      <c r="H199" s="77">
        <v>0</v>
      </c>
      <c r="I199" s="75">
        <v>0</v>
      </c>
      <c r="J199" s="46">
        <f t="shared" si="13"/>
        <v>245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 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 1'!J201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 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 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 1'!J204</f>
        <v>16</v>
      </c>
      <c r="F204" s="70"/>
      <c r="G204" s="46">
        <f t="shared" ref="G204:G233" si="21">E204+F204</f>
        <v>16</v>
      </c>
      <c r="H204" s="77">
        <v>0</v>
      </c>
      <c r="I204" s="75">
        <v>0</v>
      </c>
      <c r="J204" s="46">
        <f t="shared" ref="J204:J233" si="22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 1'!J205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 1'!J206</f>
        <v>20</v>
      </c>
      <c r="F206" s="70"/>
      <c r="G206" s="46">
        <f t="shared" si="21"/>
        <v>20</v>
      </c>
      <c r="H206" s="77">
        <v>0</v>
      </c>
      <c r="I206" s="75">
        <v>0</v>
      </c>
      <c r="J206" s="46">
        <f t="shared" si="22"/>
        <v>20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 1'!J207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 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 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4"/>
        <v>0</v>
      </c>
      <c r="Q209" s="115">
        <v>23.7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 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" si="23"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 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ref="P211:P233" si="24">SUM(M211-O211)</f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 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 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 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 t="shared" si="24"/>
        <v>0</v>
      </c>
      <c r="Q214" s="89"/>
      <c r="R214" s="43">
        <f t="shared" si="18"/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 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 t="shared" si="24"/>
        <v>0</v>
      </c>
      <c r="Q215" s="89"/>
      <c r="R215" s="43">
        <f t="shared" si="18"/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 1'!J216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8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 1'!J217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 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25</v>
      </c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8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 1'!J219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 1'!J220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35</v>
      </c>
      <c r="M220" s="64">
        <f t="shared" si="17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18"/>
        <v>0</v>
      </c>
    </row>
    <row r="221" spans="1:18" ht="25.5" x14ac:dyDescent="0.55000000000000004">
      <c r="A221" s="10"/>
      <c r="B221" s="10"/>
      <c r="C221" s="19"/>
      <c r="D221" s="10"/>
      <c r="E221" s="63">
        <f>+' 1'!J221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2"/>
        <v>0</v>
      </c>
      <c r="K221" s="71"/>
      <c r="L221" s="20"/>
      <c r="M221" s="64">
        <f t="shared" si="17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18"/>
        <v>0</v>
      </c>
    </row>
    <row r="222" spans="1:18" ht="25.5" x14ac:dyDescent="0.55000000000000004">
      <c r="A222" s="10"/>
      <c r="B222" s="10"/>
      <c r="C222" s="19"/>
      <c r="D222" s="10"/>
      <c r="E222" s="63">
        <f>+' 1'!J222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2"/>
        <v>0</v>
      </c>
      <c r="K222" s="71"/>
      <c r="L222" s="20"/>
      <c r="M222" s="64">
        <f t="shared" si="17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18"/>
        <v>0</v>
      </c>
    </row>
    <row r="223" spans="1:18" ht="25.5" x14ac:dyDescent="0.55000000000000004">
      <c r="A223" s="10"/>
      <c r="B223" s="10"/>
      <c r="C223" s="19"/>
      <c r="D223" s="10"/>
      <c r="E223" s="63">
        <f>+' 1'!J223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2"/>
        <v>0</v>
      </c>
      <c r="K223" s="71"/>
      <c r="L223" s="20"/>
      <c r="M223" s="64">
        <f t="shared" si="17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8"/>
        <v>0</v>
      </c>
    </row>
    <row r="224" spans="1:18" ht="25.5" x14ac:dyDescent="0.55000000000000004">
      <c r="A224" s="10"/>
      <c r="B224" s="10"/>
      <c r="C224" s="19"/>
      <c r="D224" s="10"/>
      <c r="E224" s="63">
        <f>+' 1'!J224</f>
        <v>0</v>
      </c>
      <c r="F224" s="70"/>
      <c r="G224" s="46">
        <f t="shared" si="21"/>
        <v>0</v>
      </c>
      <c r="H224" s="77">
        <v>0</v>
      </c>
      <c r="I224" s="75">
        <v>0</v>
      </c>
      <c r="J224" s="46">
        <f t="shared" si="22"/>
        <v>0</v>
      </c>
      <c r="K224" s="71"/>
      <c r="L224" s="20"/>
      <c r="M224" s="64">
        <f t="shared" si="17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18"/>
        <v>0</v>
      </c>
    </row>
    <row r="225" spans="1:19" ht="25.5" x14ac:dyDescent="0.55000000000000004">
      <c r="A225" s="10"/>
      <c r="B225" s="10"/>
      <c r="C225" s="19"/>
      <c r="D225" s="10"/>
      <c r="E225" s="63">
        <f>+' 1'!J225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/>
      <c r="M225" s="64">
        <f t="shared" si="17"/>
        <v>0</v>
      </c>
      <c r="N225" s="17" t="s">
        <v>16</v>
      </c>
      <c r="O225" s="18"/>
      <c r="P225" s="23">
        <f t="shared" si="24"/>
        <v>0</v>
      </c>
      <c r="Q225" s="89"/>
      <c r="R225" s="43">
        <f t="shared" si="18"/>
        <v>0</v>
      </c>
    </row>
    <row r="226" spans="1:19" ht="25.5" x14ac:dyDescent="0.55000000000000004">
      <c r="A226" s="10"/>
      <c r="B226" s="10"/>
      <c r="C226" s="19"/>
      <c r="D226" s="10"/>
      <c r="E226" s="63">
        <f>+' 1'!J226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/>
      <c r="M226" s="64">
        <f t="shared" si="17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18"/>
        <v>0</v>
      </c>
    </row>
    <row r="227" spans="1:19" ht="25.5" x14ac:dyDescent="0.55000000000000004">
      <c r="A227" s="10"/>
      <c r="B227" s="10"/>
      <c r="C227" s="19"/>
      <c r="D227" s="10"/>
      <c r="E227" s="63">
        <f>+' 1'!J227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/>
      <c r="M227" s="64">
        <f t="shared" si="17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18"/>
        <v>0</v>
      </c>
    </row>
    <row r="228" spans="1:19" ht="25.5" x14ac:dyDescent="0.55000000000000004">
      <c r="A228" s="10"/>
      <c r="B228" s="10"/>
      <c r="C228" s="19"/>
      <c r="D228" s="10"/>
      <c r="E228" s="63">
        <f>+' 1'!J228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/>
      <c r="M228" s="64">
        <f t="shared" si="17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18"/>
        <v>0</v>
      </c>
    </row>
    <row r="229" spans="1:19" ht="25.5" x14ac:dyDescent="0.55000000000000004">
      <c r="A229" s="10"/>
      <c r="B229" s="10"/>
      <c r="C229" s="19"/>
      <c r="D229" s="10"/>
      <c r="E229" s="63">
        <f>+' 1'!J229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18"/>
        <v>0</v>
      </c>
    </row>
    <row r="230" spans="1:19" ht="25.5" x14ac:dyDescent="0.55000000000000004">
      <c r="A230" s="10"/>
      <c r="B230" s="10"/>
      <c r="C230" s="19"/>
      <c r="D230" s="10"/>
      <c r="E230" s="63">
        <f>+' 1'!J230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/>
      <c r="M230" s="64">
        <f t="shared" si="17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8"/>
        <v>0</v>
      </c>
    </row>
    <row r="231" spans="1:19" ht="25.5" x14ac:dyDescent="0.55000000000000004">
      <c r="A231" s="10"/>
      <c r="B231" s="10"/>
      <c r="C231" s="19"/>
      <c r="D231" s="10"/>
      <c r="E231" s="63">
        <f>+' 1'!J231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/>
      <c r="M231" s="64">
        <f t="shared" si="17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8"/>
        <v>0</v>
      </c>
    </row>
    <row r="232" spans="1:19" ht="25.5" x14ac:dyDescent="0.55000000000000004">
      <c r="A232" s="10"/>
      <c r="B232" s="10"/>
      <c r="C232" s="19"/>
      <c r="D232" s="10"/>
      <c r="E232" s="63">
        <f>+' 1'!J232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/>
      <c r="M232" s="64">
        <f t="shared" si="17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8"/>
        <v>0</v>
      </c>
    </row>
    <row r="233" spans="1:19" ht="25.5" x14ac:dyDescent="0.55000000000000004">
      <c r="A233" s="10"/>
      <c r="B233" s="10"/>
      <c r="C233" s="19"/>
      <c r="D233" s="10"/>
      <c r="E233" s="63">
        <f>+' 1'!J233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8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519.6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965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250</v>
      </c>
      <c r="O238" s="2">
        <v>250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255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460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460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1"/>
  <sheetViews>
    <sheetView zoomScale="80" zoomScaleNormal="80" workbookViewId="0">
      <pane xSplit="10" ySplit="4" topLeftCell="K218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12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25</v>
      </c>
      <c r="P5" s="130">
        <f t="shared" ref="P5:P80" si="2">SUM(M5-O5)</f>
        <v>75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49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30">
        <f t="shared" si="2"/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30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12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50</v>
      </c>
      <c r="P31" s="130">
        <f t="shared" si="2"/>
        <v>150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65</v>
      </c>
      <c r="P33" s="130">
        <f t="shared" si="2"/>
        <v>65</v>
      </c>
      <c r="Q33" s="115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3"/>
        <v>50</v>
      </c>
      <c r="N41" s="17" t="s">
        <v>1453</v>
      </c>
      <c r="O41" s="18">
        <v>50</v>
      </c>
      <c r="P41" s="23">
        <f t="shared" si="2"/>
        <v>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30">
        <f t="shared" si="2"/>
        <v>170</v>
      </c>
      <c r="Q51" s="115">
        <v>25.99</v>
      </c>
      <c r="R51" s="43">
        <f>+K51*Q51</f>
        <v>51.98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0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30">
        <f t="shared" si="2"/>
        <v>170</v>
      </c>
      <c r="Q52" s="115">
        <v>28.31</v>
      </c>
      <c r="R52" s="43">
        <f>+K52*Q52</f>
        <v>56.62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0</v>
      </c>
      <c r="K53" s="71">
        <v>2</v>
      </c>
      <c r="L53" s="20">
        <v>120</v>
      </c>
      <c r="M53" s="64">
        <f>+L53*K53</f>
        <v>240</v>
      </c>
      <c r="N53" s="17" t="s">
        <v>16</v>
      </c>
      <c r="O53" s="18">
        <v>70</v>
      </c>
      <c r="P53" s="130">
        <f t="shared" si="2"/>
        <v>170</v>
      </c>
      <c r="Q53" s="115">
        <v>31.29</v>
      </c>
      <c r="R53" s="43">
        <f>+K53*Q53</f>
        <v>62.58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35</v>
      </c>
      <c r="P54" s="130">
        <f t="shared" si="2"/>
        <v>85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0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3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30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0</v>
      </c>
      <c r="K92" s="71">
        <v>2</v>
      </c>
      <c r="L92" s="20">
        <v>55</v>
      </c>
      <c r="M92" s="64">
        <f t="shared" si="7"/>
        <v>110</v>
      </c>
      <c r="N92" s="17" t="s">
        <v>16</v>
      </c>
      <c r="O92" s="18">
        <v>55</v>
      </c>
      <c r="P92" s="130">
        <f t="shared" si="11"/>
        <v>55</v>
      </c>
      <c r="Q92" s="115">
        <v>11.91</v>
      </c>
      <c r="R92" s="43">
        <f t="shared" si="9"/>
        <v>23.82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80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30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1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>
        <v>50</v>
      </c>
      <c r="P102" s="130">
        <f t="shared" si="8"/>
        <v>50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29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+'2'!J139</f>
        <v>7</v>
      </c>
      <c r="F139" s="70"/>
      <c r="G139" s="46">
        <f t="shared" si="13"/>
        <v>7</v>
      </c>
      <c r="H139" s="77">
        <v>0</v>
      </c>
      <c r="I139" s="75">
        <v>0</v>
      </c>
      <c r="J139" s="46">
        <f t="shared" si="14"/>
        <v>5</v>
      </c>
      <c r="K139" s="71">
        <v>2</v>
      </c>
      <c r="L139" s="20">
        <v>50</v>
      </c>
      <c r="M139" s="64">
        <f t="shared" si="7"/>
        <v>100</v>
      </c>
      <c r="N139" s="17" t="s">
        <v>16</v>
      </c>
      <c r="O139" s="18"/>
      <c r="P139" s="130">
        <f t="shared" si="8"/>
        <v>100</v>
      </c>
      <c r="Q139" s="115">
        <v>23.02</v>
      </c>
      <c r="R139" s="43">
        <f t="shared" si="9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+'2'!J142</f>
        <v>6</v>
      </c>
      <c r="F142" s="70"/>
      <c r="G142" s="46">
        <f t="shared" si="13"/>
        <v>6</v>
      </c>
      <c r="H142" s="77">
        <v>0</v>
      </c>
      <c r="I142" s="75">
        <v>0</v>
      </c>
      <c r="J142" s="46">
        <f t="shared" si="14"/>
        <v>6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+'2'!J144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4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+'2'!J151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11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20</v>
      </c>
      <c r="P151" s="130">
        <f t="shared" si="8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+'2'!J155</f>
        <v>8</v>
      </c>
      <c r="F155" s="70">
        <v>1</v>
      </c>
      <c r="G155" s="46">
        <f t="shared" si="13"/>
        <v>9</v>
      </c>
      <c r="H155" s="77">
        <v>0</v>
      </c>
      <c r="I155" s="75">
        <v>0</v>
      </c>
      <c r="J155" s="46">
        <f t="shared" si="14"/>
        <v>9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+'2'!J162</f>
        <v>28</v>
      </c>
      <c r="F162" s="70"/>
      <c r="G162" s="46">
        <f t="shared" si="13"/>
        <v>28</v>
      </c>
      <c r="H162" s="77">
        <v>0</v>
      </c>
      <c r="I162" s="75">
        <v>0</v>
      </c>
      <c r="J162" s="46">
        <f t="shared" si="14"/>
        <v>25</v>
      </c>
      <c r="K162" s="71">
        <v>3</v>
      </c>
      <c r="L162" s="20">
        <v>55</v>
      </c>
      <c r="M162" s="64">
        <f t="shared" si="7"/>
        <v>165</v>
      </c>
      <c r="N162" s="17" t="s">
        <v>16</v>
      </c>
      <c r="O162" s="18">
        <v>5</v>
      </c>
      <c r="P162" s="130">
        <f t="shared" si="8"/>
        <v>160</v>
      </c>
      <c r="Q162" s="115">
        <v>40</v>
      </c>
      <c r="R162" s="43">
        <f t="shared" si="9"/>
        <v>120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+'2'!J164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3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>
        <v>20</v>
      </c>
      <c r="P164" s="130">
        <f t="shared" si="8"/>
        <v>100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7" si="17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4" si="18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34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179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ref="P180:P234" si="21">SUM(M180-O180)</f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1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+'2'!J199</f>
        <v>245</v>
      </c>
      <c r="F199" s="70"/>
      <c r="G199" s="46">
        <f t="shared" si="13"/>
        <v>245</v>
      </c>
      <c r="H199" s="77">
        <v>0</v>
      </c>
      <c r="I199" s="75">
        <v>0</v>
      </c>
      <c r="J199" s="46">
        <f t="shared" si="14"/>
        <v>245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+'2'!J204</f>
        <v>16</v>
      </c>
      <c r="F204" s="70"/>
      <c r="G204" s="46">
        <f t="shared" ref="G204:G234" si="25">E204+F204</f>
        <v>16</v>
      </c>
      <c r="H204" s="77">
        <v>0</v>
      </c>
      <c r="I204" s="75">
        <v>0</v>
      </c>
      <c r="J204" s="46">
        <f t="shared" ref="J204:J234" si="26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+'2'!J206</f>
        <v>20</v>
      </c>
      <c r="F206" s="70"/>
      <c r="G206" s="46">
        <f t="shared" si="25"/>
        <v>20</v>
      </c>
      <c r="H206" s="77">
        <v>0</v>
      </c>
      <c r="I206" s="75">
        <v>0</v>
      </c>
      <c r="J206" s="46">
        <f t="shared" si="26"/>
        <v>20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ref="M211:M233" si="27">+L211*K211</f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27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27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 t="shared" si="27"/>
        <v>0</v>
      </c>
      <c r="N214" s="17" t="s">
        <v>16</v>
      </c>
      <c r="O214" s="18"/>
      <c r="P214" s="23">
        <f t="shared" si="21"/>
        <v>0</v>
      </c>
      <c r="Q214" s="89"/>
      <c r="R214" s="43">
        <f t="shared" si="19"/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 t="shared" si="27"/>
        <v>0</v>
      </c>
      <c r="N215" s="17"/>
      <c r="O215" s="18"/>
      <c r="P215" s="23">
        <f t="shared" si="21"/>
        <v>0</v>
      </c>
      <c r="Q215" s="89"/>
      <c r="R215" s="43">
        <f t="shared" si="19"/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15</v>
      </c>
      <c r="M216" s="64">
        <f t="shared" si="27"/>
        <v>0</v>
      </c>
      <c r="N216" s="17"/>
      <c r="O216" s="18"/>
      <c r="P216" s="23">
        <f t="shared" si="21"/>
        <v>0</v>
      </c>
      <c r="Q216" s="89"/>
      <c r="R216" s="43">
        <f t="shared" si="19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>
        <v>25</v>
      </c>
      <c r="M217" s="64">
        <f t="shared" si="27"/>
        <v>0</v>
      </c>
      <c r="N217" s="17"/>
      <c r="O217" s="18"/>
      <c r="P217" s="23">
        <f t="shared" si="21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25</v>
      </c>
      <c r="M218" s="64">
        <f t="shared" si="27"/>
        <v>0</v>
      </c>
      <c r="N218" s="17"/>
      <c r="O218" s="18"/>
      <c r="P218" s="23">
        <f t="shared" si="21"/>
        <v>0</v>
      </c>
      <c r="Q218" s="89"/>
      <c r="R218" s="43">
        <f t="shared" si="19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35</v>
      </c>
      <c r="M219" s="64">
        <f t="shared" si="27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35</v>
      </c>
      <c r="M220" s="64">
        <f t="shared" si="27"/>
        <v>0</v>
      </c>
      <c r="N220" s="17" t="s">
        <v>16</v>
      </c>
      <c r="O220" s="18"/>
      <c r="P220" s="23">
        <f t="shared" si="21"/>
        <v>0</v>
      </c>
      <c r="Q220" s="89"/>
      <c r="R220" s="43">
        <f t="shared" si="19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+'2'!J221</f>
        <v>0</v>
      </c>
      <c r="F221" s="70">
        <v>19</v>
      </c>
      <c r="G221" s="46">
        <f t="shared" si="25"/>
        <v>19</v>
      </c>
      <c r="H221" s="77">
        <v>0</v>
      </c>
      <c r="I221" s="75">
        <v>0</v>
      </c>
      <c r="J221" s="46">
        <f t="shared" si="26"/>
        <v>14</v>
      </c>
      <c r="K221" s="71">
        <v>5</v>
      </c>
      <c r="L221" s="20">
        <v>20</v>
      </c>
      <c r="M221" s="64">
        <f t="shared" si="27"/>
        <v>100</v>
      </c>
      <c r="N221" s="17" t="s">
        <v>1453</v>
      </c>
      <c r="O221" s="18">
        <v>20</v>
      </c>
      <c r="P221" s="130">
        <f t="shared" si="21"/>
        <v>80</v>
      </c>
      <c r="Q221" s="89"/>
      <c r="R221" s="43">
        <f t="shared" si="19"/>
        <v>0</v>
      </c>
    </row>
    <row r="222" spans="1:18" ht="25.5" x14ac:dyDescent="0.55000000000000004">
      <c r="A222" s="10"/>
      <c r="B222" s="10"/>
      <c r="C222" s="19"/>
      <c r="D222" s="10"/>
      <c r="E222" s="63">
        <f>+'2'!J222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/>
      <c r="M222" s="64">
        <f t="shared" si="27"/>
        <v>0</v>
      </c>
      <c r="N222" s="17" t="s">
        <v>16</v>
      </c>
      <c r="O222" s="18"/>
      <c r="P222" s="23">
        <f t="shared" si="21"/>
        <v>0</v>
      </c>
      <c r="Q222" s="89"/>
      <c r="R222" s="43">
        <f t="shared" si="19"/>
        <v>0</v>
      </c>
    </row>
    <row r="223" spans="1:18" ht="25.5" x14ac:dyDescent="0.55000000000000004">
      <c r="A223" s="10"/>
      <c r="B223" s="10"/>
      <c r="C223" s="19"/>
      <c r="D223" s="10"/>
      <c r="E223" s="63">
        <f>+'2'!J223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26"/>
        <v>0</v>
      </c>
      <c r="K223" s="71"/>
      <c r="L223" s="20"/>
      <c r="M223" s="64">
        <f t="shared" si="27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19"/>
        <v>0</v>
      </c>
    </row>
    <row r="224" spans="1:18" ht="25.5" x14ac:dyDescent="0.55000000000000004">
      <c r="A224" s="10"/>
      <c r="B224" s="10"/>
      <c r="C224" s="19"/>
      <c r="D224" s="10"/>
      <c r="E224" s="63">
        <f>+'2'!J224</f>
        <v>0</v>
      </c>
      <c r="F224" s="70"/>
      <c r="G224" s="46">
        <f t="shared" si="25"/>
        <v>0</v>
      </c>
      <c r="H224" s="77">
        <v>0</v>
      </c>
      <c r="I224" s="75">
        <v>0</v>
      </c>
      <c r="J224" s="46">
        <f t="shared" si="26"/>
        <v>0</v>
      </c>
      <c r="K224" s="71"/>
      <c r="L224" s="20"/>
      <c r="M224" s="64">
        <f t="shared" si="27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19"/>
        <v>0</v>
      </c>
    </row>
    <row r="225" spans="1:19" ht="25.5" x14ac:dyDescent="0.55000000000000004">
      <c r="A225" s="10"/>
      <c r="B225" s="10"/>
      <c r="C225" s="19"/>
      <c r="D225" s="10"/>
      <c r="E225" s="63">
        <f>+'2'!J225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/>
      <c r="M225" s="64">
        <f t="shared" si="27"/>
        <v>0</v>
      </c>
      <c r="N225" s="17" t="s">
        <v>16</v>
      </c>
      <c r="O225" s="18"/>
      <c r="P225" s="23">
        <f t="shared" si="21"/>
        <v>0</v>
      </c>
      <c r="Q225" s="89"/>
      <c r="R225" s="43">
        <f t="shared" si="19"/>
        <v>0</v>
      </c>
    </row>
    <row r="226" spans="1:19" ht="25.5" x14ac:dyDescent="0.55000000000000004">
      <c r="A226" s="10"/>
      <c r="B226" s="10"/>
      <c r="C226" s="19"/>
      <c r="D226" s="10"/>
      <c r="E226" s="63">
        <f>+'2'!J226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/>
      <c r="M226" s="64">
        <f t="shared" si="27"/>
        <v>0</v>
      </c>
      <c r="N226" s="17" t="s">
        <v>16</v>
      </c>
      <c r="O226" s="18"/>
      <c r="P226" s="23">
        <f t="shared" si="21"/>
        <v>0</v>
      </c>
      <c r="Q226" s="89"/>
      <c r="R226" s="43">
        <f t="shared" si="19"/>
        <v>0</v>
      </c>
    </row>
    <row r="227" spans="1:19" ht="25.5" x14ac:dyDescent="0.55000000000000004">
      <c r="A227" s="10"/>
      <c r="B227" s="10"/>
      <c r="C227" s="19"/>
      <c r="D227" s="10"/>
      <c r="E227" s="63">
        <f>+'2'!J227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/>
      <c r="M227" s="64">
        <f t="shared" si="27"/>
        <v>0</v>
      </c>
      <c r="N227" s="17" t="s">
        <v>16</v>
      </c>
      <c r="O227" s="18"/>
      <c r="P227" s="23">
        <f t="shared" si="21"/>
        <v>0</v>
      </c>
      <c r="Q227" s="89"/>
      <c r="R227" s="43">
        <f t="shared" si="19"/>
        <v>0</v>
      </c>
    </row>
    <row r="228" spans="1:19" ht="25.5" x14ac:dyDescent="0.55000000000000004">
      <c r="A228" s="10"/>
      <c r="B228" s="10"/>
      <c r="C228" s="19"/>
      <c r="D228" s="10"/>
      <c r="E228" s="63">
        <f>+'2'!J228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/>
      <c r="M228" s="64">
        <f t="shared" si="27"/>
        <v>0</v>
      </c>
      <c r="N228" s="17" t="s">
        <v>16</v>
      </c>
      <c r="O228" s="18"/>
      <c r="P228" s="23">
        <f t="shared" si="21"/>
        <v>0</v>
      </c>
      <c r="Q228" s="89"/>
      <c r="R228" s="43">
        <f t="shared" si="19"/>
        <v>0</v>
      </c>
    </row>
    <row r="229" spans="1:19" ht="25.5" x14ac:dyDescent="0.55000000000000004">
      <c r="A229" s="10"/>
      <c r="B229" s="10"/>
      <c r="C229" s="19"/>
      <c r="D229" s="10"/>
      <c r="E229" s="63">
        <f>+'2'!J229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/>
      <c r="M229" s="64">
        <f t="shared" si="27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19"/>
        <v>0</v>
      </c>
    </row>
    <row r="230" spans="1:19" ht="25.5" x14ac:dyDescent="0.55000000000000004">
      <c r="A230" s="10"/>
      <c r="B230" s="10"/>
      <c r="C230" s="19"/>
      <c r="D230" s="10"/>
      <c r="E230" s="63">
        <f>+'2'!J230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/>
      <c r="M230" s="64">
        <f t="shared" si="27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19"/>
        <v>0</v>
      </c>
    </row>
    <row r="231" spans="1:19" ht="25.5" x14ac:dyDescent="0.55000000000000004">
      <c r="A231" s="10"/>
      <c r="B231" s="10"/>
      <c r="C231" s="19"/>
      <c r="D231" s="10"/>
      <c r="E231" s="63">
        <f>+'2'!J231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6"/>
        <v>0</v>
      </c>
      <c r="K231" s="71"/>
      <c r="L231" s="20"/>
      <c r="M231" s="64">
        <f t="shared" si="27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19"/>
        <v>0</v>
      </c>
    </row>
    <row r="232" spans="1:19" ht="25.5" x14ac:dyDescent="0.55000000000000004">
      <c r="A232" s="10"/>
      <c r="B232" s="10"/>
      <c r="C232" s="19"/>
      <c r="D232" s="10"/>
      <c r="E232" s="63">
        <f>+'2'!J232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/>
      <c r="M232" s="64">
        <f t="shared" si="27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19"/>
        <v>0</v>
      </c>
    </row>
    <row r="233" spans="1:19" ht="25.5" x14ac:dyDescent="0.55000000000000004">
      <c r="A233" s="10"/>
      <c r="B233" s="10"/>
      <c r="C233" s="19"/>
      <c r="D233" s="10"/>
      <c r="E233" s="63">
        <f>+'2'!J231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/>
      <c r="M233" s="64">
        <f t="shared" si="27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19"/>
        <v>0</v>
      </c>
    </row>
    <row r="234" spans="1:19" ht="25.5" x14ac:dyDescent="0.55000000000000004">
      <c r="A234" s="10"/>
      <c r="B234" s="10"/>
      <c r="C234" s="19"/>
      <c r="D234" s="10"/>
      <c r="E234" s="63">
        <f>+'2'!J233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/>
      <c r="M234" s="64">
        <f t="shared" si="18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19"/>
        <v>0</v>
      </c>
    </row>
    <row r="235" spans="1:19" ht="25.5" x14ac:dyDescent="0.55000000000000004">
      <c r="A235" s="1"/>
      <c r="E235" s="1"/>
      <c r="F235" s="1"/>
      <c r="G235" s="24"/>
      <c r="H235" s="25"/>
      <c r="I235" s="25"/>
      <c r="J235" s="24"/>
      <c r="K235" s="24"/>
      <c r="L235" s="26"/>
      <c r="M235" s="28"/>
      <c r="N235" s="27"/>
      <c r="O235" s="18">
        <v>0</v>
      </c>
      <c r="P235" s="73" t="s">
        <v>213</v>
      </c>
      <c r="Q235" s="90"/>
      <c r="R235" s="74">
        <f>SUM(R5:R234)</f>
        <v>965.2399999999999</v>
      </c>
      <c r="S235" s="74"/>
    </row>
    <row r="236" spans="1:19" ht="25.5" customHeight="1" x14ac:dyDescent="0.5">
      <c r="A236" s="1"/>
      <c r="E236" s="1"/>
      <c r="F236" s="1"/>
      <c r="G236" s="24"/>
      <c r="H236" s="25"/>
      <c r="I236" s="25"/>
      <c r="J236" s="24"/>
      <c r="K236" s="179" t="s">
        <v>212</v>
      </c>
      <c r="L236" s="180"/>
      <c r="M236" s="30">
        <f>+O235</f>
        <v>0</v>
      </c>
      <c r="N236" s="27"/>
      <c r="O236" s="29"/>
    </row>
    <row r="237" spans="1:19" ht="25.5" x14ac:dyDescent="0.55000000000000004">
      <c r="A237" s="1"/>
      <c r="E237" s="1"/>
      <c r="F237" s="1"/>
      <c r="G237" s="31"/>
      <c r="J237" s="31"/>
      <c r="K237" s="32"/>
      <c r="L237" s="34" t="s">
        <v>202</v>
      </c>
      <c r="M237" s="35"/>
      <c r="N237" s="33">
        <f>SUM(M5:M236)</f>
        <v>2735</v>
      </c>
    </row>
    <row r="238" spans="1:19" ht="25.5" x14ac:dyDescent="0.55000000000000004">
      <c r="A238" s="1"/>
      <c r="E238" s="1"/>
      <c r="F238" s="1"/>
      <c r="G238" s="31"/>
      <c r="J238" s="31"/>
      <c r="L238" s="34" t="s">
        <v>203</v>
      </c>
      <c r="M238" s="35"/>
      <c r="N238" s="36"/>
    </row>
    <row r="239" spans="1:19" ht="25.5" x14ac:dyDescent="0.55000000000000004">
      <c r="A239" s="1"/>
      <c r="E239" s="1"/>
      <c r="F239" s="1"/>
      <c r="G239" s="31"/>
      <c r="J239" s="31"/>
      <c r="L239" s="34" t="s">
        <v>204</v>
      </c>
      <c r="M239" s="35"/>
      <c r="N239" s="36">
        <f>SUM(O239:AF239)</f>
        <v>950</v>
      </c>
      <c r="O239" s="2">
        <v>330</v>
      </c>
      <c r="P239" s="2">
        <v>180</v>
      </c>
      <c r="Q239" s="87">
        <v>200</v>
      </c>
      <c r="R239" s="2">
        <v>240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205</v>
      </c>
      <c r="M240" s="35"/>
      <c r="N240" s="36">
        <v>0</v>
      </c>
    </row>
    <row r="241" spans="1:14" ht="25.5" x14ac:dyDescent="0.55000000000000004">
      <c r="A241" s="1"/>
      <c r="E241" s="1"/>
      <c r="F241" s="1"/>
      <c r="G241" s="31"/>
      <c r="J241" s="31"/>
      <c r="L241" s="34" t="s">
        <v>206</v>
      </c>
      <c r="M241" s="35"/>
      <c r="N241" s="36"/>
    </row>
    <row r="242" spans="1:14" ht="25.5" x14ac:dyDescent="0.55000000000000004">
      <c r="A242" s="1"/>
      <c r="E242" s="1"/>
      <c r="F242" s="1"/>
      <c r="G242" s="31"/>
      <c r="J242" s="31"/>
      <c r="L242" s="34" t="s">
        <v>207</v>
      </c>
      <c r="M242" s="35"/>
      <c r="N242" s="37">
        <f>SUM(O5:O235)</f>
        <v>855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208</v>
      </c>
      <c r="M243" s="35"/>
      <c r="N243" s="33">
        <f>N237-N238-N239-N241-N242</f>
        <v>930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209</v>
      </c>
      <c r="M244" s="35"/>
      <c r="N244" s="37">
        <v>930</v>
      </c>
    </row>
    <row r="245" spans="1:14" ht="25.5" x14ac:dyDescent="0.55000000000000004">
      <c r="A245" s="1"/>
      <c r="E245" s="1"/>
      <c r="F245" s="1"/>
      <c r="G245" s="31"/>
      <c r="J245" s="31"/>
      <c r="L245" s="34" t="s">
        <v>210</v>
      </c>
      <c r="M245" s="35"/>
      <c r="N245" s="33">
        <f>+N244-N243</f>
        <v>0</v>
      </c>
    </row>
    <row r="246" spans="1:14" ht="25.5" x14ac:dyDescent="0.55000000000000004">
      <c r="E246" s="1"/>
      <c r="F246" s="1"/>
      <c r="J246" s="2"/>
      <c r="L246" s="34" t="s">
        <v>211</v>
      </c>
      <c r="M246" s="35"/>
      <c r="N246" s="33">
        <f>+N244-N243</f>
        <v>0</v>
      </c>
    </row>
    <row r="247" spans="1:14" x14ac:dyDescent="0.5">
      <c r="J247" s="2"/>
      <c r="L247" s="2"/>
    </row>
    <row r="248" spans="1:14" ht="25.5" x14ac:dyDescent="0.55000000000000004">
      <c r="J248" s="2"/>
      <c r="L248" s="72" t="s">
        <v>272</v>
      </c>
      <c r="M248" s="2" t="s">
        <v>307</v>
      </c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</sheetData>
  <autoFilter ref="A1:S248" xr:uid="{A8659A1D-7742-48A0-A8EC-0F2280F9B025}"/>
  <mergeCells count="16">
    <mergeCell ref="K236:L236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0"/>
  <sheetViews>
    <sheetView zoomScale="80" zoomScaleNormal="80" workbookViewId="0">
      <pane xSplit="10" ySplit="4" topLeftCell="K213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27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35</v>
      </c>
      <c r="K6" s="71">
        <v>14</v>
      </c>
      <c r="L6" s="20">
        <v>100</v>
      </c>
      <c r="M6" s="64">
        <f t="shared" ref="M6:M80" si="3">+L6*K6</f>
        <v>1400</v>
      </c>
      <c r="N6" s="17" t="s">
        <v>1453</v>
      </c>
      <c r="O6" s="18">
        <v>100</v>
      </c>
      <c r="P6" s="130">
        <f t="shared" si="2"/>
        <v>1300</v>
      </c>
      <c r="Q6" s="115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30">
        <f t="shared" si="2"/>
        <v>200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30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30">
        <f t="shared" ref="P28:P80" si="5">SUM(M28-O28)</f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+'3'!J30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6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30">
        <f t="shared" si="5"/>
        <v>600</v>
      </c>
      <c r="Q31" s="11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4" si="6"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0</v>
      </c>
      <c r="K58" s="71">
        <v>2</v>
      </c>
      <c r="L58" s="20">
        <v>120</v>
      </c>
      <c r="M58" s="64">
        <f t="shared" si="3"/>
        <v>240</v>
      </c>
      <c r="N58" s="17" t="s">
        <v>16</v>
      </c>
      <c r="O58" s="18">
        <v>70</v>
      </c>
      <c r="P58" s="130">
        <f t="shared" si="6"/>
        <v>170</v>
      </c>
      <c r="Q58" s="115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6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6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6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6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6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+'3'!J71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2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+'3'!J88</f>
        <v>3</v>
      </c>
      <c r="F88" s="70"/>
      <c r="G88" s="46">
        <f t="shared" si="7"/>
        <v>3</v>
      </c>
      <c r="H88" s="77">
        <v>0</v>
      </c>
      <c r="I88" s="75">
        <v>0</v>
      </c>
      <c r="J88" s="46">
        <f t="shared" si="8"/>
        <v>3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+'3'!J89</f>
        <v>14</v>
      </c>
      <c r="F89" s="70"/>
      <c r="G89" s="46">
        <f t="shared" si="7"/>
        <v>14</v>
      </c>
      <c r="H89" s="77">
        <v>0</v>
      </c>
      <c r="I89" s="75">
        <v>0</v>
      </c>
      <c r="J89" s="46">
        <f t="shared" si="8"/>
        <v>14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+'3'!J90</f>
        <v>8</v>
      </c>
      <c r="F90" s="70"/>
      <c r="G90" s="46">
        <f t="shared" si="7"/>
        <v>8</v>
      </c>
      <c r="H90" s="77">
        <v>0</v>
      </c>
      <c r="I90" s="75">
        <v>0</v>
      </c>
      <c r="J90" s="46">
        <f t="shared" si="8"/>
        <v>8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+'3'!J91</f>
        <v>10</v>
      </c>
      <c r="F91" s="70"/>
      <c r="G91" s="46">
        <f t="shared" si="7"/>
        <v>10</v>
      </c>
      <c r="H91" s="77">
        <v>0</v>
      </c>
      <c r="I91" s="75">
        <v>0</v>
      </c>
      <c r="J91" s="46">
        <f t="shared" si="8"/>
        <v>10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+'3'!J99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+'3'!J102</f>
        <v>1</v>
      </c>
      <c r="F102" s="70"/>
      <c r="G102" s="46">
        <f t="shared" si="7"/>
        <v>1</v>
      </c>
      <c r="H102" s="77">
        <v>0</v>
      </c>
      <c r="I102" s="75">
        <v>0</v>
      </c>
      <c r="J102" s="46">
        <f t="shared" si="8"/>
        <v>0</v>
      </c>
      <c r="K102" s="71">
        <v>1</v>
      </c>
      <c r="L102" s="20">
        <v>50</v>
      </c>
      <c r="M102" s="64">
        <f t="shared" si="9"/>
        <v>50</v>
      </c>
      <c r="N102" s="17" t="s">
        <v>1453</v>
      </c>
      <c r="O102" s="18">
        <v>50</v>
      </c>
      <c r="P102" s="23">
        <f t="shared" si="10"/>
        <v>0</v>
      </c>
      <c r="Q102" s="115">
        <v>24.21</v>
      </c>
      <c r="R102" s="43">
        <f t="shared" si="11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+'3'!J123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+'3'!J131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+'3'!J132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+'3'!J133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+'3'!J134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+'3'!J136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+'3'!J139</f>
        <v>5</v>
      </c>
      <c r="F139" s="70"/>
      <c r="G139" s="46">
        <f t="shared" si="15"/>
        <v>5</v>
      </c>
      <c r="H139" s="77">
        <v>0</v>
      </c>
      <c r="I139" s="75">
        <v>0</v>
      </c>
      <c r="J139" s="46">
        <f t="shared" si="16"/>
        <v>3</v>
      </c>
      <c r="K139" s="71">
        <v>2</v>
      </c>
      <c r="L139" s="20">
        <v>50</v>
      </c>
      <c r="M139" s="64">
        <f t="shared" si="9"/>
        <v>100</v>
      </c>
      <c r="N139" s="17" t="s">
        <v>16</v>
      </c>
      <c r="O139" s="18"/>
      <c r="P139" s="130">
        <f t="shared" si="10"/>
        <v>100</v>
      </c>
      <c r="Q139" s="115">
        <v>23.02</v>
      </c>
      <c r="R139" s="43">
        <f t="shared" si="11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+'3'!J142</f>
        <v>6</v>
      </c>
      <c r="F142" s="70"/>
      <c r="G142" s="46">
        <f t="shared" si="15"/>
        <v>6</v>
      </c>
      <c r="H142" s="77">
        <v>0</v>
      </c>
      <c r="I142" s="75">
        <v>0</v>
      </c>
      <c r="J142" s="46">
        <f t="shared" si="16"/>
        <v>6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+'3'!J143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+'3'!J144</f>
        <v>4</v>
      </c>
      <c r="F144" s="70"/>
      <c r="G144" s="46">
        <f t="shared" si="15"/>
        <v>4</v>
      </c>
      <c r="H144" s="77">
        <v>0</v>
      </c>
      <c r="I144" s="75">
        <v>0</v>
      </c>
      <c r="J144" s="46">
        <f t="shared" si="16"/>
        <v>4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+'3'!J150</f>
        <v>2</v>
      </c>
      <c r="F150" s="70"/>
      <c r="G150" s="46">
        <f t="shared" si="15"/>
        <v>2</v>
      </c>
      <c r="H150" s="77">
        <v>0</v>
      </c>
      <c r="I150" s="75">
        <v>0</v>
      </c>
      <c r="J150" s="46">
        <f t="shared" si="16"/>
        <v>2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+'3'!J151</f>
        <v>11</v>
      </c>
      <c r="F151" s="70"/>
      <c r="G151" s="46">
        <f t="shared" si="15"/>
        <v>11</v>
      </c>
      <c r="H151" s="77">
        <v>0</v>
      </c>
      <c r="I151" s="75">
        <v>0</v>
      </c>
      <c r="J151" s="46">
        <f t="shared" si="16"/>
        <v>11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+'3'!J155</f>
        <v>9</v>
      </c>
      <c r="F155" s="70"/>
      <c r="G155" s="46">
        <f t="shared" si="15"/>
        <v>9</v>
      </c>
      <c r="H155" s="77">
        <v>0</v>
      </c>
      <c r="I155" s="75">
        <v>0</v>
      </c>
      <c r="J155" s="46">
        <f t="shared" si="16"/>
        <v>9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+'3'!J156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+'3'!J162</f>
        <v>25</v>
      </c>
      <c r="F162" s="70"/>
      <c r="G162" s="46">
        <f t="shared" si="15"/>
        <v>25</v>
      </c>
      <c r="H162" s="77">
        <v>0</v>
      </c>
      <c r="I162" s="75">
        <v>0</v>
      </c>
      <c r="J162" s="46">
        <f t="shared" si="16"/>
        <v>25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+'3'!J164</f>
        <v>3</v>
      </c>
      <c r="F164" s="70"/>
      <c r="G164" s="46">
        <f t="shared" si="15"/>
        <v>3</v>
      </c>
      <c r="H164" s="77">
        <v>0</v>
      </c>
      <c r="I164" s="75">
        <v>0</v>
      </c>
      <c r="J164" s="46">
        <f t="shared" si="16"/>
        <v>0</v>
      </c>
      <c r="K164" s="71">
        <v>3</v>
      </c>
      <c r="L164" s="20">
        <v>120</v>
      </c>
      <c r="M164" s="64">
        <f t="shared" si="9"/>
        <v>360</v>
      </c>
      <c r="N164" s="17" t="s">
        <v>16</v>
      </c>
      <c r="O164" s="18"/>
      <c r="P164" s="130">
        <f t="shared" si="10"/>
        <v>360</v>
      </c>
      <c r="Q164" s="115">
        <v>83</v>
      </c>
      <c r="R164" s="43">
        <f t="shared" si="11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+'3'!J165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+'3'!J166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+'3'!J167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0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+'3'!J168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+'3'!J169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+'3'!J170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+'3'!J171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+'3'!J172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6" si="17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+'3'!J174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+'3'!J175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+'3'!J176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+'3'!J177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33" si="20">+L177*K177</f>
        <v>0</v>
      </c>
      <c r="N177" s="17" t="s">
        <v>16</v>
      </c>
      <c r="O177" s="18"/>
      <c r="P177" s="23">
        <f t="shared" ref="P177:P233" si="21">SUM(M177-O177)</f>
        <v>0</v>
      </c>
      <c r="Q177" s="89">
        <v>10.47</v>
      </c>
      <c r="R177" s="43">
        <f t="shared" ref="R177:R232" si="22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+'3'!J178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+'3'!J179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+'3'!J180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2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+'3'!J181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+'3'!J182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2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+'3'!J183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+'3'!J184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/>
      <c r="R184" s="43">
        <f t="shared" si="22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+'3'!J185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2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+'3'!J186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+'3'!J190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+'3'!J191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2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+'3'!J192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+'3'!J199</f>
        <v>245</v>
      </c>
      <c r="F199" s="70"/>
      <c r="G199" s="46">
        <f t="shared" si="15"/>
        <v>245</v>
      </c>
      <c r="H199" s="77">
        <v>0</v>
      </c>
      <c r="I199" s="75">
        <v>0</v>
      </c>
      <c r="J199" s="46">
        <f t="shared" si="16"/>
        <v>245</v>
      </c>
      <c r="K199" s="71"/>
      <c r="L199" s="20">
        <v>10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+'3'!J201</f>
        <v>7</v>
      </c>
      <c r="F201" s="70"/>
      <c r="G201" s="46">
        <f t="shared" si="15"/>
        <v>7</v>
      </c>
      <c r="H201" s="77">
        <v>0</v>
      </c>
      <c r="I201" s="75">
        <v>0</v>
      </c>
      <c r="J201" s="46">
        <f t="shared" si="16"/>
        <v>7</v>
      </c>
      <c r="K201" s="71"/>
      <c r="L201" s="20">
        <v>20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2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+'3'!J204</f>
        <v>16</v>
      </c>
      <c r="F204" s="70"/>
      <c r="G204" s="46">
        <f t="shared" ref="G204:G233" si="26">E204+F204</f>
        <v>16</v>
      </c>
      <c r="H204" s="77">
        <v>0</v>
      </c>
      <c r="I204" s="75">
        <v>0</v>
      </c>
      <c r="J204" s="46">
        <f t="shared" ref="J204:J233" si="27">+G204-H204-K204-I204</f>
        <v>16</v>
      </c>
      <c r="K204" s="71"/>
      <c r="L204" s="20">
        <v>200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+'3'!J205</f>
        <v>17</v>
      </c>
      <c r="F205" s="70"/>
      <c r="G205" s="46">
        <f t="shared" si="26"/>
        <v>17</v>
      </c>
      <c r="H205" s="77">
        <v>0</v>
      </c>
      <c r="I205" s="75">
        <v>0</v>
      </c>
      <c r="J205" s="46">
        <f t="shared" si="27"/>
        <v>17</v>
      </c>
      <c r="K205" s="71"/>
      <c r="L205" s="20">
        <v>250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+'3'!J206</f>
        <v>20</v>
      </c>
      <c r="F206" s="70"/>
      <c r="G206" s="46">
        <f t="shared" si="26"/>
        <v>20</v>
      </c>
      <c r="H206" s="77">
        <v>0</v>
      </c>
      <c r="I206" s="75">
        <v>0</v>
      </c>
      <c r="J206" s="46">
        <f t="shared" si="27"/>
        <v>20</v>
      </c>
      <c r="K206" s="71"/>
      <c r="L206" s="20">
        <v>50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2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+'3'!J212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2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+'3'!J213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29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2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+'3'!J214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27</v>
      </c>
      <c r="M214" s="64">
        <f t="shared" si="20"/>
        <v>0</v>
      </c>
      <c r="N214" s="17" t="s">
        <v>16</v>
      </c>
      <c r="O214" s="18"/>
      <c r="P214" s="23">
        <f t="shared" si="21"/>
        <v>0</v>
      </c>
      <c r="Q214" s="89"/>
      <c r="R214" s="43">
        <f t="shared" si="22"/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+'3'!J215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20</v>
      </c>
      <c r="M215" s="64">
        <f t="shared" si="20"/>
        <v>0</v>
      </c>
      <c r="N215" s="17" t="s">
        <v>16</v>
      </c>
      <c r="O215" s="18"/>
      <c r="P215" s="23">
        <f t="shared" si="21"/>
        <v>0</v>
      </c>
      <c r="Q215" s="89"/>
      <c r="R215" s="43">
        <f t="shared" si="22"/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+'3'!J216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>
        <v>15</v>
      </c>
      <c r="M216" s="64">
        <f t="shared" si="20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2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+'3'!J217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>
        <v>25</v>
      </c>
      <c r="M217" s="64">
        <f t="shared" si="20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+'3'!J218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25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2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+'3'!J219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35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+'3'!J220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35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/>
      <c r="R220" s="43">
        <f t="shared" si="22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+'3'!J221</f>
        <v>14</v>
      </c>
      <c r="F221" s="70"/>
      <c r="G221" s="46">
        <f t="shared" si="26"/>
        <v>14</v>
      </c>
      <c r="H221" s="77">
        <v>0</v>
      </c>
      <c r="I221" s="75">
        <v>0</v>
      </c>
      <c r="J221" s="46">
        <f t="shared" si="27"/>
        <v>3</v>
      </c>
      <c r="K221" s="71">
        <v>11</v>
      </c>
      <c r="L221" s="20">
        <v>20</v>
      </c>
      <c r="M221" s="64">
        <f t="shared" si="20"/>
        <v>220</v>
      </c>
      <c r="N221" s="17" t="s">
        <v>16</v>
      </c>
      <c r="O221" s="18"/>
      <c r="P221" s="130">
        <f t="shared" si="21"/>
        <v>220</v>
      </c>
      <c r="Q221" s="89"/>
      <c r="R221" s="43">
        <f t="shared" si="22"/>
        <v>0</v>
      </c>
    </row>
    <row r="222" spans="1:18" ht="25.5" x14ac:dyDescent="0.55000000000000004">
      <c r="A222" s="10"/>
      <c r="B222" s="10"/>
      <c r="C222" s="19"/>
      <c r="D222" s="10"/>
      <c r="E222" s="63">
        <f>+'3'!J222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27"/>
        <v>0</v>
      </c>
      <c r="K222" s="71"/>
      <c r="L222" s="20"/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/>
      <c r="R222" s="43">
        <f t="shared" si="22"/>
        <v>0</v>
      </c>
    </row>
    <row r="223" spans="1:18" ht="25.5" x14ac:dyDescent="0.55000000000000004">
      <c r="A223" s="10"/>
      <c r="B223" s="10"/>
      <c r="C223" s="19"/>
      <c r="D223" s="10"/>
      <c r="E223" s="63">
        <f>+'3'!J223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27"/>
        <v>0</v>
      </c>
      <c r="K223" s="71"/>
      <c r="L223" s="20"/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/>
      <c r="B224" s="10"/>
      <c r="C224" s="19"/>
      <c r="D224" s="10"/>
      <c r="E224" s="63">
        <f>+'3'!J224</f>
        <v>0</v>
      </c>
      <c r="F224" s="70"/>
      <c r="G224" s="46">
        <f t="shared" si="26"/>
        <v>0</v>
      </c>
      <c r="H224" s="77">
        <v>0</v>
      </c>
      <c r="I224" s="75">
        <v>0</v>
      </c>
      <c r="J224" s="46">
        <f t="shared" si="27"/>
        <v>0</v>
      </c>
      <c r="K224" s="71"/>
      <c r="L224" s="20"/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9" ht="25.5" x14ac:dyDescent="0.55000000000000004">
      <c r="A225" s="10"/>
      <c r="B225" s="10"/>
      <c r="C225" s="19"/>
      <c r="D225" s="10"/>
      <c r="E225" s="63">
        <f>+'3'!J225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/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/>
      <c r="R225" s="43">
        <f t="shared" si="22"/>
        <v>0</v>
      </c>
    </row>
    <row r="226" spans="1:19" ht="25.5" x14ac:dyDescent="0.55000000000000004">
      <c r="A226" s="10"/>
      <c r="B226" s="10"/>
      <c r="C226" s="19"/>
      <c r="D226" s="10"/>
      <c r="E226" s="63">
        <f>+'3'!J226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/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89"/>
      <c r="R226" s="43">
        <f t="shared" si="22"/>
        <v>0</v>
      </c>
    </row>
    <row r="227" spans="1:19" ht="25.5" x14ac:dyDescent="0.55000000000000004">
      <c r="A227" s="10"/>
      <c r="B227" s="10"/>
      <c r="C227" s="19"/>
      <c r="D227" s="10"/>
      <c r="E227" s="63">
        <f>+'3'!J227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/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/>
      <c r="R227" s="43">
        <f t="shared" si="22"/>
        <v>0</v>
      </c>
    </row>
    <row r="228" spans="1:19" ht="25.5" x14ac:dyDescent="0.55000000000000004">
      <c r="A228" s="10"/>
      <c r="B228" s="10"/>
      <c r="C228" s="19"/>
      <c r="D228" s="10"/>
      <c r="E228" s="63">
        <f>+'3'!J228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/>
      <c r="M228" s="64">
        <f t="shared" si="20"/>
        <v>0</v>
      </c>
      <c r="N228" s="17" t="s">
        <v>16</v>
      </c>
      <c r="O228" s="18"/>
      <c r="P228" s="23">
        <f t="shared" si="21"/>
        <v>0</v>
      </c>
      <c r="Q228" s="89"/>
      <c r="R228" s="43">
        <f t="shared" si="22"/>
        <v>0</v>
      </c>
    </row>
    <row r="229" spans="1:19" ht="25.5" x14ac:dyDescent="0.55000000000000004">
      <c r="A229" s="10"/>
      <c r="B229" s="10"/>
      <c r="C229" s="19"/>
      <c r="D229" s="10"/>
      <c r="E229" s="63">
        <f>+'3'!J229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9" ht="25.5" x14ac:dyDescent="0.55000000000000004">
      <c r="A230" s="10"/>
      <c r="B230" s="10"/>
      <c r="C230" s="19"/>
      <c r="D230" s="10"/>
      <c r="E230" s="63">
        <f>+'3'!J230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/>
      <c r="M230" s="64">
        <f t="shared" si="20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2"/>
        <v>0</v>
      </c>
    </row>
    <row r="231" spans="1:19" ht="25.5" x14ac:dyDescent="0.55000000000000004">
      <c r="A231" s="10"/>
      <c r="B231" s="10"/>
      <c r="C231" s="19"/>
      <c r="D231" s="10"/>
      <c r="E231" s="63">
        <f>+'3'!J231</f>
        <v>0</v>
      </c>
      <c r="F231" s="70"/>
      <c r="G231" s="46">
        <f t="shared" si="26"/>
        <v>0</v>
      </c>
      <c r="H231" s="77">
        <v>0</v>
      </c>
      <c r="I231" s="75"/>
      <c r="J231" s="46">
        <f t="shared" si="27"/>
        <v>0</v>
      </c>
      <c r="K231" s="71"/>
      <c r="L231" s="20"/>
      <c r="M231" s="64">
        <f t="shared" si="20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2"/>
        <v>0</v>
      </c>
    </row>
    <row r="232" spans="1:19" ht="25.5" x14ac:dyDescent="0.55000000000000004">
      <c r="A232" s="10"/>
      <c r="B232" s="10"/>
      <c r="C232" s="19"/>
      <c r="D232" s="10"/>
      <c r="E232" s="63">
        <f>+'3'!J232</f>
        <v>0</v>
      </c>
      <c r="F232" s="70"/>
      <c r="G232" s="46">
        <f t="shared" si="26"/>
        <v>0</v>
      </c>
      <c r="H232" s="77">
        <v>0</v>
      </c>
      <c r="I232" s="75">
        <v>0</v>
      </c>
      <c r="J232" s="46">
        <f t="shared" si="27"/>
        <v>0</v>
      </c>
      <c r="K232" s="71"/>
      <c r="L232" s="20"/>
      <c r="M232" s="64">
        <f t="shared" si="20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2"/>
        <v>0</v>
      </c>
    </row>
    <row r="233" spans="1:19" ht="25.5" x14ac:dyDescent="0.55000000000000004">
      <c r="A233" s="10"/>
      <c r="B233" s="10"/>
      <c r="C233" s="19"/>
      <c r="D233" s="10"/>
      <c r="E233" s="63">
        <f>+'3'!J233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/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/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1254.6300000000001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34" t="s">
        <v>202</v>
      </c>
      <c r="M236" s="35"/>
      <c r="N236" s="33">
        <f>SUM(M5:M235)</f>
        <v>3470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1320</v>
      </c>
      <c r="O238" s="2">
        <v>500</v>
      </c>
      <c r="P238" s="2">
        <v>100</v>
      </c>
      <c r="Q238" s="87">
        <v>400</v>
      </c>
      <c r="R238" s="2">
        <v>200</v>
      </c>
      <c r="S238" s="2">
        <v>120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220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1930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1930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0"/>
  <sheetViews>
    <sheetView zoomScale="80" zoomScaleNormal="80" workbookViewId="0">
      <pane xSplit="10" ySplit="4" topLeftCell="K213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35</v>
      </c>
      <c r="F6" s="70">
        <v>30</v>
      </c>
      <c r="G6" s="46">
        <f t="shared" si="0"/>
        <v>65</v>
      </c>
      <c r="H6" s="77">
        <v>0</v>
      </c>
      <c r="I6" s="75">
        <v>0</v>
      </c>
      <c r="J6" s="46">
        <f t="shared" si="1"/>
        <v>64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30">
        <f t="shared" ref="P6:P25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1</v>
      </c>
      <c r="F22" s="70">
        <v>10</v>
      </c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ref="P26:P27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6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+'4'!J30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6</v>
      </c>
      <c r="F31" s="70">
        <v>10</v>
      </c>
      <c r="G31" s="46">
        <f t="shared" si="0"/>
        <v>16</v>
      </c>
      <c r="H31" s="77">
        <v>0</v>
      </c>
      <c r="I31" s="75">
        <v>0</v>
      </c>
      <c r="J31" s="46">
        <f t="shared" si="1"/>
        <v>14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40</v>
      </c>
      <c r="P31" s="130">
        <f t="shared" si="6"/>
        <v>160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+'4'!J40</f>
        <v>2</v>
      </c>
      <c r="F40" s="70">
        <v>4</v>
      </c>
      <c r="G40" s="46">
        <f t="shared" si="0"/>
        <v>6</v>
      </c>
      <c r="H40" s="77">
        <v>0</v>
      </c>
      <c r="I40" s="75">
        <v>0</v>
      </c>
      <c r="J40" s="46">
        <f t="shared" si="1"/>
        <v>4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>
        <v>50</v>
      </c>
      <c r="P40" s="130">
        <f t="shared" si="6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+'4'!J41</f>
        <v>2</v>
      </c>
      <c r="F41" s="70">
        <v>4</v>
      </c>
      <c r="G41" s="46">
        <f t="shared" si="0"/>
        <v>6</v>
      </c>
      <c r="H41" s="77">
        <v>0</v>
      </c>
      <c r="I41" s="75">
        <v>0</v>
      </c>
      <c r="J41" s="46">
        <f t="shared" si="1"/>
        <v>4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30">
        <f t="shared" si="6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+'4'!J43</f>
        <v>0</v>
      </c>
      <c r="F43" s="70">
        <v>2</v>
      </c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+'4'!J44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+'4'!J45</f>
        <v>2</v>
      </c>
      <c r="F45" s="70">
        <v>2</v>
      </c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115">
        <v>18.32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+'4'!J46</f>
        <v>0</v>
      </c>
      <c r="F46" s="70">
        <v>2</v>
      </c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+'4'!J47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+'4'!J50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ref="P57:P64" si="7">SUM(M57-O57)</f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+'4'!J59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+'4'!J60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+'4'!J61</f>
        <v>2</v>
      </c>
      <c r="F61" s="70">
        <v>3</v>
      </c>
      <c r="G61" s="46">
        <f t="shared" si="0"/>
        <v>5</v>
      </c>
      <c r="H61" s="77">
        <v>0</v>
      </c>
      <c r="I61" s="75">
        <v>0</v>
      </c>
      <c r="J61" s="46">
        <f t="shared" si="1"/>
        <v>3</v>
      </c>
      <c r="K61" s="71">
        <v>2</v>
      </c>
      <c r="L61" s="20">
        <v>50</v>
      </c>
      <c r="M61" s="64">
        <f t="shared" si="2"/>
        <v>100</v>
      </c>
      <c r="N61" s="17" t="s">
        <v>1453</v>
      </c>
      <c r="O61" s="18">
        <v>100</v>
      </c>
      <c r="P61" s="23">
        <f t="shared" si="7"/>
        <v>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+'4'!J68</f>
        <v>4</v>
      </c>
      <c r="F68" s="70">
        <v>5</v>
      </c>
      <c r="G68" s="46">
        <f t="shared" si="0"/>
        <v>9</v>
      </c>
      <c r="H68" s="77">
        <v>0</v>
      </c>
      <c r="I68" s="75">
        <v>0</v>
      </c>
      <c r="J68" s="46">
        <f t="shared" si="1"/>
        <v>7</v>
      </c>
      <c r="K68" s="71">
        <v>2</v>
      </c>
      <c r="L68" s="20">
        <v>50</v>
      </c>
      <c r="M68" s="64">
        <f t="shared" si="2"/>
        <v>100</v>
      </c>
      <c r="N68" s="17" t="s">
        <v>16</v>
      </c>
      <c r="O68" s="18">
        <v>50</v>
      </c>
      <c r="P68" s="130">
        <f t="shared" si="6"/>
        <v>50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+'4'!J69</f>
        <v>0</v>
      </c>
      <c r="F69" s="70"/>
      <c r="G69" s="46">
        <f t="shared" ref="G69:G135" si="8">E69+F69</f>
        <v>0</v>
      </c>
      <c r="H69" s="77">
        <v>0</v>
      </c>
      <c r="I69" s="75">
        <v>0</v>
      </c>
      <c r="J69" s="46">
        <f t="shared" ref="J69:J135" si="9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+'4'!J70</f>
        <v>0</v>
      </c>
      <c r="F70" s="70"/>
      <c r="G70" s="46">
        <f t="shared" si="8"/>
        <v>0</v>
      </c>
      <c r="H70" s="77">
        <v>0</v>
      </c>
      <c r="I70" s="75">
        <v>0</v>
      </c>
      <c r="J70" s="46">
        <f t="shared" si="9"/>
        <v>0</v>
      </c>
      <c r="K70" s="71"/>
      <c r="L70" s="20">
        <v>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+'4'!J71</f>
        <v>0</v>
      </c>
      <c r="F71" s="70"/>
      <c r="G71" s="46">
        <f t="shared" si="8"/>
        <v>0</v>
      </c>
      <c r="H71" s="77">
        <v>0</v>
      </c>
      <c r="I71" s="75">
        <v>0</v>
      </c>
      <c r="J71" s="46">
        <f t="shared" si="9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+'4'!J72</f>
        <v>0</v>
      </c>
      <c r="F72" s="70"/>
      <c r="G72" s="46">
        <f t="shared" si="8"/>
        <v>0</v>
      </c>
      <c r="H72" s="77">
        <v>0</v>
      </c>
      <c r="I72" s="75">
        <v>0</v>
      </c>
      <c r="J72" s="46">
        <f t="shared" si="9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+'4'!J73</f>
        <v>0</v>
      </c>
      <c r="F73" s="70"/>
      <c r="G73" s="46">
        <f t="shared" si="8"/>
        <v>0</v>
      </c>
      <c r="H73" s="77">
        <v>0</v>
      </c>
      <c r="I73" s="75">
        <v>0</v>
      </c>
      <c r="J73" s="46">
        <f t="shared" si="9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+'4'!J74</f>
        <v>0</v>
      </c>
      <c r="F74" s="70"/>
      <c r="G74" s="46">
        <f t="shared" si="8"/>
        <v>0</v>
      </c>
      <c r="H74" s="77">
        <v>0</v>
      </c>
      <c r="I74" s="75">
        <v>0</v>
      </c>
      <c r="J74" s="46">
        <f t="shared" si="9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6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+'4'!J75</f>
        <v>0</v>
      </c>
      <c r="F75" s="70"/>
      <c r="G75" s="46">
        <f t="shared" si="8"/>
        <v>0</v>
      </c>
      <c r="H75" s="77">
        <v>0</v>
      </c>
      <c r="I75" s="75">
        <v>0</v>
      </c>
      <c r="J75" s="46">
        <f t="shared" si="9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+'4'!J77</f>
        <v>0</v>
      </c>
      <c r="F77" s="70"/>
      <c r="G77" s="46">
        <f t="shared" si="8"/>
        <v>0</v>
      </c>
      <c r="H77" s="77">
        <v>0</v>
      </c>
      <c r="I77" s="75">
        <v>0</v>
      </c>
      <c r="J77" s="46">
        <f t="shared" si="9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6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+'4'!J78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9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+'4'!J79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9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+'4'!J80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9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+'4'!J81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9"/>
        <v>0</v>
      </c>
      <c r="K81" s="71"/>
      <c r="L81" s="20">
        <v>45</v>
      </c>
      <c r="M81" s="64">
        <f t="shared" ref="M81:M172" si="10">+L81*K81</f>
        <v>0</v>
      </c>
      <c r="N81" s="17" t="s">
        <v>16</v>
      </c>
      <c r="O81" s="18"/>
      <c r="P81" s="23">
        <f t="shared" ref="P81:P172" si="11">SUM(M81-O81)</f>
        <v>0</v>
      </c>
      <c r="Q81" s="115"/>
      <c r="R81" s="43">
        <f t="shared" ref="R81:R172" si="12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+'4'!J83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9"/>
        <v>0</v>
      </c>
      <c r="K83" s="71"/>
      <c r="L83" s="20">
        <v>49</v>
      </c>
      <c r="M83" s="64">
        <f t="shared" ref="M83:M91" si="13">+L83*K83</f>
        <v>0</v>
      </c>
      <c r="N83" s="17" t="s">
        <v>16</v>
      </c>
      <c r="O83" s="18"/>
      <c r="P83" s="23">
        <f t="shared" ref="P83:P105" si="14">SUM(M83-O83)</f>
        <v>0</v>
      </c>
      <c r="Q83" s="89"/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+'4'!J84</f>
        <v>0</v>
      </c>
      <c r="F84" s="70"/>
      <c r="G84" s="46">
        <f t="shared" si="8"/>
        <v>0</v>
      </c>
      <c r="H84" s="77">
        <v>0</v>
      </c>
      <c r="I84" s="75">
        <v>0</v>
      </c>
      <c r="J84" s="46">
        <f t="shared" si="9"/>
        <v>0</v>
      </c>
      <c r="K84" s="71"/>
      <c r="L84" s="20">
        <v>35</v>
      </c>
      <c r="M84" s="64">
        <f t="shared" si="13"/>
        <v>0</v>
      </c>
      <c r="N84" s="17" t="s">
        <v>16</v>
      </c>
      <c r="O84" s="18"/>
      <c r="P84" s="23">
        <f t="shared" si="14"/>
        <v>0</v>
      </c>
      <c r="Q84" s="89"/>
      <c r="R84" s="43">
        <f t="shared" si="15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+'4'!J85</f>
        <v>0</v>
      </c>
      <c r="F85" s="70"/>
      <c r="G85" s="46">
        <f t="shared" si="8"/>
        <v>0</v>
      </c>
      <c r="H85" s="77">
        <v>0</v>
      </c>
      <c r="I85" s="75">
        <v>0</v>
      </c>
      <c r="J85" s="46">
        <f t="shared" si="9"/>
        <v>0</v>
      </c>
      <c r="K85" s="71"/>
      <c r="L85" s="20">
        <v>35</v>
      </c>
      <c r="M85" s="64">
        <f t="shared" si="13"/>
        <v>0</v>
      </c>
      <c r="N85" s="17" t="s">
        <v>16</v>
      </c>
      <c r="O85" s="18"/>
      <c r="P85" s="23">
        <f t="shared" si="14"/>
        <v>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+'4'!J86</f>
        <v>0</v>
      </c>
      <c r="F86" s="70">
        <v>2</v>
      </c>
      <c r="G86" s="46">
        <f t="shared" si="8"/>
        <v>2</v>
      </c>
      <c r="H86" s="77">
        <v>0</v>
      </c>
      <c r="I86" s="75">
        <v>0</v>
      </c>
      <c r="J86" s="46">
        <f t="shared" si="9"/>
        <v>0</v>
      </c>
      <c r="K86" s="71">
        <v>2</v>
      </c>
      <c r="L86" s="20">
        <v>120</v>
      </c>
      <c r="M86" s="64">
        <f t="shared" si="13"/>
        <v>240</v>
      </c>
      <c r="N86" s="17" t="s">
        <v>16</v>
      </c>
      <c r="O86" s="18">
        <v>20</v>
      </c>
      <c r="P86" s="130">
        <f t="shared" si="14"/>
        <v>220</v>
      </c>
      <c r="Q86" s="89"/>
      <c r="R86" s="43">
        <f t="shared" si="15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+'4'!J87</f>
        <v>0</v>
      </c>
      <c r="F87" s="70"/>
      <c r="G87" s="46">
        <f t="shared" si="8"/>
        <v>0</v>
      </c>
      <c r="H87" s="77">
        <v>0</v>
      </c>
      <c r="I87" s="75">
        <v>0</v>
      </c>
      <c r="J87" s="46">
        <f t="shared" si="9"/>
        <v>0</v>
      </c>
      <c r="K87" s="71"/>
      <c r="L87" s="20">
        <v>250</v>
      </c>
      <c r="M87" s="64">
        <f t="shared" si="13"/>
        <v>0</v>
      </c>
      <c r="N87" s="17" t="s">
        <v>16</v>
      </c>
      <c r="O87" s="18"/>
      <c r="P87" s="23">
        <f t="shared" si="14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+'4'!J88</f>
        <v>3</v>
      </c>
      <c r="F88" s="70"/>
      <c r="G88" s="46">
        <f t="shared" si="8"/>
        <v>3</v>
      </c>
      <c r="H88" s="77">
        <v>0</v>
      </c>
      <c r="I88" s="75">
        <v>0</v>
      </c>
      <c r="J88" s="46">
        <f t="shared" si="9"/>
        <v>3</v>
      </c>
      <c r="K88" s="71"/>
      <c r="L88" s="20">
        <v>100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115">
        <v>34.25</v>
      </c>
      <c r="R88" s="43">
        <f t="shared" si="15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+'4'!J89</f>
        <v>14</v>
      </c>
      <c r="F89" s="70"/>
      <c r="G89" s="46">
        <f t="shared" si="8"/>
        <v>14</v>
      </c>
      <c r="H89" s="77">
        <v>0</v>
      </c>
      <c r="I89" s="75">
        <v>0</v>
      </c>
      <c r="J89" s="46">
        <f t="shared" si="9"/>
        <v>14</v>
      </c>
      <c r="K89" s="71"/>
      <c r="L89" s="20">
        <v>55</v>
      </c>
      <c r="M89" s="64">
        <f t="shared" si="13"/>
        <v>0</v>
      </c>
      <c r="N89" s="17" t="s">
        <v>16</v>
      </c>
      <c r="O89" s="18"/>
      <c r="P89" s="23">
        <f t="shared" si="14"/>
        <v>0</v>
      </c>
      <c r="Q89" s="115">
        <v>22.55</v>
      </c>
      <c r="R89" s="43">
        <f t="shared" si="15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+'4'!J90</f>
        <v>8</v>
      </c>
      <c r="F90" s="70"/>
      <c r="G90" s="46">
        <f t="shared" si="8"/>
        <v>8</v>
      </c>
      <c r="H90" s="77">
        <v>0</v>
      </c>
      <c r="I90" s="75">
        <v>0</v>
      </c>
      <c r="J90" s="46">
        <f t="shared" si="9"/>
        <v>8</v>
      </c>
      <c r="K90" s="71"/>
      <c r="L90" s="20">
        <v>60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5">
        <v>23.61</v>
      </c>
      <c r="R90" s="43">
        <f t="shared" si="15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+'4'!J91</f>
        <v>10</v>
      </c>
      <c r="F91" s="70"/>
      <c r="G91" s="46">
        <f t="shared" si="8"/>
        <v>10</v>
      </c>
      <c r="H91" s="77">
        <v>0</v>
      </c>
      <c r="I91" s="75">
        <v>0</v>
      </c>
      <c r="J91" s="46">
        <f t="shared" si="9"/>
        <v>10</v>
      </c>
      <c r="K91" s="71"/>
      <c r="L91" s="20">
        <v>100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115">
        <v>13.03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+'4'!J92</f>
        <v>0</v>
      </c>
      <c r="F92" s="70"/>
      <c r="G92" s="46">
        <f t="shared" si="8"/>
        <v>0</v>
      </c>
      <c r="H92" s="77">
        <v>0</v>
      </c>
      <c r="I92" s="75">
        <v>0</v>
      </c>
      <c r="J92" s="46">
        <f t="shared" si="9"/>
        <v>0</v>
      </c>
      <c r="K92" s="71"/>
      <c r="L92" s="20">
        <v>50</v>
      </c>
      <c r="M92" s="64">
        <f t="shared" si="10"/>
        <v>0</v>
      </c>
      <c r="N92" s="17" t="s">
        <v>16</v>
      </c>
      <c r="O92" s="18"/>
      <c r="P92" s="23">
        <f t="shared" si="14"/>
        <v>0</v>
      </c>
      <c r="Q92" s="115">
        <v>11.91</v>
      </c>
      <c r="R92" s="43">
        <f t="shared" si="12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+'4'!J93</f>
        <v>0</v>
      </c>
      <c r="F93" s="70"/>
      <c r="G93" s="46">
        <f t="shared" si="8"/>
        <v>0</v>
      </c>
      <c r="H93" s="77">
        <v>0</v>
      </c>
      <c r="I93" s="75">
        <v>0</v>
      </c>
      <c r="J93" s="46">
        <f t="shared" si="9"/>
        <v>0</v>
      </c>
      <c r="K93" s="71"/>
      <c r="L93" s="20">
        <v>40</v>
      </c>
      <c r="M93" s="64">
        <f t="shared" si="10"/>
        <v>0</v>
      </c>
      <c r="N93" s="17" t="s">
        <v>16</v>
      </c>
      <c r="O93" s="18"/>
      <c r="P93" s="23">
        <f t="shared" si="14"/>
        <v>0</v>
      </c>
      <c r="Q93" s="89">
        <v>30</v>
      </c>
      <c r="R93" s="43">
        <f t="shared" si="12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+'4'!J94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9"/>
        <v>0</v>
      </c>
      <c r="K94" s="71"/>
      <c r="L94" s="20">
        <v>60</v>
      </c>
      <c r="M94" s="64">
        <f t="shared" si="10"/>
        <v>0</v>
      </c>
      <c r="N94" s="17" t="s">
        <v>16</v>
      </c>
      <c r="O94" s="18"/>
      <c r="P94" s="23">
        <f t="shared" si="14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+'4'!J95</f>
        <v>0</v>
      </c>
      <c r="F95" s="70">
        <v>3</v>
      </c>
      <c r="G95" s="46">
        <f t="shared" si="8"/>
        <v>3</v>
      </c>
      <c r="H95" s="77">
        <v>0</v>
      </c>
      <c r="I95" s="75">
        <v>0</v>
      </c>
      <c r="J95" s="46">
        <f t="shared" si="9"/>
        <v>3</v>
      </c>
      <c r="K95" s="71"/>
      <c r="L95" s="20">
        <v>50</v>
      </c>
      <c r="M95" s="64">
        <f t="shared" si="10"/>
        <v>0</v>
      </c>
      <c r="N95" s="17" t="s">
        <v>16</v>
      </c>
      <c r="O95" s="18"/>
      <c r="P95" s="23">
        <f t="shared" si="14"/>
        <v>0</v>
      </c>
      <c r="Q95" s="89">
        <v>33</v>
      </c>
      <c r="R95" s="43">
        <f t="shared" si="12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+'4'!J96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9"/>
        <v>0</v>
      </c>
      <c r="K96" s="71"/>
      <c r="L96" s="20">
        <v>100</v>
      </c>
      <c r="M96" s="64">
        <f t="shared" si="10"/>
        <v>0</v>
      </c>
      <c r="N96" s="17" t="s">
        <v>16</v>
      </c>
      <c r="O96" s="18"/>
      <c r="P96" s="23">
        <f t="shared" si="14"/>
        <v>0</v>
      </c>
      <c r="Q96" s="89">
        <v>68</v>
      </c>
      <c r="R96" s="43">
        <f t="shared" si="12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+'4'!J97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9"/>
        <v>0</v>
      </c>
      <c r="K97" s="71"/>
      <c r="L97" s="20">
        <v>39</v>
      </c>
      <c r="M97" s="64">
        <f t="shared" si="10"/>
        <v>0</v>
      </c>
      <c r="N97" s="17" t="s">
        <v>16</v>
      </c>
      <c r="O97" s="18"/>
      <c r="P97" s="23">
        <f t="shared" si="14"/>
        <v>0</v>
      </c>
      <c r="Q97" s="89">
        <v>13.67</v>
      </c>
      <c r="R97" s="43">
        <f t="shared" si="12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+'4'!J98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9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4"/>
        <v>0</v>
      </c>
      <c r="Q98" s="89">
        <v>11.48</v>
      </c>
      <c r="R98" s="43">
        <f t="shared" si="12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+'4'!J99</f>
        <v>0</v>
      </c>
      <c r="F99" s="70"/>
      <c r="G99" s="46">
        <f t="shared" si="8"/>
        <v>0</v>
      </c>
      <c r="H99" s="77">
        <v>0</v>
      </c>
      <c r="I99" s="75">
        <v>0</v>
      </c>
      <c r="J99" s="46">
        <f t="shared" si="9"/>
        <v>0</v>
      </c>
      <c r="K99" s="71"/>
      <c r="L99" s="20">
        <v>15</v>
      </c>
      <c r="M99" s="64">
        <f t="shared" si="10"/>
        <v>0</v>
      </c>
      <c r="N99" s="17" t="s">
        <v>16</v>
      </c>
      <c r="O99" s="18"/>
      <c r="P99" s="23">
        <f t="shared" si="14"/>
        <v>0</v>
      </c>
      <c r="Q99" s="89">
        <v>5.86</v>
      </c>
      <c r="R99" s="43">
        <f t="shared" si="12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+'4'!J100</f>
        <v>0</v>
      </c>
      <c r="F100" s="70">
        <v>2</v>
      </c>
      <c r="G100" s="46">
        <f t="shared" si="8"/>
        <v>2</v>
      </c>
      <c r="H100" s="77">
        <v>0</v>
      </c>
      <c r="I100" s="75">
        <v>0</v>
      </c>
      <c r="J100" s="46">
        <f t="shared" si="9"/>
        <v>2</v>
      </c>
      <c r="K100" s="71"/>
      <c r="L100" s="20">
        <v>50</v>
      </c>
      <c r="M100" s="64">
        <f t="shared" si="10"/>
        <v>0</v>
      </c>
      <c r="N100" s="17" t="s">
        <v>16</v>
      </c>
      <c r="O100" s="18"/>
      <c r="P100" s="23">
        <f t="shared" si="14"/>
        <v>0</v>
      </c>
      <c r="Q100" s="115">
        <v>9.91</v>
      </c>
      <c r="R100" s="43">
        <f t="shared" si="12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+'4'!J101</f>
        <v>0</v>
      </c>
      <c r="F101" s="70"/>
      <c r="G101" s="46">
        <f t="shared" si="8"/>
        <v>0</v>
      </c>
      <c r="H101" s="77">
        <v>0</v>
      </c>
      <c r="I101" s="75">
        <v>0</v>
      </c>
      <c r="J101" s="46">
        <f t="shared" si="9"/>
        <v>0</v>
      </c>
      <c r="K101" s="71"/>
      <c r="L101" s="20">
        <v>60</v>
      </c>
      <c r="M101" s="64">
        <f t="shared" si="10"/>
        <v>0</v>
      </c>
      <c r="N101" s="17" t="s">
        <v>16</v>
      </c>
      <c r="O101" s="18"/>
      <c r="P101" s="23">
        <f t="shared" si="14"/>
        <v>0</v>
      </c>
      <c r="Q101" s="115">
        <v>16.690000000000001</v>
      </c>
      <c r="R101" s="43">
        <f t="shared" si="12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+'4'!J102</f>
        <v>0</v>
      </c>
      <c r="F102" s="70">
        <v>5</v>
      </c>
      <c r="G102" s="46">
        <f t="shared" si="8"/>
        <v>5</v>
      </c>
      <c r="H102" s="77">
        <v>0</v>
      </c>
      <c r="I102" s="75">
        <v>0</v>
      </c>
      <c r="J102" s="46">
        <f t="shared" si="9"/>
        <v>4</v>
      </c>
      <c r="K102" s="71">
        <v>1</v>
      </c>
      <c r="L102" s="20">
        <v>50</v>
      </c>
      <c r="M102" s="64">
        <f t="shared" si="10"/>
        <v>50</v>
      </c>
      <c r="N102" s="17" t="s">
        <v>16</v>
      </c>
      <c r="O102" s="18">
        <v>10</v>
      </c>
      <c r="P102" s="130">
        <f t="shared" si="14"/>
        <v>40</v>
      </c>
      <c r="Q102" s="115">
        <v>24.21</v>
      </c>
      <c r="R102" s="43">
        <f t="shared" si="12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10"/>
        <v>0</v>
      </c>
      <c r="N103" s="17" t="s">
        <v>16</v>
      </c>
      <c r="O103" s="18"/>
      <c r="P103" s="23">
        <f t="shared" si="14"/>
        <v>0</v>
      </c>
      <c r="Q103" s="114"/>
      <c r="R103" s="43">
        <f t="shared" si="12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10"/>
        <v>0</v>
      </c>
      <c r="N104" s="17" t="s">
        <v>16</v>
      </c>
      <c r="O104" s="18"/>
      <c r="P104" s="23">
        <f t="shared" si="14"/>
        <v>0</v>
      </c>
      <c r="Q104" s="89">
        <v>22.91</v>
      </c>
      <c r="R104" s="43">
        <f t="shared" si="12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10"/>
        <v>0</v>
      </c>
      <c r="N105" s="17" t="s">
        <v>16</v>
      </c>
      <c r="O105" s="18"/>
      <c r="P105" s="23">
        <f t="shared" si="14"/>
        <v>0</v>
      </c>
      <c r="Q105" s="89">
        <v>3.8</v>
      </c>
      <c r="R105" s="43">
        <f t="shared" si="12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+'4'!J106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9"/>
        <v>0</v>
      </c>
      <c r="K106" s="71"/>
      <c r="L106" s="20">
        <v>10</v>
      </c>
      <c r="M106" s="64">
        <f t="shared" si="10"/>
        <v>0</v>
      </c>
      <c r="N106" s="17" t="s">
        <v>16</v>
      </c>
      <c r="O106" s="18"/>
      <c r="P106" s="23">
        <f t="shared" si="11"/>
        <v>0</v>
      </c>
      <c r="Q106" s="89">
        <v>2.2200000000000002</v>
      </c>
      <c r="R106" s="43">
        <f t="shared" si="12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+'4'!J107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9"/>
        <v>0</v>
      </c>
      <c r="K107" s="71"/>
      <c r="L107" s="20">
        <v>10</v>
      </c>
      <c r="M107" s="64">
        <f t="shared" si="10"/>
        <v>0</v>
      </c>
      <c r="N107" s="17" t="s">
        <v>16</v>
      </c>
      <c r="O107" s="18"/>
      <c r="P107" s="23">
        <f t="shared" si="11"/>
        <v>0</v>
      </c>
      <c r="Q107" s="89">
        <v>2.2200000000000002</v>
      </c>
      <c r="R107" s="43">
        <f t="shared" si="12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+'4'!J108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9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+'4'!J109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9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+'4'!J110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9"/>
        <v>0</v>
      </c>
      <c r="K110" s="71"/>
      <c r="L110" s="20">
        <v>10</v>
      </c>
      <c r="M110" s="64">
        <f t="shared" si="10"/>
        <v>0</v>
      </c>
      <c r="N110" s="17" t="s">
        <v>16</v>
      </c>
      <c r="O110" s="18"/>
      <c r="P110" s="23">
        <f t="shared" si="11"/>
        <v>0</v>
      </c>
      <c r="Q110" s="89">
        <v>2.12</v>
      </c>
      <c r="R110" s="43">
        <f t="shared" si="12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+'4'!J111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9"/>
        <v>0</v>
      </c>
      <c r="K111" s="71"/>
      <c r="L111" s="20">
        <v>10</v>
      </c>
      <c r="M111" s="64">
        <f t="shared" si="10"/>
        <v>0</v>
      </c>
      <c r="N111" s="17" t="s">
        <v>16</v>
      </c>
      <c r="O111" s="18"/>
      <c r="P111" s="23">
        <f t="shared" si="11"/>
        <v>0</v>
      </c>
      <c r="Q111" s="89">
        <v>2.17</v>
      </c>
      <c r="R111" s="43">
        <f t="shared" si="12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+'4'!J112</f>
        <v>0</v>
      </c>
      <c r="F112" s="70"/>
      <c r="G112" s="46">
        <f t="shared" si="8"/>
        <v>0</v>
      </c>
      <c r="H112" s="77">
        <v>0</v>
      </c>
      <c r="I112" s="75">
        <v>0</v>
      </c>
      <c r="J112" s="46">
        <f t="shared" si="9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+'4'!J113</f>
        <v>0</v>
      </c>
      <c r="F113" s="70"/>
      <c r="G113" s="46">
        <f t="shared" si="8"/>
        <v>0</v>
      </c>
      <c r="H113" s="77">
        <v>0</v>
      </c>
      <c r="I113" s="75">
        <v>0</v>
      </c>
      <c r="J113" s="46">
        <f t="shared" si="9"/>
        <v>0</v>
      </c>
      <c r="K113" s="71"/>
      <c r="L113" s="20">
        <v>10</v>
      </c>
      <c r="M113" s="64">
        <f t="shared" si="10"/>
        <v>0</v>
      </c>
      <c r="N113" s="17" t="s">
        <v>16</v>
      </c>
      <c r="O113" s="18"/>
      <c r="P113" s="23">
        <f t="shared" si="11"/>
        <v>0</v>
      </c>
      <c r="Q113" s="89">
        <v>2.2200000000000002</v>
      </c>
      <c r="R113" s="43">
        <f t="shared" si="12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+'4'!J114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9"/>
        <v>0</v>
      </c>
      <c r="K114" s="71"/>
      <c r="L114" s="20">
        <v>50</v>
      </c>
      <c r="M114" s="64">
        <f t="shared" si="10"/>
        <v>0</v>
      </c>
      <c r="N114" s="17" t="s">
        <v>16</v>
      </c>
      <c r="O114" s="18"/>
      <c r="P114" s="23">
        <f t="shared" si="11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+'4'!J115</f>
        <v>0</v>
      </c>
      <c r="F115" s="70"/>
      <c r="G115" s="46">
        <f t="shared" si="8"/>
        <v>0</v>
      </c>
      <c r="H115" s="77">
        <v>0</v>
      </c>
      <c r="I115" s="75">
        <v>0</v>
      </c>
      <c r="J115" s="46">
        <f t="shared" si="9"/>
        <v>0</v>
      </c>
      <c r="K115" s="71"/>
      <c r="L115" s="20">
        <v>55</v>
      </c>
      <c r="M115" s="64">
        <f t="shared" si="10"/>
        <v>0</v>
      </c>
      <c r="N115" s="17" t="s">
        <v>16</v>
      </c>
      <c r="O115" s="18"/>
      <c r="P115" s="23">
        <f t="shared" si="11"/>
        <v>0</v>
      </c>
      <c r="Q115" s="89">
        <v>15.28</v>
      </c>
      <c r="R115" s="43">
        <f t="shared" si="12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+'4'!J116</f>
        <v>0</v>
      </c>
      <c r="F116" s="70"/>
      <c r="G116" s="46">
        <f t="shared" si="8"/>
        <v>0</v>
      </c>
      <c r="H116" s="77">
        <v>0</v>
      </c>
      <c r="I116" s="75">
        <v>0</v>
      </c>
      <c r="J116" s="46">
        <f t="shared" si="9"/>
        <v>0</v>
      </c>
      <c r="K116" s="71"/>
      <c r="L116" s="20">
        <v>55</v>
      </c>
      <c r="M116" s="64">
        <f t="shared" si="10"/>
        <v>0</v>
      </c>
      <c r="N116" s="17" t="s">
        <v>16</v>
      </c>
      <c r="O116" s="18"/>
      <c r="P116" s="23">
        <f t="shared" si="11"/>
        <v>0</v>
      </c>
      <c r="Q116" s="89">
        <v>15.28</v>
      </c>
      <c r="R116" s="43">
        <f t="shared" si="12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+'4'!J117</f>
        <v>0</v>
      </c>
      <c r="F117" s="70"/>
      <c r="G117" s="46">
        <f t="shared" si="8"/>
        <v>0</v>
      </c>
      <c r="H117" s="77">
        <v>0</v>
      </c>
      <c r="I117" s="75">
        <v>0</v>
      </c>
      <c r="J117" s="46">
        <f t="shared" si="9"/>
        <v>0</v>
      </c>
      <c r="K117" s="71"/>
      <c r="L117" s="20">
        <v>55</v>
      </c>
      <c r="M117" s="64">
        <f t="shared" si="10"/>
        <v>0</v>
      </c>
      <c r="N117" s="17" t="s">
        <v>16</v>
      </c>
      <c r="O117" s="18"/>
      <c r="P117" s="23">
        <f t="shared" si="11"/>
        <v>0</v>
      </c>
      <c r="Q117" s="89">
        <v>10.55</v>
      </c>
      <c r="R117" s="43">
        <f t="shared" si="12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+'4'!J118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9"/>
        <v>0</v>
      </c>
      <c r="K118" s="71"/>
      <c r="L118" s="20">
        <v>25</v>
      </c>
      <c r="M118" s="64">
        <f t="shared" si="10"/>
        <v>0</v>
      </c>
      <c r="N118" s="17" t="s">
        <v>16</v>
      </c>
      <c r="O118" s="18"/>
      <c r="P118" s="23">
        <f t="shared" si="11"/>
        <v>0</v>
      </c>
      <c r="Q118" s="115">
        <v>16.16</v>
      </c>
      <c r="R118" s="43">
        <f t="shared" si="12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+'4'!J119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9"/>
        <v>0</v>
      </c>
      <c r="K119" s="71"/>
      <c r="L119" s="20">
        <v>50</v>
      </c>
      <c r="M119" s="64">
        <f t="shared" si="10"/>
        <v>0</v>
      </c>
      <c r="N119" s="17" t="s">
        <v>16</v>
      </c>
      <c r="O119" s="18"/>
      <c r="P119" s="23">
        <f t="shared" si="11"/>
        <v>0</v>
      </c>
      <c r="Q119" s="89"/>
      <c r="R119" s="43">
        <f t="shared" si="12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+'4'!J120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9"/>
        <v>0</v>
      </c>
      <c r="K120" s="71"/>
      <c r="L120" s="20">
        <v>50</v>
      </c>
      <c r="M120" s="64">
        <f t="shared" si="10"/>
        <v>0</v>
      </c>
      <c r="N120" s="17" t="s">
        <v>16</v>
      </c>
      <c r="O120" s="18"/>
      <c r="P120" s="23">
        <f t="shared" si="11"/>
        <v>0</v>
      </c>
      <c r="Q120" s="89"/>
      <c r="R120" s="43">
        <f t="shared" si="12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+'4'!J121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9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+'4'!J122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9"/>
        <v>0</v>
      </c>
      <c r="K122" s="71"/>
      <c r="L122" s="20">
        <v>60</v>
      </c>
      <c r="M122" s="64">
        <f t="shared" si="10"/>
        <v>0</v>
      </c>
      <c r="N122" s="17" t="s">
        <v>16</v>
      </c>
      <c r="O122" s="18"/>
      <c r="P122" s="23">
        <f t="shared" si="11"/>
        <v>0</v>
      </c>
      <c r="Q122" s="89"/>
      <c r="R122" s="43">
        <f t="shared" si="12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+'4'!J123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9"/>
        <v>0</v>
      </c>
      <c r="K123" s="71"/>
      <c r="L123" s="20">
        <v>25</v>
      </c>
      <c r="M123" s="64">
        <f t="shared" si="10"/>
        <v>0</v>
      </c>
      <c r="N123" s="17" t="s">
        <v>16</v>
      </c>
      <c r="O123" s="18"/>
      <c r="P123" s="23">
        <f t="shared" si="11"/>
        <v>0</v>
      </c>
      <c r="Q123" s="115">
        <v>12.14</v>
      </c>
      <c r="R123" s="43">
        <f t="shared" si="12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+'4'!J124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9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+'4'!J125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9"/>
        <v>0</v>
      </c>
      <c r="K125" s="71"/>
      <c r="L125" s="20">
        <v>45</v>
      </c>
      <c r="M125" s="64">
        <f t="shared" si="10"/>
        <v>0</v>
      </c>
      <c r="N125" s="17" t="s">
        <v>16</v>
      </c>
      <c r="O125" s="18"/>
      <c r="P125" s="23">
        <f t="shared" si="11"/>
        <v>0</v>
      </c>
      <c r="Q125" s="89">
        <v>10.61</v>
      </c>
      <c r="R125" s="43">
        <f t="shared" si="12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+'4'!J126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9"/>
        <v>0</v>
      </c>
      <c r="K126" s="71"/>
      <c r="L126" s="20">
        <v>45</v>
      </c>
      <c r="M126" s="64">
        <f t="shared" si="10"/>
        <v>0</v>
      </c>
      <c r="N126" s="17" t="s">
        <v>16</v>
      </c>
      <c r="O126" s="18"/>
      <c r="P126" s="23">
        <f t="shared" si="11"/>
        <v>0</v>
      </c>
      <c r="Q126" s="89">
        <v>11.97</v>
      </c>
      <c r="R126" s="43">
        <f t="shared" si="12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+'4'!J127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9"/>
        <v>0</v>
      </c>
      <c r="K127" s="71"/>
      <c r="L127" s="20">
        <v>45</v>
      </c>
      <c r="M127" s="64">
        <f t="shared" si="10"/>
        <v>0</v>
      </c>
      <c r="N127" s="17" t="s">
        <v>16</v>
      </c>
      <c r="O127" s="18"/>
      <c r="P127" s="23">
        <f t="shared" si="11"/>
        <v>0</v>
      </c>
      <c r="Q127" s="89">
        <v>12.21</v>
      </c>
      <c r="R127" s="43">
        <f t="shared" si="12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+'4'!J128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9"/>
        <v>0</v>
      </c>
      <c r="K128" s="71"/>
      <c r="L128" s="20">
        <v>45</v>
      </c>
      <c r="M128" s="64">
        <f t="shared" si="10"/>
        <v>0</v>
      </c>
      <c r="N128" s="17" t="s">
        <v>16</v>
      </c>
      <c r="O128" s="18"/>
      <c r="P128" s="23">
        <f t="shared" si="11"/>
        <v>0</v>
      </c>
      <c r="Q128" s="89">
        <v>14.27</v>
      </c>
      <c r="R128" s="43">
        <f t="shared" si="12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+'4'!J129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9"/>
        <v>0</v>
      </c>
      <c r="K129" s="71"/>
      <c r="L129" s="20">
        <v>45</v>
      </c>
      <c r="M129" s="64">
        <f t="shared" si="10"/>
        <v>0</v>
      </c>
      <c r="N129" s="17" t="s">
        <v>16</v>
      </c>
      <c r="O129" s="18"/>
      <c r="P129" s="23">
        <f t="shared" si="11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+'4'!J130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9"/>
        <v>0</v>
      </c>
      <c r="K130" s="71"/>
      <c r="L130" s="20">
        <v>35</v>
      </c>
      <c r="M130" s="64">
        <f t="shared" si="10"/>
        <v>0</v>
      </c>
      <c r="N130" s="17" t="s">
        <v>16</v>
      </c>
      <c r="O130" s="18"/>
      <c r="P130" s="23">
        <f t="shared" si="11"/>
        <v>0</v>
      </c>
      <c r="Q130" s="89">
        <v>17.36</v>
      </c>
      <c r="R130" s="43">
        <f t="shared" si="12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+'4'!J131</f>
        <v>0</v>
      </c>
      <c r="F131" s="70"/>
      <c r="G131" s="46">
        <f t="shared" si="8"/>
        <v>0</v>
      </c>
      <c r="H131" s="77">
        <v>0</v>
      </c>
      <c r="I131" s="75">
        <v>0</v>
      </c>
      <c r="J131" s="46">
        <f t="shared" si="9"/>
        <v>0</v>
      </c>
      <c r="K131" s="71"/>
      <c r="L131" s="20">
        <v>35</v>
      </c>
      <c r="M131" s="64">
        <f t="shared" si="10"/>
        <v>0</v>
      </c>
      <c r="N131" s="17" t="s">
        <v>16</v>
      </c>
      <c r="O131" s="18"/>
      <c r="P131" s="23">
        <f t="shared" si="11"/>
        <v>0</v>
      </c>
      <c r="Q131" s="89">
        <v>16.29</v>
      </c>
      <c r="R131" s="43">
        <f t="shared" si="12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+'4'!J132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9"/>
        <v>0</v>
      </c>
      <c r="K132" s="71"/>
      <c r="L132" s="20">
        <v>35</v>
      </c>
      <c r="M132" s="64">
        <f t="shared" si="10"/>
        <v>0</v>
      </c>
      <c r="N132" s="17" t="s">
        <v>16</v>
      </c>
      <c r="O132" s="18"/>
      <c r="P132" s="23">
        <f t="shared" si="11"/>
        <v>0</v>
      </c>
      <c r="Q132" s="89">
        <v>12.41</v>
      </c>
      <c r="R132" s="43">
        <f t="shared" si="12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+'4'!J133</f>
        <v>0</v>
      </c>
      <c r="F133" s="70"/>
      <c r="G133" s="46">
        <f t="shared" si="8"/>
        <v>0</v>
      </c>
      <c r="H133" s="77">
        <v>0</v>
      </c>
      <c r="I133" s="75">
        <v>0</v>
      </c>
      <c r="J133" s="46">
        <f t="shared" si="9"/>
        <v>0</v>
      </c>
      <c r="K133" s="71"/>
      <c r="L133" s="20">
        <v>22</v>
      </c>
      <c r="M133" s="64">
        <f t="shared" si="10"/>
        <v>0</v>
      </c>
      <c r="N133" s="17" t="s">
        <v>16</v>
      </c>
      <c r="O133" s="18"/>
      <c r="P133" s="23">
        <f t="shared" si="11"/>
        <v>0</v>
      </c>
      <c r="Q133" s="89">
        <v>6.86</v>
      </c>
      <c r="R133" s="43">
        <f t="shared" si="12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+'4'!J134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9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11"/>
        <v>0</v>
      </c>
      <c r="Q134" s="89">
        <v>11.86</v>
      </c>
      <c r="R134" s="43">
        <f t="shared" si="12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+'4'!J135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9"/>
        <v>0</v>
      </c>
      <c r="K135" s="71"/>
      <c r="L135" s="20">
        <v>40</v>
      </c>
      <c r="M135" s="64">
        <f t="shared" si="10"/>
        <v>0</v>
      </c>
      <c r="N135" s="17" t="s">
        <v>16</v>
      </c>
      <c r="O135" s="18"/>
      <c r="P135" s="23">
        <f t="shared" si="11"/>
        <v>0</v>
      </c>
      <c r="Q135" s="89">
        <v>10.75</v>
      </c>
      <c r="R135" s="43">
        <f t="shared" si="12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+'4'!J136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15</v>
      </c>
      <c r="M136" s="64">
        <f t="shared" si="10"/>
        <v>0</v>
      </c>
      <c r="N136" s="17" t="s">
        <v>16</v>
      </c>
      <c r="O136" s="18"/>
      <c r="P136" s="23">
        <f t="shared" si="11"/>
        <v>0</v>
      </c>
      <c r="Q136" s="89">
        <v>8.1300000000000008</v>
      </c>
      <c r="R136" s="43">
        <f t="shared" si="12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+'4'!J137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+'4'!J138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65</v>
      </c>
      <c r="M138" s="64">
        <f t="shared" si="10"/>
        <v>0</v>
      </c>
      <c r="N138" s="17" t="s">
        <v>16</v>
      </c>
      <c r="O138" s="18"/>
      <c r="P138" s="23">
        <f t="shared" ref="P138:P146" si="18">SUM(M138-O138)</f>
        <v>0</v>
      </c>
      <c r="Q138" s="115">
        <v>29.96</v>
      </c>
      <c r="R138" s="43">
        <f t="shared" si="12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+'4'!J139</f>
        <v>3</v>
      </c>
      <c r="F139" s="70"/>
      <c r="G139" s="46">
        <f t="shared" si="16"/>
        <v>3</v>
      </c>
      <c r="H139" s="77">
        <v>0</v>
      </c>
      <c r="I139" s="75">
        <v>0</v>
      </c>
      <c r="J139" s="46">
        <f t="shared" si="17"/>
        <v>3</v>
      </c>
      <c r="K139" s="71"/>
      <c r="L139" s="20">
        <v>50</v>
      </c>
      <c r="M139" s="64">
        <f t="shared" si="10"/>
        <v>0</v>
      </c>
      <c r="N139" s="17" t="s">
        <v>16</v>
      </c>
      <c r="O139" s="18"/>
      <c r="P139" s="23">
        <f t="shared" si="18"/>
        <v>0</v>
      </c>
      <c r="Q139" s="115">
        <v>23.02</v>
      </c>
      <c r="R139" s="43">
        <f t="shared" si="12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+'4'!J140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35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114"/>
      <c r="R140" s="43">
        <f t="shared" si="12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+'4'!J141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55</v>
      </c>
      <c r="M141" s="64">
        <f t="shared" si="10"/>
        <v>0</v>
      </c>
      <c r="N141" s="17" t="s">
        <v>16</v>
      </c>
      <c r="O141" s="18"/>
      <c r="P141" s="23">
        <f t="shared" si="18"/>
        <v>0</v>
      </c>
      <c r="Q141" s="115">
        <v>38</v>
      </c>
      <c r="R141" s="43">
        <f t="shared" si="12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+'4'!J142</f>
        <v>6</v>
      </c>
      <c r="F142" s="70"/>
      <c r="G142" s="46">
        <f t="shared" si="16"/>
        <v>6</v>
      </c>
      <c r="H142" s="77">
        <v>0</v>
      </c>
      <c r="I142" s="75">
        <v>0</v>
      </c>
      <c r="J142" s="46">
        <f t="shared" si="17"/>
        <v>5</v>
      </c>
      <c r="K142" s="71">
        <v>1</v>
      </c>
      <c r="L142" s="20">
        <v>35</v>
      </c>
      <c r="M142" s="64">
        <f t="shared" si="10"/>
        <v>35</v>
      </c>
      <c r="N142" s="17" t="s">
        <v>16</v>
      </c>
      <c r="O142" s="18"/>
      <c r="P142" s="130">
        <f t="shared" si="18"/>
        <v>35</v>
      </c>
      <c r="Q142" s="115">
        <v>11.81</v>
      </c>
      <c r="R142" s="43">
        <f t="shared" si="12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+'4'!J143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28.14</v>
      </c>
      <c r="R143" s="43">
        <f t="shared" si="12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+'4'!J144</f>
        <v>4</v>
      </c>
      <c r="F144" s="70"/>
      <c r="G144" s="46">
        <f t="shared" si="16"/>
        <v>4</v>
      </c>
      <c r="H144" s="77">
        <v>0</v>
      </c>
      <c r="I144" s="75">
        <v>0</v>
      </c>
      <c r="J144" s="46">
        <f t="shared" si="17"/>
        <v>4</v>
      </c>
      <c r="K144" s="71"/>
      <c r="L144" s="20">
        <v>80</v>
      </c>
      <c r="M144" s="64">
        <f t="shared" si="10"/>
        <v>0</v>
      </c>
      <c r="N144" s="17" t="s">
        <v>16</v>
      </c>
      <c r="O144" s="18"/>
      <c r="P144" s="23">
        <f t="shared" si="18"/>
        <v>0</v>
      </c>
      <c r="Q144" s="115">
        <v>63</v>
      </c>
      <c r="R144" s="43">
        <f t="shared" si="12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+'4'!J145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10"/>
        <v>0</v>
      </c>
      <c r="N145" s="17" t="s">
        <v>16</v>
      </c>
      <c r="O145" s="18"/>
      <c r="P145" s="23">
        <f t="shared" si="18"/>
        <v>0</v>
      </c>
      <c r="Q145" s="89">
        <v>3.5</v>
      </c>
      <c r="R145" s="43">
        <f t="shared" si="12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+'4'!J146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3.5</v>
      </c>
      <c r="R146" s="43">
        <f t="shared" si="12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+'4'!J147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15</v>
      </c>
      <c r="M147" s="64">
        <f t="shared" si="10"/>
        <v>0</v>
      </c>
      <c r="N147" s="17" t="s">
        <v>16</v>
      </c>
      <c r="O147" s="18"/>
      <c r="P147" s="23">
        <f t="shared" si="11"/>
        <v>0</v>
      </c>
      <c r="Q147" s="115">
        <v>3.5</v>
      </c>
      <c r="R147" s="43">
        <f t="shared" si="12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+'4'!J148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15</v>
      </c>
      <c r="M148" s="64">
        <f t="shared" si="10"/>
        <v>0</v>
      </c>
      <c r="N148" s="17" t="s">
        <v>16</v>
      </c>
      <c r="O148" s="18"/>
      <c r="P148" s="23">
        <f t="shared" si="11"/>
        <v>0</v>
      </c>
      <c r="Q148" s="89">
        <v>3.5</v>
      </c>
      <c r="R148" s="43">
        <f t="shared" si="12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+'4'!J149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80</v>
      </c>
      <c r="M149" s="64">
        <f t="shared" si="10"/>
        <v>0</v>
      </c>
      <c r="N149" s="17" t="s">
        <v>16</v>
      </c>
      <c r="O149" s="18"/>
      <c r="P149" s="23">
        <f t="shared" si="11"/>
        <v>0</v>
      </c>
      <c r="Q149" s="89"/>
      <c r="R149" s="43">
        <f t="shared" si="12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+'4'!J150</f>
        <v>2</v>
      </c>
      <c r="F150" s="70">
        <v>2</v>
      </c>
      <c r="G150" s="46">
        <f t="shared" si="16"/>
        <v>4</v>
      </c>
      <c r="H150" s="77">
        <v>0</v>
      </c>
      <c r="I150" s="75">
        <v>0</v>
      </c>
      <c r="J150" s="46">
        <f t="shared" si="17"/>
        <v>4</v>
      </c>
      <c r="K150" s="71"/>
      <c r="L150" s="20">
        <v>60</v>
      </c>
      <c r="M150" s="64">
        <f t="shared" si="10"/>
        <v>0</v>
      </c>
      <c r="N150" s="17" t="s">
        <v>16</v>
      </c>
      <c r="O150" s="18"/>
      <c r="P150" s="23">
        <f t="shared" si="11"/>
        <v>0</v>
      </c>
      <c r="Q150" s="115">
        <v>38</v>
      </c>
      <c r="R150" s="43">
        <f t="shared" si="12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+'4'!J151</f>
        <v>11</v>
      </c>
      <c r="F151" s="70">
        <v>10</v>
      </c>
      <c r="G151" s="46">
        <f t="shared" si="16"/>
        <v>21</v>
      </c>
      <c r="H151" s="77">
        <v>0</v>
      </c>
      <c r="I151" s="75">
        <v>0</v>
      </c>
      <c r="J151" s="46">
        <f t="shared" si="17"/>
        <v>16</v>
      </c>
      <c r="K151" s="71">
        <v>5</v>
      </c>
      <c r="L151" s="20">
        <v>120</v>
      </c>
      <c r="M151" s="64">
        <f t="shared" si="10"/>
        <v>600</v>
      </c>
      <c r="N151" s="17" t="s">
        <v>16</v>
      </c>
      <c r="O151" s="18">
        <v>100</v>
      </c>
      <c r="P151" s="130">
        <f t="shared" si="11"/>
        <v>500</v>
      </c>
      <c r="Q151" s="115">
        <v>73</v>
      </c>
      <c r="R151" s="43">
        <f t="shared" si="12"/>
        <v>365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+'4'!J152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60</v>
      </c>
      <c r="M152" s="64">
        <f t="shared" si="10"/>
        <v>0</v>
      </c>
      <c r="N152" s="17" t="s">
        <v>16</v>
      </c>
      <c r="O152" s="18"/>
      <c r="P152" s="23">
        <f t="shared" si="11"/>
        <v>0</v>
      </c>
      <c r="Q152" s="89">
        <v>38</v>
      </c>
      <c r="R152" s="43">
        <f t="shared" si="12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+'4'!J153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120</v>
      </c>
      <c r="M153" s="64">
        <f t="shared" si="10"/>
        <v>0</v>
      </c>
      <c r="N153" s="17" t="s">
        <v>16</v>
      </c>
      <c r="O153" s="18"/>
      <c r="P153" s="23">
        <f t="shared" si="11"/>
        <v>0</v>
      </c>
      <c r="Q153" s="89">
        <v>73</v>
      </c>
      <c r="R153" s="43">
        <f t="shared" si="12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+'4'!J154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1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+'4'!J155</f>
        <v>9</v>
      </c>
      <c r="F155" s="70"/>
      <c r="G155" s="46">
        <f t="shared" si="16"/>
        <v>9</v>
      </c>
      <c r="H155" s="77">
        <v>0</v>
      </c>
      <c r="I155" s="75">
        <v>0</v>
      </c>
      <c r="J155" s="46">
        <f t="shared" si="17"/>
        <v>9</v>
      </c>
      <c r="K155" s="71"/>
      <c r="L155" s="20">
        <v>150</v>
      </c>
      <c r="M155" s="64">
        <f t="shared" si="10"/>
        <v>0</v>
      </c>
      <c r="N155" s="17" t="s">
        <v>16</v>
      </c>
      <c r="O155" s="18"/>
      <c r="P155" s="23">
        <f t="shared" si="11"/>
        <v>0</v>
      </c>
      <c r="Q155" s="115">
        <v>64.38</v>
      </c>
      <c r="R155" s="43">
        <f t="shared" si="12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+'4'!J156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135</v>
      </c>
      <c r="M156" s="64">
        <f t="shared" si="10"/>
        <v>0</v>
      </c>
      <c r="N156" s="17" t="s">
        <v>16</v>
      </c>
      <c r="O156" s="18"/>
      <c r="P156" s="23">
        <f t="shared" si="11"/>
        <v>0</v>
      </c>
      <c r="Q156" s="89">
        <v>105</v>
      </c>
      <c r="R156" s="43">
        <f t="shared" si="12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+'4'!J157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100</v>
      </c>
      <c r="M157" s="64">
        <f t="shared" si="10"/>
        <v>0</v>
      </c>
      <c r="N157" s="17" t="s">
        <v>16</v>
      </c>
      <c r="O157" s="18"/>
      <c r="P157" s="23">
        <f t="shared" si="11"/>
        <v>0</v>
      </c>
      <c r="Q157" s="89">
        <v>73</v>
      </c>
      <c r="R157" s="43">
        <f t="shared" si="12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+'4'!J158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10"/>
        <v>0</v>
      </c>
      <c r="N158" s="17" t="s">
        <v>16</v>
      </c>
      <c r="O158" s="18"/>
      <c r="P158" s="23">
        <f t="shared" si="11"/>
        <v>0</v>
      </c>
      <c r="Q158" s="115">
        <v>60</v>
      </c>
      <c r="R158" s="43">
        <f t="shared" si="12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+'4'!J159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10"/>
        <v>0</v>
      </c>
      <c r="N159" s="17" t="s">
        <v>16</v>
      </c>
      <c r="O159" s="18"/>
      <c r="P159" s="23">
        <f t="shared" si="11"/>
        <v>0</v>
      </c>
      <c r="Q159" s="89">
        <v>60</v>
      </c>
      <c r="R159" s="43">
        <f t="shared" si="12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+'4'!J160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10"/>
        <v>0</v>
      </c>
      <c r="N160" s="17" t="s">
        <v>16</v>
      </c>
      <c r="O160" s="18"/>
      <c r="P160" s="23">
        <f t="shared" si="11"/>
        <v>0</v>
      </c>
      <c r="Q160" s="89">
        <v>60</v>
      </c>
      <c r="R160" s="43">
        <f t="shared" si="12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+'4'!J161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90</v>
      </c>
      <c r="M161" s="64">
        <f t="shared" si="10"/>
        <v>0</v>
      </c>
      <c r="N161" s="17" t="s">
        <v>16</v>
      </c>
      <c r="O161" s="18"/>
      <c r="P161" s="23">
        <f t="shared" si="11"/>
        <v>0</v>
      </c>
      <c r="Q161" s="89">
        <v>60</v>
      </c>
      <c r="R161" s="43">
        <f t="shared" si="12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+'4'!J162</f>
        <v>25</v>
      </c>
      <c r="F162" s="70"/>
      <c r="G162" s="46">
        <f t="shared" si="16"/>
        <v>25</v>
      </c>
      <c r="H162" s="77">
        <v>0</v>
      </c>
      <c r="I162" s="75">
        <v>0</v>
      </c>
      <c r="J162" s="46">
        <f t="shared" si="17"/>
        <v>25</v>
      </c>
      <c r="K162" s="71"/>
      <c r="L162" s="20">
        <v>55</v>
      </c>
      <c r="M162" s="64">
        <f t="shared" si="10"/>
        <v>0</v>
      </c>
      <c r="N162" s="17" t="s">
        <v>16</v>
      </c>
      <c r="O162" s="18"/>
      <c r="P162" s="23">
        <f t="shared" si="11"/>
        <v>0</v>
      </c>
      <c r="Q162" s="115">
        <v>40</v>
      </c>
      <c r="R162" s="43">
        <f t="shared" si="12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+'4'!J163</f>
        <v>0</v>
      </c>
      <c r="F163" s="70">
        <v>5</v>
      </c>
      <c r="G163" s="46">
        <f t="shared" si="16"/>
        <v>5</v>
      </c>
      <c r="H163" s="77">
        <v>0</v>
      </c>
      <c r="I163" s="75">
        <v>0</v>
      </c>
      <c r="J163" s="46">
        <f t="shared" si="17"/>
        <v>3</v>
      </c>
      <c r="K163" s="71">
        <v>2</v>
      </c>
      <c r="L163" s="20">
        <v>50</v>
      </c>
      <c r="M163" s="64">
        <f t="shared" si="10"/>
        <v>100</v>
      </c>
      <c r="N163" s="17" t="s">
        <v>16</v>
      </c>
      <c r="O163" s="18">
        <v>20</v>
      </c>
      <c r="P163" s="130">
        <f t="shared" si="11"/>
        <v>80</v>
      </c>
      <c r="Q163" s="115">
        <v>33</v>
      </c>
      <c r="R163" s="43">
        <f t="shared" si="12"/>
        <v>66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+'4'!J164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0</v>
      </c>
      <c r="M164" s="64">
        <f t="shared" si="10"/>
        <v>0</v>
      </c>
      <c r="N164" s="17" t="s">
        <v>16</v>
      </c>
      <c r="O164" s="18"/>
      <c r="P164" s="23">
        <f t="shared" si="11"/>
        <v>0</v>
      </c>
      <c r="Q164" s="115">
        <v>83</v>
      </c>
      <c r="R164" s="43">
        <f t="shared" si="12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+'4'!J165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35</v>
      </c>
      <c r="M165" s="64">
        <f t="shared" si="10"/>
        <v>0</v>
      </c>
      <c r="N165" s="17" t="s">
        <v>16</v>
      </c>
      <c r="O165" s="18"/>
      <c r="P165" s="23">
        <f t="shared" si="11"/>
        <v>0</v>
      </c>
      <c r="Q165" s="89"/>
      <c r="R165" s="43">
        <f t="shared" si="12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+'4'!J166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35</v>
      </c>
      <c r="M166" s="64">
        <f t="shared" si="10"/>
        <v>0</v>
      </c>
      <c r="N166" s="17" t="s">
        <v>16</v>
      </c>
      <c r="O166" s="18"/>
      <c r="P166" s="23">
        <f t="shared" si="11"/>
        <v>0</v>
      </c>
      <c r="Q166" s="89"/>
      <c r="R166" s="43">
        <f t="shared" si="12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+'4'!J167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+'4'!J168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+'4'!J169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49</v>
      </c>
      <c r="M169" s="64">
        <f t="shared" si="10"/>
        <v>0</v>
      </c>
      <c r="N169" s="17" t="s">
        <v>16</v>
      </c>
      <c r="O169" s="18"/>
      <c r="P169" s="23">
        <f t="shared" si="11"/>
        <v>0</v>
      </c>
      <c r="Q169" s="89"/>
      <c r="R169" s="43">
        <f t="shared" si="12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+'4'!J170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39</v>
      </c>
      <c r="M170" s="64">
        <f t="shared" si="10"/>
        <v>0</v>
      </c>
      <c r="N170" s="17" t="s">
        <v>16</v>
      </c>
      <c r="O170" s="18"/>
      <c r="P170" s="23">
        <f t="shared" si="11"/>
        <v>0</v>
      </c>
      <c r="Q170" s="115">
        <v>8</v>
      </c>
      <c r="R170" s="43">
        <f t="shared" si="12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+'4'!J171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10"/>
        <v>0</v>
      </c>
      <c r="N171" s="17" t="s">
        <v>16</v>
      </c>
      <c r="O171" s="18"/>
      <c r="P171" s="23">
        <f t="shared" si="11"/>
        <v>0</v>
      </c>
      <c r="Q171" s="89"/>
      <c r="R171" s="43">
        <f t="shared" si="12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+'4'!J172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50</v>
      </c>
      <c r="M172" s="64">
        <f t="shared" si="10"/>
        <v>0</v>
      </c>
      <c r="N172" s="17" t="s">
        <v>16</v>
      </c>
      <c r="O172" s="18"/>
      <c r="P172" s="23">
        <f t="shared" si="11"/>
        <v>0</v>
      </c>
      <c r="Q172" s="89"/>
      <c r="R172" s="43">
        <f t="shared" si="12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9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+'4'!J174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9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+'4'!J175</f>
        <v>0</v>
      </c>
      <c r="F175" s="70"/>
      <c r="G175" s="46">
        <f t="shared" si="16"/>
        <v>0</v>
      </c>
      <c r="H175" s="77">
        <v>0</v>
      </c>
      <c r="I175" s="75">
        <v>0</v>
      </c>
      <c r="J175" s="46">
        <f t="shared" si="17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+'4'!J176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+'4'!J177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25</v>
      </c>
      <c r="M177" s="64">
        <f t="shared" ref="M177:M233" si="22">+L177*K177</f>
        <v>0</v>
      </c>
      <c r="N177" s="17" t="s">
        <v>16</v>
      </c>
      <c r="O177" s="18"/>
      <c r="P177" s="23">
        <f t="shared" si="19"/>
        <v>0</v>
      </c>
      <c r="Q177" s="89">
        <v>10.47</v>
      </c>
      <c r="R177" s="43">
        <f t="shared" ref="R177:R233" si="23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+'4'!J178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29</v>
      </c>
      <c r="M178" s="64">
        <f t="shared" si="22"/>
        <v>0</v>
      </c>
      <c r="N178" s="17" t="s">
        <v>16</v>
      </c>
      <c r="O178" s="18"/>
      <c r="P178" s="23">
        <f t="shared" ref="P178:P233" si="24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+'4'!J179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2"/>
        <v>0</v>
      </c>
      <c r="N179" s="17" t="s">
        <v>16</v>
      </c>
      <c r="O179" s="18"/>
      <c r="P179" s="23">
        <f t="shared" si="24"/>
        <v>0</v>
      </c>
      <c r="Q179" s="89">
        <v>7.9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+'4'!J180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29</v>
      </c>
      <c r="M180" s="64">
        <f t="shared" si="22"/>
        <v>0</v>
      </c>
      <c r="N180" s="17" t="s">
        <v>16</v>
      </c>
      <c r="O180" s="18"/>
      <c r="P180" s="23">
        <f t="shared" si="24"/>
        <v>0</v>
      </c>
      <c r="Q180" s="89">
        <v>6.27</v>
      </c>
      <c r="R180" s="43">
        <f t="shared" si="23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+'4'!J181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+'4'!J182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29</v>
      </c>
      <c r="M182" s="64">
        <f t="shared" si="22"/>
        <v>0</v>
      </c>
      <c r="N182" s="17" t="s">
        <v>16</v>
      </c>
      <c r="O182" s="18"/>
      <c r="P182" s="23">
        <f t="shared" si="24"/>
        <v>0</v>
      </c>
      <c r="Q182" s="89">
        <v>8.31</v>
      </c>
      <c r="R182" s="43">
        <f t="shared" si="23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+'4'!J183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+'4'!J184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20</v>
      </c>
      <c r="M184" s="64">
        <f t="shared" si="22"/>
        <v>0</v>
      </c>
      <c r="N184" s="17" t="s">
        <v>16</v>
      </c>
      <c r="O184" s="18"/>
      <c r="P184" s="23">
        <f t="shared" si="24"/>
        <v>0</v>
      </c>
      <c r="Q184" s="89"/>
      <c r="R184" s="43">
        <f t="shared" si="23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+'4'!J185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30</v>
      </c>
      <c r="M185" s="64">
        <f t="shared" si="22"/>
        <v>0</v>
      </c>
      <c r="N185" s="17" t="s">
        <v>16</v>
      </c>
      <c r="O185" s="18"/>
      <c r="P185" s="23">
        <f t="shared" si="24"/>
        <v>0</v>
      </c>
      <c r="Q185" s="89">
        <v>10.09</v>
      </c>
      <c r="R185" s="43">
        <f t="shared" si="23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+'4'!J186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35</v>
      </c>
      <c r="M186" s="64">
        <f t="shared" si="22"/>
        <v>0</v>
      </c>
      <c r="N186" s="17" t="s">
        <v>16</v>
      </c>
      <c r="O186" s="18"/>
      <c r="P186" s="23">
        <f t="shared" si="24"/>
        <v>0</v>
      </c>
      <c r="Q186" s="115">
        <v>11.03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+'4'!J188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+'4'!J190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15</v>
      </c>
      <c r="M190" s="64">
        <f t="shared" ref="M190" si="25">+L190*K190</f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+'4'!J191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16</v>
      </c>
      <c r="M191" s="64">
        <f t="shared" si="22"/>
        <v>0</v>
      </c>
      <c r="N191" s="17" t="s">
        <v>16</v>
      </c>
      <c r="O191" s="18"/>
      <c r="P191" s="23">
        <f t="shared" si="24"/>
        <v>0</v>
      </c>
      <c r="Q191" s="89"/>
      <c r="R191" s="43">
        <f t="shared" si="23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+'4'!J192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20</v>
      </c>
      <c r="M192" s="64">
        <f t="shared" si="22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+'4'!J193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25</v>
      </c>
      <c r="M193" s="64">
        <f t="shared" si="22"/>
        <v>0</v>
      </c>
      <c r="N193" s="17" t="s">
        <v>16</v>
      </c>
      <c r="O193" s="18"/>
      <c r="P193" s="23">
        <f t="shared" si="24"/>
        <v>0</v>
      </c>
      <c r="Q193" s="89">
        <v>15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+'4'!J194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25</v>
      </c>
      <c r="M194" s="64">
        <f t="shared" si="22"/>
        <v>0</v>
      </c>
      <c r="N194" s="17" t="s">
        <v>16</v>
      </c>
      <c r="O194" s="18"/>
      <c r="P194" s="23">
        <f t="shared" si="24"/>
        <v>0</v>
      </c>
      <c r="Q194" s="89">
        <v>15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+'4'!J195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</v>
      </c>
      <c r="M195" s="64">
        <f t="shared" si="22"/>
        <v>0</v>
      </c>
      <c r="N195" s="17" t="s">
        <v>16</v>
      </c>
      <c r="O195" s="18"/>
      <c r="P195" s="23">
        <f t="shared" si="24"/>
        <v>0</v>
      </c>
      <c r="Q195" s="89">
        <v>15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+'4'!J196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25</v>
      </c>
      <c r="M196" s="64">
        <f t="shared" si="22"/>
        <v>0</v>
      </c>
      <c r="N196" s="17" t="s">
        <v>16</v>
      </c>
      <c r="O196" s="18"/>
      <c r="P196" s="23">
        <f t="shared" si="24"/>
        <v>0</v>
      </c>
      <c r="Q196" s="89">
        <v>15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+'4'!J197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25</v>
      </c>
      <c r="M197" s="64">
        <f t="shared" si="22"/>
        <v>0</v>
      </c>
      <c r="N197" s="17" t="s">
        <v>16</v>
      </c>
      <c r="O197" s="18"/>
      <c r="P197" s="23">
        <f t="shared" si="24"/>
        <v>0</v>
      </c>
      <c r="Q197" s="89">
        <v>15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+'4'!J198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10</v>
      </c>
      <c r="M198" s="64">
        <f t="shared" si="22"/>
        <v>0</v>
      </c>
      <c r="N198" s="17" t="s">
        <v>16</v>
      </c>
      <c r="O198" s="18"/>
      <c r="P198" s="23">
        <f t="shared" si="24"/>
        <v>0</v>
      </c>
      <c r="Q198" s="89">
        <v>10.4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+'4'!J199</f>
        <v>245</v>
      </c>
      <c r="F199" s="70"/>
      <c r="G199" s="46">
        <f t="shared" si="16"/>
        <v>245</v>
      </c>
      <c r="H199" s="77">
        <v>0</v>
      </c>
      <c r="I199" s="75">
        <v>0</v>
      </c>
      <c r="J199" s="46">
        <f t="shared" si="17"/>
        <v>245</v>
      </c>
      <c r="K199" s="71"/>
      <c r="L199" s="20">
        <v>10</v>
      </c>
      <c r="M199" s="64">
        <f t="shared" si="22"/>
        <v>0</v>
      </c>
      <c r="N199" s="17" t="s">
        <v>16</v>
      </c>
      <c r="O199" s="18"/>
      <c r="P199" s="23">
        <f t="shared" si="24"/>
        <v>0</v>
      </c>
      <c r="Q199" s="115">
        <v>9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+'4'!J200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0</v>
      </c>
      <c r="M200" s="64">
        <f t="shared" si="22"/>
        <v>0</v>
      </c>
      <c r="N200" s="17" t="s">
        <v>16</v>
      </c>
      <c r="O200" s="18"/>
      <c r="P200" s="23">
        <f t="shared" si="24"/>
        <v>0</v>
      </c>
      <c r="Q200" s="115">
        <v>3.77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+'4'!J201</f>
        <v>7</v>
      </c>
      <c r="F201" s="70"/>
      <c r="G201" s="46">
        <f t="shared" si="16"/>
        <v>7</v>
      </c>
      <c r="H201" s="77">
        <v>0</v>
      </c>
      <c r="I201" s="75">
        <v>0</v>
      </c>
      <c r="J201" s="46">
        <f t="shared" si="17"/>
        <v>6</v>
      </c>
      <c r="K201" s="71">
        <v>1</v>
      </c>
      <c r="L201" s="20">
        <v>20</v>
      </c>
      <c r="M201" s="64">
        <f t="shared" si="22"/>
        <v>20</v>
      </c>
      <c r="N201" s="17" t="s">
        <v>16</v>
      </c>
      <c r="O201" s="18"/>
      <c r="P201" s="130">
        <f t="shared" si="24"/>
        <v>20</v>
      </c>
      <c r="Q201" s="89">
        <v>16.670000000000002</v>
      </c>
      <c r="R201" s="43">
        <f t="shared" si="23"/>
        <v>16.670000000000002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+'4'!J202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3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+'4'!J203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85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+'4'!J204</f>
        <v>16</v>
      </c>
      <c r="F204" s="70"/>
      <c r="G204" s="46">
        <f t="shared" ref="G204:G233" si="27">E204+F204</f>
        <v>16</v>
      </c>
      <c r="H204" s="77">
        <v>0</v>
      </c>
      <c r="I204" s="75">
        <v>0</v>
      </c>
      <c r="J204" s="46">
        <f t="shared" ref="J204:J233" si="28">+G204-H204-K204-I204</f>
        <v>16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115">
        <v>100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+'4'!J205</f>
        <v>17</v>
      </c>
      <c r="F205" s="70"/>
      <c r="G205" s="46">
        <f t="shared" si="27"/>
        <v>17</v>
      </c>
      <c r="H205" s="77">
        <v>0</v>
      </c>
      <c r="I205" s="75">
        <v>0</v>
      </c>
      <c r="J205" s="46">
        <f t="shared" si="28"/>
        <v>17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4"/>
        <v>0</v>
      </c>
      <c r="Q205" s="115">
        <v>250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+'4'!J206</f>
        <v>20</v>
      </c>
      <c r="F206" s="70"/>
      <c r="G206" s="46">
        <f t="shared" si="27"/>
        <v>20</v>
      </c>
      <c r="H206" s="77">
        <v>0</v>
      </c>
      <c r="I206" s="75">
        <v>0</v>
      </c>
      <c r="J206" s="46">
        <f t="shared" si="28"/>
        <v>20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3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+'4'!J207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28.59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115">
        <v>23.7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23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23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27</v>
      </c>
      <c r="M214" s="64">
        <f t="shared" si="22"/>
        <v>0</v>
      </c>
      <c r="N214" s="17" t="s">
        <v>16</v>
      </c>
      <c r="O214" s="18"/>
      <c r="P214" s="23">
        <f t="shared" si="24"/>
        <v>0</v>
      </c>
      <c r="Q214" s="89"/>
      <c r="R214" s="43">
        <f t="shared" si="23"/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20</v>
      </c>
      <c r="M215" s="64">
        <f t="shared" si="22"/>
        <v>0</v>
      </c>
      <c r="N215" s="17" t="s">
        <v>16</v>
      </c>
      <c r="O215" s="18"/>
      <c r="P215" s="23">
        <f t="shared" si="24"/>
        <v>0</v>
      </c>
      <c r="Q215" s="89"/>
      <c r="R215" s="43">
        <f t="shared" si="23"/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15</v>
      </c>
      <c r="M216" s="64">
        <f t="shared" si="22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23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25</v>
      </c>
      <c r="M217" s="64">
        <f t="shared" si="22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25</v>
      </c>
      <c r="M218" s="64">
        <f t="shared" si="22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3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+'4'!J219</f>
        <v>0</v>
      </c>
      <c r="F219" s="70">
        <v>2</v>
      </c>
      <c r="G219" s="46">
        <f t="shared" si="27"/>
        <v>2</v>
      </c>
      <c r="H219" s="77">
        <v>0</v>
      </c>
      <c r="I219" s="75">
        <v>0</v>
      </c>
      <c r="J219" s="46">
        <f t="shared" si="28"/>
        <v>2</v>
      </c>
      <c r="K219" s="71"/>
      <c r="L219" s="20">
        <v>35</v>
      </c>
      <c r="M219" s="64">
        <f t="shared" si="22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+'4'!J220</f>
        <v>0</v>
      </c>
      <c r="F220" s="70">
        <v>2</v>
      </c>
      <c r="G220" s="46">
        <f t="shared" si="27"/>
        <v>2</v>
      </c>
      <c r="H220" s="77">
        <v>0</v>
      </c>
      <c r="I220" s="75">
        <v>0</v>
      </c>
      <c r="J220" s="46">
        <f t="shared" si="28"/>
        <v>2</v>
      </c>
      <c r="K220" s="71"/>
      <c r="L220" s="20">
        <v>35</v>
      </c>
      <c r="M220" s="64">
        <f t="shared" si="22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3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+'4'!J221</f>
        <v>3</v>
      </c>
      <c r="F221" s="70"/>
      <c r="G221" s="46">
        <f t="shared" si="27"/>
        <v>3</v>
      </c>
      <c r="H221" s="77">
        <v>0</v>
      </c>
      <c r="I221" s="75">
        <v>0</v>
      </c>
      <c r="J221" s="46">
        <f t="shared" si="28"/>
        <v>0</v>
      </c>
      <c r="K221" s="71">
        <v>3</v>
      </c>
      <c r="L221" s="20">
        <v>20</v>
      </c>
      <c r="M221" s="64">
        <f t="shared" si="22"/>
        <v>60</v>
      </c>
      <c r="N221" s="17" t="s">
        <v>16</v>
      </c>
      <c r="O221" s="18"/>
      <c r="P221" s="130">
        <f t="shared" si="24"/>
        <v>60</v>
      </c>
      <c r="Q221" s="89"/>
      <c r="R221" s="43">
        <f t="shared" si="23"/>
        <v>0</v>
      </c>
    </row>
    <row r="222" spans="1:18" ht="25.5" x14ac:dyDescent="0.55000000000000004">
      <c r="A222" s="10"/>
      <c r="B222" s="10"/>
      <c r="C222" s="19"/>
      <c r="D222" s="10"/>
      <c r="E222" s="63">
        <f>+'4'!J222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/>
      <c r="M222" s="64">
        <f t="shared" si="22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23"/>
        <v>0</v>
      </c>
    </row>
    <row r="223" spans="1:18" ht="25.5" x14ac:dyDescent="0.55000000000000004">
      <c r="A223" s="10"/>
      <c r="B223" s="10"/>
      <c r="C223" s="19"/>
      <c r="D223" s="10"/>
      <c r="E223" s="63">
        <f>+'4'!J223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/>
      <c r="M223" s="64">
        <f t="shared" si="22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3"/>
        <v>0</v>
      </c>
    </row>
    <row r="224" spans="1:18" ht="25.5" x14ac:dyDescent="0.55000000000000004">
      <c r="A224" s="10"/>
      <c r="B224" s="10"/>
      <c r="C224" s="19"/>
      <c r="D224" s="10"/>
      <c r="E224" s="63">
        <f>+'4'!J224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/>
      <c r="M224" s="64">
        <f t="shared" si="22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3"/>
        <v>0</v>
      </c>
    </row>
    <row r="225" spans="1:19" ht="25.5" x14ac:dyDescent="0.55000000000000004">
      <c r="A225" s="10"/>
      <c r="B225" s="10"/>
      <c r="C225" s="19"/>
      <c r="D225" s="10"/>
      <c r="E225" s="63">
        <f>+'4'!J225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/>
      <c r="M225" s="64">
        <f t="shared" si="22"/>
        <v>0</v>
      </c>
      <c r="N225" s="17" t="s">
        <v>16</v>
      </c>
      <c r="O225" s="18"/>
      <c r="P225" s="23">
        <f t="shared" si="24"/>
        <v>0</v>
      </c>
      <c r="Q225" s="89"/>
      <c r="R225" s="43">
        <f t="shared" si="23"/>
        <v>0</v>
      </c>
    </row>
    <row r="226" spans="1:19" ht="25.5" x14ac:dyDescent="0.55000000000000004">
      <c r="A226" s="10"/>
      <c r="B226" s="10"/>
      <c r="C226" s="19"/>
      <c r="D226" s="10"/>
      <c r="E226" s="63">
        <f>+'4'!J226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/>
      <c r="M226" s="64">
        <f t="shared" si="22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23"/>
        <v>0</v>
      </c>
    </row>
    <row r="227" spans="1:19" ht="25.5" x14ac:dyDescent="0.55000000000000004">
      <c r="A227" s="10"/>
      <c r="B227" s="10"/>
      <c r="C227" s="19"/>
      <c r="D227" s="10"/>
      <c r="E227" s="63">
        <f>+'4'!J227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/>
      <c r="M227" s="64">
        <f t="shared" si="22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23"/>
        <v>0</v>
      </c>
    </row>
    <row r="228" spans="1:19" ht="25.5" x14ac:dyDescent="0.55000000000000004">
      <c r="A228" s="10"/>
      <c r="B228" s="10"/>
      <c r="C228" s="19"/>
      <c r="D228" s="10"/>
      <c r="E228" s="63">
        <f>+'4'!J228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/>
      <c r="M228" s="64">
        <f t="shared" si="22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23"/>
        <v>0</v>
      </c>
    </row>
    <row r="229" spans="1:19" ht="25.5" x14ac:dyDescent="0.55000000000000004">
      <c r="A229" s="10"/>
      <c r="B229" s="10"/>
      <c r="C229" s="19"/>
      <c r="D229" s="10"/>
      <c r="E229" s="63">
        <f>+'4'!J229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22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3"/>
        <v>0</v>
      </c>
    </row>
    <row r="230" spans="1:19" ht="25.5" x14ac:dyDescent="0.55000000000000004">
      <c r="A230" s="10"/>
      <c r="B230" s="10"/>
      <c r="C230" s="19"/>
      <c r="D230" s="10"/>
      <c r="E230" s="63">
        <f>+'4'!J230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/>
      <c r="M230" s="64">
        <f t="shared" si="22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3"/>
        <v>0</v>
      </c>
    </row>
    <row r="231" spans="1:19" ht="25.5" x14ac:dyDescent="0.55000000000000004">
      <c r="A231" s="10"/>
      <c r="B231" s="10"/>
      <c r="C231" s="19"/>
      <c r="D231" s="10"/>
      <c r="E231" s="63">
        <f>+'4'!J231</f>
        <v>0</v>
      </c>
      <c r="F231" s="70"/>
      <c r="G231" s="46">
        <f t="shared" si="27"/>
        <v>0</v>
      </c>
      <c r="H231" s="77">
        <v>0</v>
      </c>
      <c r="I231" s="75"/>
      <c r="J231" s="46">
        <f t="shared" si="28"/>
        <v>0</v>
      </c>
      <c r="K231" s="71"/>
      <c r="L231" s="20"/>
      <c r="M231" s="64">
        <f t="shared" si="22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3"/>
        <v>0</v>
      </c>
    </row>
    <row r="232" spans="1:19" ht="25.5" x14ac:dyDescent="0.55000000000000004">
      <c r="A232" s="10"/>
      <c r="B232" s="10"/>
      <c r="C232" s="19"/>
      <c r="D232" s="10"/>
      <c r="E232" s="63">
        <f>+'4'!J232</f>
        <v>0</v>
      </c>
      <c r="F232" s="70"/>
      <c r="G232" s="46">
        <f t="shared" si="27"/>
        <v>0</v>
      </c>
      <c r="H232" s="77">
        <v>0</v>
      </c>
      <c r="I232" s="75">
        <v>0</v>
      </c>
      <c r="J232" s="46">
        <f t="shared" si="28"/>
        <v>0</v>
      </c>
      <c r="K232" s="71"/>
      <c r="L232" s="20"/>
      <c r="M232" s="64">
        <f t="shared" si="22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3"/>
        <v>0</v>
      </c>
    </row>
    <row r="233" spans="1:19" ht="25.5" x14ac:dyDescent="0.55000000000000004">
      <c r="A233" s="10"/>
      <c r="B233" s="10"/>
      <c r="C233" s="19"/>
      <c r="D233" s="10"/>
      <c r="E233" s="63">
        <f>+'4'!J233</f>
        <v>0</v>
      </c>
      <c r="F233" s="70"/>
      <c r="G233" s="46">
        <f t="shared" si="27"/>
        <v>0</v>
      </c>
      <c r="H233" s="77">
        <v>0</v>
      </c>
      <c r="I233" s="75">
        <v>0</v>
      </c>
      <c r="J233" s="46">
        <f t="shared" si="28"/>
        <v>0</v>
      </c>
      <c r="K233" s="71"/>
      <c r="L233" s="20"/>
      <c r="M233" s="64">
        <f t="shared" si="22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23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779.7399999999999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1805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345</v>
      </c>
      <c r="O238" s="2">
        <v>140</v>
      </c>
      <c r="P238" s="2">
        <v>170</v>
      </c>
      <c r="Q238" s="87">
        <v>35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440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1020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1020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0"/>
  <sheetViews>
    <sheetView zoomScale="80" zoomScaleNormal="80" workbookViewId="0">
      <pane xSplit="10" ySplit="4" topLeftCell="K213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57</v>
      </c>
      <c r="K6" s="71">
        <v>7</v>
      </c>
      <c r="L6" s="20">
        <v>100</v>
      </c>
      <c r="M6" s="64">
        <f t="shared" ref="M6:M80" si="2">+L6*K6</f>
        <v>700</v>
      </c>
      <c r="N6" s="17" t="s">
        <v>16</v>
      </c>
      <c r="O6" s="18"/>
      <c r="P6" s="130">
        <f t="shared" ref="P6:P26" si="3">SUM(M6-O6)</f>
        <v>700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20">
        <v>100</v>
      </c>
      <c r="M24" s="64">
        <f t="shared" si="2"/>
        <v>100</v>
      </c>
      <c r="N24" s="17" t="s">
        <v>1453</v>
      </c>
      <c r="O24" s="18">
        <v>100</v>
      </c>
      <c r="P24" s="23">
        <f t="shared" si="3"/>
        <v>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ref="P27" si="5">SUM(M27-O27)</f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>
        <v>50</v>
      </c>
      <c r="P28" s="130">
        <f t="shared" ref="P28:P80" si="6">SUM(M28-O28)</f>
        <v>50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+'5'!J30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0</v>
      </c>
      <c r="K30" s="71">
        <v>1</v>
      </c>
      <c r="L30" s="15">
        <v>80</v>
      </c>
      <c r="M30" s="64">
        <f t="shared" si="2"/>
        <v>80</v>
      </c>
      <c r="N30" s="17" t="s">
        <v>16</v>
      </c>
      <c r="O30" s="18">
        <v>30</v>
      </c>
      <c r="P30" s="130">
        <f t="shared" si="6"/>
        <v>50</v>
      </c>
      <c r="Q30" s="115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14</v>
      </c>
      <c r="F31" s="70"/>
      <c r="G31" s="46">
        <f t="shared" si="0"/>
        <v>14</v>
      </c>
      <c r="H31" s="77">
        <v>1</v>
      </c>
      <c r="I31" s="75">
        <v>0</v>
      </c>
      <c r="J31" s="46">
        <f t="shared" si="1"/>
        <v>13</v>
      </c>
      <c r="K31" s="71"/>
      <c r="L31" s="20">
        <v>100</v>
      </c>
      <c r="M31" s="64">
        <f t="shared" si="2"/>
        <v>0</v>
      </c>
      <c r="N31" s="17" t="s">
        <v>1457</v>
      </c>
      <c r="O31" s="18"/>
      <c r="P31" s="23">
        <f t="shared" si="6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>
        <v>30</v>
      </c>
      <c r="P32" s="130">
        <f t="shared" si="6"/>
        <v>100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+'5'!J40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2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/>
      <c r="P40" s="130">
        <f t="shared" si="6"/>
        <v>100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+'5'!J41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1453</v>
      </c>
      <c r="O44" s="18">
        <v>50</v>
      </c>
      <c r="P44" s="23">
        <f t="shared" si="6"/>
        <v>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+'5'!J45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+'5'!J47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+'5'!J50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6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+'5'!J55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6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6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+'5'!J59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6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+'5'!J60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+'5'!J61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+'5'!J68</f>
        <v>7</v>
      </c>
      <c r="F68" s="70"/>
      <c r="G68" s="46">
        <f t="shared" si="0"/>
        <v>7</v>
      </c>
      <c r="H68" s="77">
        <v>0</v>
      </c>
      <c r="I68" s="75">
        <v>0</v>
      </c>
      <c r="J68" s="46">
        <f t="shared" si="1"/>
        <v>7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+'5'!J69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+'5'!J70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+'5'!J71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+'5'!J72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+'5'!J73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+'5'!J74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6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+'5'!J75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+'5'!J77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6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+'5'!J78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+'5'!J79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+'5'!J80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+'5'!J81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+'5'!J83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+'5'!J84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+'5'!J85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+'5'!J86</f>
        <v>0</v>
      </c>
      <c r="F86" s="70">
        <v>2</v>
      </c>
      <c r="G86" s="46">
        <f t="shared" si="7"/>
        <v>2</v>
      </c>
      <c r="H86" s="77">
        <v>0</v>
      </c>
      <c r="I86" s="75">
        <v>0</v>
      </c>
      <c r="J86" s="46">
        <f t="shared" si="8"/>
        <v>0</v>
      </c>
      <c r="K86" s="71">
        <v>2</v>
      </c>
      <c r="L86" s="20">
        <v>120</v>
      </c>
      <c r="M86" s="64">
        <f t="shared" si="12"/>
        <v>240</v>
      </c>
      <c r="N86" s="17" t="s">
        <v>16</v>
      </c>
      <c r="O86" s="18"/>
      <c r="P86" s="130">
        <f t="shared" si="13"/>
        <v>240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+'5'!J87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+'5'!J88</f>
        <v>3</v>
      </c>
      <c r="F88" s="70"/>
      <c r="G88" s="46">
        <f t="shared" si="7"/>
        <v>3</v>
      </c>
      <c r="H88" s="77">
        <v>0</v>
      </c>
      <c r="I88" s="75">
        <v>0</v>
      </c>
      <c r="J88" s="46">
        <f t="shared" si="8"/>
        <v>3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+'5'!J89</f>
        <v>14</v>
      </c>
      <c r="F89" s="70"/>
      <c r="G89" s="46">
        <f t="shared" si="7"/>
        <v>14</v>
      </c>
      <c r="H89" s="77">
        <v>0</v>
      </c>
      <c r="I89" s="75">
        <v>0</v>
      </c>
      <c r="J89" s="46">
        <f t="shared" si="8"/>
        <v>14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+'5'!J90</f>
        <v>8</v>
      </c>
      <c r="F90" s="70"/>
      <c r="G90" s="46">
        <f t="shared" si="7"/>
        <v>8</v>
      </c>
      <c r="H90" s="77">
        <v>0</v>
      </c>
      <c r="I90" s="75">
        <v>0</v>
      </c>
      <c r="J90" s="46">
        <f t="shared" si="8"/>
        <v>7</v>
      </c>
      <c r="K90" s="71">
        <v>1</v>
      </c>
      <c r="L90" s="20">
        <v>60</v>
      </c>
      <c r="M90" s="64">
        <f t="shared" si="12"/>
        <v>60</v>
      </c>
      <c r="N90" s="17" t="s">
        <v>16</v>
      </c>
      <c r="O90" s="18"/>
      <c r="P90" s="130">
        <f t="shared" si="13"/>
        <v>60</v>
      </c>
      <c r="Q90" s="115">
        <v>23.61</v>
      </c>
      <c r="R90" s="43">
        <f t="shared" si="14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+'5'!J91</f>
        <v>10</v>
      </c>
      <c r="F91" s="70"/>
      <c r="G91" s="46">
        <f t="shared" si="7"/>
        <v>10</v>
      </c>
      <c r="H91" s="77">
        <v>0</v>
      </c>
      <c r="I91" s="75">
        <v>0</v>
      </c>
      <c r="J91" s="46">
        <f t="shared" si="8"/>
        <v>10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+'5'!J92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+'5'!J93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+'5'!J94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+'5'!J95</f>
        <v>3</v>
      </c>
      <c r="F95" s="70"/>
      <c r="G95" s="46">
        <f t="shared" si="7"/>
        <v>3</v>
      </c>
      <c r="H95" s="77">
        <v>0</v>
      </c>
      <c r="I95" s="75">
        <v>0</v>
      </c>
      <c r="J95" s="46">
        <f t="shared" si="8"/>
        <v>3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+'5'!J96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+'5'!J97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+'5'!J98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+'5'!J99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+'5'!J100</f>
        <v>2</v>
      </c>
      <c r="F100" s="70"/>
      <c r="G100" s="46">
        <f t="shared" si="7"/>
        <v>2</v>
      </c>
      <c r="H100" s="77">
        <v>0</v>
      </c>
      <c r="I100" s="75">
        <v>0</v>
      </c>
      <c r="J100" s="46">
        <f t="shared" si="8"/>
        <v>2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+'5'!J101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+'5'!J102</f>
        <v>4</v>
      </c>
      <c r="F102" s="70"/>
      <c r="G102" s="46">
        <f t="shared" si="7"/>
        <v>4</v>
      </c>
      <c r="H102" s="77">
        <v>0</v>
      </c>
      <c r="I102" s="75">
        <v>0</v>
      </c>
      <c r="J102" s="46">
        <f t="shared" si="8"/>
        <v>2</v>
      </c>
      <c r="K102" s="71">
        <v>2</v>
      </c>
      <c r="L102" s="20">
        <v>50</v>
      </c>
      <c r="M102" s="64">
        <f t="shared" si="9"/>
        <v>100</v>
      </c>
      <c r="N102" s="17" t="s">
        <v>16</v>
      </c>
      <c r="O102" s="18"/>
      <c r="P102" s="130">
        <f t="shared" si="10"/>
        <v>100</v>
      </c>
      <c r="Q102" s="115">
        <v>24.21</v>
      </c>
      <c r="R102" s="43">
        <f t="shared" si="11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+'5'!J106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+'5'!J107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+'5'!J108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+'5'!J109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+'5'!J110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+'5'!J111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+'5'!J112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+'5'!J113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+'5'!J114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+'5'!J115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+'5'!J116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+'5'!J117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+'5'!J118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+'5'!J119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+'5'!J120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+'5'!J121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+'5'!J122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+'5'!J123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+'5'!J124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+'5'!J125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+'5'!J126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+'5'!J127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+'5'!J128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+'5'!J129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+'5'!J130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+'5'!J131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+'5'!J132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+'5'!J133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+'5'!J134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+'5'!J135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+'5'!J139</f>
        <v>3</v>
      </c>
      <c r="F139" s="70"/>
      <c r="G139" s="46">
        <f t="shared" si="15"/>
        <v>3</v>
      </c>
      <c r="H139" s="77">
        <v>0</v>
      </c>
      <c r="I139" s="75">
        <v>0</v>
      </c>
      <c r="J139" s="46">
        <f t="shared" si="16"/>
        <v>3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+'5'!J141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+'5'!J142</f>
        <v>5</v>
      </c>
      <c r="F142" s="70"/>
      <c r="G142" s="46">
        <f t="shared" si="15"/>
        <v>5</v>
      </c>
      <c r="H142" s="77">
        <v>0</v>
      </c>
      <c r="I142" s="75">
        <v>0</v>
      </c>
      <c r="J142" s="46">
        <f t="shared" si="16"/>
        <v>4</v>
      </c>
      <c r="K142" s="71">
        <v>1</v>
      </c>
      <c r="L142" s="20">
        <v>35</v>
      </c>
      <c r="M142" s="64">
        <f t="shared" si="9"/>
        <v>35</v>
      </c>
      <c r="N142" s="17" t="s">
        <v>1453</v>
      </c>
      <c r="O142" s="18">
        <v>35</v>
      </c>
      <c r="P142" s="23">
        <f t="shared" si="10"/>
        <v>0</v>
      </c>
      <c r="Q142" s="115">
        <v>11.81</v>
      </c>
      <c r="R142" s="43">
        <f t="shared" si="11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+'5'!J144</f>
        <v>4</v>
      </c>
      <c r="F144" s="70"/>
      <c r="G144" s="46">
        <f t="shared" si="15"/>
        <v>4</v>
      </c>
      <c r="H144" s="77">
        <v>0</v>
      </c>
      <c r="I144" s="75">
        <v>0</v>
      </c>
      <c r="J144" s="46">
        <f t="shared" si="16"/>
        <v>4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+'5'!J150</f>
        <v>4</v>
      </c>
      <c r="F150" s="70"/>
      <c r="G150" s="46">
        <f t="shared" si="15"/>
        <v>4</v>
      </c>
      <c r="H150" s="77">
        <v>0</v>
      </c>
      <c r="I150" s="75">
        <v>0</v>
      </c>
      <c r="J150" s="46">
        <f t="shared" si="16"/>
        <v>4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+'5'!J151</f>
        <v>16</v>
      </c>
      <c r="F151" s="70"/>
      <c r="G151" s="46">
        <f t="shared" si="15"/>
        <v>16</v>
      </c>
      <c r="H151" s="77">
        <v>0</v>
      </c>
      <c r="I151" s="75">
        <v>0</v>
      </c>
      <c r="J151" s="46">
        <f t="shared" si="16"/>
        <v>16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+'5'!J152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+'5'!J155</f>
        <v>9</v>
      </c>
      <c r="F155" s="70"/>
      <c r="G155" s="46">
        <f t="shared" si="15"/>
        <v>9</v>
      </c>
      <c r="H155" s="77">
        <v>0</v>
      </c>
      <c r="I155" s="75">
        <v>0</v>
      </c>
      <c r="J155" s="46">
        <f t="shared" si="16"/>
        <v>6</v>
      </c>
      <c r="K155" s="71">
        <v>3</v>
      </c>
      <c r="L155" s="20">
        <v>150</v>
      </c>
      <c r="M155" s="64">
        <f t="shared" si="9"/>
        <v>450</v>
      </c>
      <c r="N155" s="17" t="s">
        <v>16</v>
      </c>
      <c r="O155" s="18">
        <v>140</v>
      </c>
      <c r="P155" s="130">
        <f t="shared" si="10"/>
        <v>310</v>
      </c>
      <c r="Q155" s="115">
        <v>64.38</v>
      </c>
      <c r="R155" s="43">
        <f t="shared" si="11"/>
        <v>193.14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+'5'!J162</f>
        <v>25</v>
      </c>
      <c r="F162" s="70"/>
      <c r="G162" s="46">
        <f t="shared" si="15"/>
        <v>25</v>
      </c>
      <c r="H162" s="77">
        <v>0</v>
      </c>
      <c r="I162" s="75">
        <v>0</v>
      </c>
      <c r="J162" s="46">
        <f t="shared" si="16"/>
        <v>25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+'5'!J163</f>
        <v>3</v>
      </c>
      <c r="F163" s="70"/>
      <c r="G163" s="46">
        <f t="shared" si="15"/>
        <v>3</v>
      </c>
      <c r="H163" s="77">
        <v>0</v>
      </c>
      <c r="I163" s="75">
        <v>0</v>
      </c>
      <c r="J163" s="46">
        <f t="shared" si="16"/>
        <v>3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+'5'!J164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0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+'5'!J175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33" si="19">+L177*K177</f>
        <v>0</v>
      </c>
      <c r="N177" s="17" t="s">
        <v>16</v>
      </c>
      <c r="O177" s="18"/>
      <c r="P177" s="23">
        <f t="shared" ref="P177:P233" si="20">SUM(M177-O177)</f>
        <v>0</v>
      </c>
      <c r="Q177" s="89">
        <v>10.47</v>
      </c>
      <c r="R177" s="43">
        <f t="shared" ref="R177:R23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+'5'!J178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+'5'!J185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+'5'!J188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4</v>
      </c>
      <c r="K188" s="71">
        <v>1</v>
      </c>
      <c r="L188" s="20">
        <v>29</v>
      </c>
      <c r="M188" s="64">
        <f>+L188*K188</f>
        <v>29</v>
      </c>
      <c r="N188" s="17" t="s">
        <v>1453</v>
      </c>
      <c r="O188" s="18">
        <v>29</v>
      </c>
      <c r="P188" s="23">
        <f>SUM(M188-O188)</f>
        <v>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+'5'!J193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+'5'!J194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+'5'!J198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+'5'!J199</f>
        <v>245</v>
      </c>
      <c r="F199" s="70"/>
      <c r="G199" s="46">
        <f t="shared" si="15"/>
        <v>245</v>
      </c>
      <c r="H199" s="77">
        <v>0</v>
      </c>
      <c r="I199" s="75">
        <v>0</v>
      </c>
      <c r="J199" s="46">
        <f t="shared" si="16"/>
        <v>245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+'5'!J200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+'5'!J201</f>
        <v>6</v>
      </c>
      <c r="F201" s="70"/>
      <c r="G201" s="46">
        <f t="shared" si="15"/>
        <v>6</v>
      </c>
      <c r="H201" s="77">
        <v>0</v>
      </c>
      <c r="I201" s="75">
        <v>0</v>
      </c>
      <c r="J201" s="46">
        <f t="shared" si="16"/>
        <v>6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+'5'!J204</f>
        <v>16</v>
      </c>
      <c r="F204" s="70"/>
      <c r="G204" s="46">
        <f t="shared" ref="G204:G233" si="25">E204+F204</f>
        <v>16</v>
      </c>
      <c r="H204" s="77">
        <v>0</v>
      </c>
      <c r="I204" s="75">
        <v>0</v>
      </c>
      <c r="J204" s="46">
        <f t="shared" ref="J204:J233" si="26">+G204-H204-K204-I204</f>
        <v>16</v>
      </c>
      <c r="K204" s="71"/>
      <c r="L204" s="20">
        <v>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+'5'!J205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+'5'!J206</f>
        <v>20</v>
      </c>
      <c r="F206" s="70"/>
      <c r="G206" s="46">
        <f t="shared" si="25"/>
        <v>20</v>
      </c>
      <c r="H206" s="77">
        <v>0</v>
      </c>
      <c r="I206" s="75">
        <v>0</v>
      </c>
      <c r="J206" s="46">
        <f t="shared" si="26"/>
        <v>20</v>
      </c>
      <c r="K206" s="71"/>
      <c r="L206" s="20">
        <v>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+'5'!J207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+'5'!J208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+'5'!J209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+'5'!J210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+'5'!J211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+'5'!J212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+'5'!J213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+'5'!J214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+'5'!J215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0"/>
        <v>0</v>
      </c>
      <c r="Q215" s="89"/>
      <c r="R215" s="43">
        <f t="shared" ref="R215:R232" si="27"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+'5'!J216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27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+'5'!J217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>
        <v>25</v>
      </c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+'5'!J218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25</v>
      </c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+'5'!J219</f>
        <v>2</v>
      </c>
      <c r="F219" s="70"/>
      <c r="G219" s="46">
        <f t="shared" si="25"/>
        <v>2</v>
      </c>
      <c r="H219" s="77">
        <v>0</v>
      </c>
      <c r="I219" s="75">
        <v>0</v>
      </c>
      <c r="J219" s="46">
        <f t="shared" si="26"/>
        <v>2</v>
      </c>
      <c r="K219" s="71"/>
      <c r="L219" s="20">
        <v>35</v>
      </c>
      <c r="M219" s="64">
        <f t="shared" si="19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+'5'!J220</f>
        <v>2</v>
      </c>
      <c r="F220" s="70"/>
      <c r="G220" s="46">
        <f t="shared" si="25"/>
        <v>2</v>
      </c>
      <c r="H220" s="77">
        <v>0</v>
      </c>
      <c r="I220" s="75">
        <v>0</v>
      </c>
      <c r="J220" s="46">
        <f t="shared" si="26"/>
        <v>0</v>
      </c>
      <c r="K220" s="71">
        <v>2</v>
      </c>
      <c r="L220" s="20">
        <v>35</v>
      </c>
      <c r="M220" s="64">
        <f t="shared" si="19"/>
        <v>70</v>
      </c>
      <c r="N220" s="17" t="s">
        <v>16</v>
      </c>
      <c r="O220" s="18"/>
      <c r="P220" s="130">
        <f t="shared" si="20"/>
        <v>70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+'5'!J221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26"/>
        <v>0</v>
      </c>
      <c r="K221" s="71"/>
      <c r="L221" s="20">
        <v>20</v>
      </c>
      <c r="M221" s="64">
        <f t="shared" si="19"/>
        <v>0</v>
      </c>
      <c r="N221" s="17" t="s">
        <v>16</v>
      </c>
      <c r="O221" s="18"/>
      <c r="P221" s="23">
        <f t="shared" si="20"/>
        <v>0</v>
      </c>
      <c r="Q221" s="89"/>
      <c r="R221" s="43">
        <f t="shared" si="27"/>
        <v>0</v>
      </c>
    </row>
    <row r="222" spans="1:18" ht="25.5" x14ac:dyDescent="0.55000000000000004">
      <c r="A222" s="10"/>
      <c r="B222" s="10"/>
      <c r="C222" s="19"/>
      <c r="D222" s="10"/>
      <c r="E222" s="63">
        <f>+'5'!J222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/>
      <c r="M222" s="64">
        <f t="shared" si="19"/>
        <v>0</v>
      </c>
      <c r="N222" s="17" t="s">
        <v>16</v>
      </c>
      <c r="O222" s="18"/>
      <c r="P222" s="23">
        <f t="shared" si="20"/>
        <v>0</v>
      </c>
      <c r="Q222" s="89"/>
      <c r="R222" s="43">
        <f t="shared" si="27"/>
        <v>0</v>
      </c>
    </row>
    <row r="223" spans="1:18" ht="25.5" x14ac:dyDescent="0.55000000000000004">
      <c r="A223" s="10"/>
      <c r="B223" s="10"/>
      <c r="C223" s="19"/>
      <c r="D223" s="10"/>
      <c r="E223" s="63">
        <f>+'5'!J223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26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7"/>
        <v>0</v>
      </c>
    </row>
    <row r="224" spans="1:18" ht="25.5" x14ac:dyDescent="0.55000000000000004">
      <c r="A224" s="10"/>
      <c r="B224" s="10"/>
      <c r="C224" s="19"/>
      <c r="D224" s="10"/>
      <c r="E224" s="63">
        <f>+'5'!J224</f>
        <v>0</v>
      </c>
      <c r="F224" s="70"/>
      <c r="G224" s="46">
        <f t="shared" si="25"/>
        <v>0</v>
      </c>
      <c r="H224" s="77">
        <v>0</v>
      </c>
      <c r="I224" s="75">
        <v>0</v>
      </c>
      <c r="J224" s="46">
        <f t="shared" si="26"/>
        <v>0</v>
      </c>
      <c r="K224" s="71"/>
      <c r="L224" s="20"/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7"/>
        <v>0</v>
      </c>
    </row>
    <row r="225" spans="1:19" ht="25.5" x14ac:dyDescent="0.55000000000000004">
      <c r="A225" s="10"/>
      <c r="B225" s="10"/>
      <c r="C225" s="19"/>
      <c r="D225" s="10"/>
      <c r="E225" s="63">
        <f>+'5'!J225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/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+'5'!J226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/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+'5'!J227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/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+'5'!J228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/>
      <c r="M228" s="64">
        <f t="shared" si="19"/>
        <v>0</v>
      </c>
      <c r="N228" s="17" t="s">
        <v>16</v>
      </c>
      <c r="O228" s="18"/>
      <c r="P228" s="23">
        <f t="shared" si="20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+'5'!J229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+'5'!J230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/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+'5'!J231</f>
        <v>0</v>
      </c>
      <c r="F231" s="70"/>
      <c r="G231" s="46">
        <f t="shared" si="25"/>
        <v>0</v>
      </c>
      <c r="H231" s="77">
        <v>0</v>
      </c>
      <c r="I231" s="75"/>
      <c r="J231" s="46">
        <f t="shared" si="26"/>
        <v>0</v>
      </c>
      <c r="K231" s="71"/>
      <c r="L231" s="20"/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>
        <f>+'5'!J232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/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7"/>
        <v>0</v>
      </c>
    </row>
    <row r="233" spans="1:19" ht="25.5" x14ac:dyDescent="0.55000000000000004">
      <c r="A233" s="10"/>
      <c r="B233" s="10"/>
      <c r="C233" s="19"/>
      <c r="D233" s="10"/>
      <c r="E233" s="63">
        <f>+'5'!J233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/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761.85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34" t="s">
        <v>202</v>
      </c>
      <c r="M236" s="35"/>
      <c r="N236" s="33">
        <f>SUM(M5:M235)</f>
        <v>2244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430</v>
      </c>
      <c r="O238" s="2">
        <v>160</v>
      </c>
      <c r="P238" s="2">
        <v>150</v>
      </c>
      <c r="Q238" s="87">
        <v>120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464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1350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1350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0"/>
  <sheetViews>
    <sheetView zoomScale="80" zoomScaleNormal="80" workbookViewId="0">
      <pane xSplit="10" ySplit="4" topLeftCell="K212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12</v>
      </c>
      <c r="F5" s="70"/>
      <c r="G5" s="46">
        <f t="shared" ref="G5:G68" si="0">E5+F5</f>
        <v>12</v>
      </c>
      <c r="H5" s="77">
        <v>0</v>
      </c>
      <c r="I5" s="75">
        <v>3</v>
      </c>
      <c r="J5" s="46">
        <f t="shared" ref="J5:J68" si="1">+G5-H5-K5-I5</f>
        <v>6</v>
      </c>
      <c r="K5" s="71">
        <v>3</v>
      </c>
      <c r="L5" s="20">
        <v>50</v>
      </c>
      <c r="M5" s="64">
        <f>+L5*K5</f>
        <v>150</v>
      </c>
      <c r="N5" s="17" t="s">
        <v>1458</v>
      </c>
      <c r="O5" s="18"/>
      <c r="P5" s="130">
        <f t="shared" ref="P5:P80" si="2"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45</v>
      </c>
      <c r="K6" s="71">
        <v>12</v>
      </c>
      <c r="L6" s="20">
        <v>100</v>
      </c>
      <c r="M6" s="64">
        <f t="shared" ref="M6:M80" si="3">+L6*K6</f>
        <v>1200</v>
      </c>
      <c r="N6" s="17" t="s">
        <v>16</v>
      </c>
      <c r="O6" s="18">
        <v>100</v>
      </c>
      <c r="P6" s="130">
        <f t="shared" si="2"/>
        <v>1100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0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30">
        <f t="shared" si="2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6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150</v>
      </c>
      <c r="P31" s="130">
        <f t="shared" si="2"/>
        <v>550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/>
      <c r="P32" s="130">
        <f t="shared" si="2"/>
        <v>260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+'6'!J40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30">
        <f t="shared" si="2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+'6'!J41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30">
        <f t="shared" si="2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+'6'!J44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+'6'!J47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72" si="5"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+'6'!J50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+'6'!J59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+'6'!J60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0">
        <f t="shared" si="5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+'6'!J61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+'6'!J68</f>
        <v>7</v>
      </c>
      <c r="F68" s="70"/>
      <c r="G68" s="46">
        <f t="shared" si="0"/>
        <v>7</v>
      </c>
      <c r="H68" s="77">
        <v>0</v>
      </c>
      <c r="I68" s="75">
        <v>0</v>
      </c>
      <c r="J68" s="46">
        <f t="shared" si="1"/>
        <v>4</v>
      </c>
      <c r="K68" s="71">
        <v>3</v>
      </c>
      <c r="L68" s="20">
        <v>50</v>
      </c>
      <c r="M68" s="64">
        <f t="shared" si="3"/>
        <v>150</v>
      </c>
      <c r="N68" s="17" t="s">
        <v>16</v>
      </c>
      <c r="O68" s="18">
        <v>30</v>
      </c>
      <c r="P68" s="130">
        <f t="shared" si="5"/>
        <v>120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+'6'!J87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+'6'!J88</f>
        <v>3</v>
      </c>
      <c r="F88" s="70"/>
      <c r="G88" s="46">
        <f t="shared" si="6"/>
        <v>3</v>
      </c>
      <c r="H88" s="77">
        <v>0</v>
      </c>
      <c r="I88" s="75">
        <v>0</v>
      </c>
      <c r="J88" s="46">
        <f t="shared" si="7"/>
        <v>3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+'6'!J89</f>
        <v>14</v>
      </c>
      <c r="F89" s="70"/>
      <c r="G89" s="46">
        <f t="shared" si="6"/>
        <v>14</v>
      </c>
      <c r="H89" s="77">
        <v>0</v>
      </c>
      <c r="I89" s="75">
        <v>0</v>
      </c>
      <c r="J89" s="46">
        <f t="shared" si="7"/>
        <v>13</v>
      </c>
      <c r="K89" s="71">
        <v>1</v>
      </c>
      <c r="L89" s="20">
        <v>55</v>
      </c>
      <c r="M89" s="64">
        <f t="shared" si="11"/>
        <v>55</v>
      </c>
      <c r="N89" s="17" t="s">
        <v>16</v>
      </c>
      <c r="O89" s="18"/>
      <c r="P89" s="130">
        <f t="shared" si="12"/>
        <v>55</v>
      </c>
      <c r="Q89" s="115">
        <v>22.55</v>
      </c>
      <c r="R89" s="43">
        <f t="shared" si="13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+'6'!J90</f>
        <v>7</v>
      </c>
      <c r="F90" s="70"/>
      <c r="G90" s="46">
        <f t="shared" si="6"/>
        <v>7</v>
      </c>
      <c r="H90" s="77">
        <v>0</v>
      </c>
      <c r="I90" s="75">
        <v>0</v>
      </c>
      <c r="J90" s="46">
        <f t="shared" si="7"/>
        <v>7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+'6'!J91</f>
        <v>10</v>
      </c>
      <c r="F91" s="70"/>
      <c r="G91" s="46">
        <f t="shared" si="6"/>
        <v>10</v>
      </c>
      <c r="H91" s="77">
        <v>0</v>
      </c>
      <c r="I91" s="75">
        <v>0</v>
      </c>
      <c r="J91" s="46">
        <f t="shared" si="7"/>
        <v>4</v>
      </c>
      <c r="K91" s="71">
        <v>6</v>
      </c>
      <c r="L91" s="20">
        <v>100</v>
      </c>
      <c r="M91" s="64">
        <f t="shared" si="11"/>
        <v>600</v>
      </c>
      <c r="N91" s="17" t="s">
        <v>16</v>
      </c>
      <c r="O91" s="18">
        <v>120</v>
      </c>
      <c r="P91" s="130">
        <f t="shared" si="12"/>
        <v>480</v>
      </c>
      <c r="Q91" s="115">
        <v>13.03</v>
      </c>
      <c r="R91" s="43">
        <f t="shared" si="13"/>
        <v>78.179999999999993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+'6'!J95</f>
        <v>3</v>
      </c>
      <c r="F95" s="70"/>
      <c r="G95" s="46">
        <f t="shared" si="6"/>
        <v>3</v>
      </c>
      <c r="H95" s="77">
        <v>0</v>
      </c>
      <c r="I95" s="75">
        <v>0</v>
      </c>
      <c r="J95" s="46">
        <f t="shared" si="7"/>
        <v>2</v>
      </c>
      <c r="K95" s="71">
        <v>1</v>
      </c>
      <c r="L95" s="20">
        <v>50</v>
      </c>
      <c r="M95" s="64">
        <f t="shared" si="8"/>
        <v>50</v>
      </c>
      <c r="N95" s="17" t="s">
        <v>16</v>
      </c>
      <c r="O95" s="18"/>
      <c r="P95" s="130">
        <f t="shared" si="12"/>
        <v>50</v>
      </c>
      <c r="Q95" s="89">
        <v>33</v>
      </c>
      <c r="R95" s="43">
        <f t="shared" si="10"/>
        <v>33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+'6'!J99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+'6'!J100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1</v>
      </c>
      <c r="K100" s="71">
        <v>1</v>
      </c>
      <c r="L100" s="20">
        <v>50</v>
      </c>
      <c r="M100" s="64">
        <f t="shared" si="8"/>
        <v>50</v>
      </c>
      <c r="N100" s="17" t="s">
        <v>16</v>
      </c>
      <c r="O100" s="18"/>
      <c r="P100" s="130">
        <f t="shared" si="12"/>
        <v>50</v>
      </c>
      <c r="Q100" s="115">
        <v>9.91</v>
      </c>
      <c r="R100" s="43">
        <f t="shared" si="10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+'6'!J101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+'6'!J102</f>
        <v>2</v>
      </c>
      <c r="F102" s="70"/>
      <c r="G102" s="46">
        <f t="shared" si="6"/>
        <v>2</v>
      </c>
      <c r="H102" s="77">
        <v>0</v>
      </c>
      <c r="I102" s="75">
        <v>0</v>
      </c>
      <c r="J102" s="46">
        <f t="shared" si="7"/>
        <v>2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+'6'!J112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+'6'!J113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+'6'!J115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+'6'!J116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+'6'!J117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+'6'!J131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+'6'!J132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+'6'!J133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+'6'!J136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+'6'!J138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ref="P138:P143" si="16">SUM(M138-O138)</f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+'6'!J139</f>
        <v>3</v>
      </c>
      <c r="F139" s="70"/>
      <c r="G139" s="46">
        <f t="shared" si="14"/>
        <v>3</v>
      </c>
      <c r="H139" s="77">
        <v>0</v>
      </c>
      <c r="I139" s="75">
        <v>0</v>
      </c>
      <c r="J139" s="46">
        <f t="shared" si="15"/>
        <v>3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16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16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+'6'!J141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16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+'6'!J142</f>
        <v>4</v>
      </c>
      <c r="F142" s="70"/>
      <c r="G142" s="46">
        <f t="shared" si="14"/>
        <v>4</v>
      </c>
      <c r="H142" s="77">
        <v>0</v>
      </c>
      <c r="I142" s="75">
        <v>0</v>
      </c>
      <c r="J142" s="46">
        <f t="shared" si="15"/>
        <v>4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16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16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+'6'!J144</f>
        <v>4</v>
      </c>
      <c r="F144" s="70"/>
      <c r="G144" s="46">
        <f t="shared" si="14"/>
        <v>4</v>
      </c>
      <c r="H144" s="77">
        <v>0</v>
      </c>
      <c r="I144" s="75">
        <v>0</v>
      </c>
      <c r="J144" s="46">
        <f t="shared" si="15"/>
        <v>4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+'6'!J149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+'6'!J150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+'6'!J151</f>
        <v>16</v>
      </c>
      <c r="F151" s="70"/>
      <c r="G151" s="46">
        <f t="shared" si="14"/>
        <v>16</v>
      </c>
      <c r="H151" s="77">
        <v>0</v>
      </c>
      <c r="I151" s="75">
        <v>0</v>
      </c>
      <c r="J151" s="46">
        <f t="shared" si="15"/>
        <v>15</v>
      </c>
      <c r="K151" s="71">
        <v>1</v>
      </c>
      <c r="L151" s="20">
        <v>120</v>
      </c>
      <c r="M151" s="64">
        <f t="shared" si="8"/>
        <v>120</v>
      </c>
      <c r="N151" s="17" t="s">
        <v>16</v>
      </c>
      <c r="O151" s="18"/>
      <c r="P151" s="130">
        <f t="shared" si="9"/>
        <v>120</v>
      </c>
      <c r="Q151" s="115">
        <v>73</v>
      </c>
      <c r="R151" s="43">
        <f t="shared" si="10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+'6'!J152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+'6'!J153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+'6'!J154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+'6'!J155</f>
        <v>6</v>
      </c>
      <c r="F155" s="70"/>
      <c r="G155" s="46">
        <f t="shared" si="14"/>
        <v>6</v>
      </c>
      <c r="H155" s="77">
        <v>0</v>
      </c>
      <c r="I155" s="75">
        <v>0</v>
      </c>
      <c r="J155" s="46">
        <f t="shared" si="15"/>
        <v>4</v>
      </c>
      <c r="K155" s="71">
        <v>2</v>
      </c>
      <c r="L155" s="20">
        <v>150</v>
      </c>
      <c r="M155" s="64">
        <f t="shared" si="8"/>
        <v>300</v>
      </c>
      <c r="N155" s="17" t="s">
        <v>16</v>
      </c>
      <c r="O155" s="18">
        <v>70</v>
      </c>
      <c r="P155" s="130">
        <f t="shared" si="9"/>
        <v>230</v>
      </c>
      <c r="Q155" s="115">
        <v>64.38</v>
      </c>
      <c r="R155" s="43">
        <f t="shared" si="10"/>
        <v>128.76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+'6'!J161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+'6'!J162</f>
        <v>25</v>
      </c>
      <c r="F162" s="70"/>
      <c r="G162" s="46">
        <f t="shared" si="14"/>
        <v>25</v>
      </c>
      <c r="H162" s="77">
        <v>0</v>
      </c>
      <c r="I162" s="75">
        <v>0</v>
      </c>
      <c r="J162" s="46">
        <f t="shared" si="15"/>
        <v>25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+'6'!J163</f>
        <v>3</v>
      </c>
      <c r="F163" s="70"/>
      <c r="G163" s="46">
        <f t="shared" si="14"/>
        <v>3</v>
      </c>
      <c r="H163" s="77">
        <v>0</v>
      </c>
      <c r="I163" s="75">
        <v>0</v>
      </c>
      <c r="J163" s="46">
        <f t="shared" si="15"/>
        <v>3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+'6'!J164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+'6'!J168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9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+'6'!J171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+'6'!J172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+'6'!J175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9">+L177*K177</f>
        <v>0</v>
      </c>
      <c r="N177" s="17" t="s">
        <v>16</v>
      </c>
      <c r="O177" s="18"/>
      <c r="P177" s="23">
        <f t="shared" ref="P177:P233" si="20">SUM(M177-O177)</f>
        <v>0</v>
      </c>
      <c r="Q177" s="89">
        <v>10.47</v>
      </c>
      <c r="R177" s="43">
        <f t="shared" ref="R177:R23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+'6'!J180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+'6'!J181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+'6'!J183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+'6'!J184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+'6'!J185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+'6'!J188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2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>
        <v>8</v>
      </c>
      <c r="P188" s="130">
        <f t="shared" si="20"/>
        <v>50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+'6'!J190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+'6'!J191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+'6'!J193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+'6'!J194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+'6'!J197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+'6'!J198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+'6'!J199</f>
        <v>245</v>
      </c>
      <c r="F199" s="70"/>
      <c r="G199" s="46">
        <f t="shared" si="14"/>
        <v>245</v>
      </c>
      <c r="H199" s="77">
        <v>0</v>
      </c>
      <c r="I199" s="75">
        <v>0</v>
      </c>
      <c r="J199" s="46">
        <f t="shared" si="15"/>
        <v>245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+'6'!J200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+'6'!J201</f>
        <v>6</v>
      </c>
      <c r="F201" s="70"/>
      <c r="G201" s="46">
        <f t="shared" si="14"/>
        <v>6</v>
      </c>
      <c r="H201" s="77">
        <v>0</v>
      </c>
      <c r="I201" s="75">
        <v>0</v>
      </c>
      <c r="J201" s="46">
        <f t="shared" si="15"/>
        <v>6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+'6'!J202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+'6'!J203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+'6'!J204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+'6'!J205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+'6'!J206</f>
        <v>20</v>
      </c>
      <c r="F206" s="70"/>
      <c r="G206" s="46">
        <f t="shared" si="24"/>
        <v>20</v>
      </c>
      <c r="H206" s="77">
        <v>0</v>
      </c>
      <c r="I206" s="75">
        <v>0</v>
      </c>
      <c r="J206" s="46">
        <f t="shared" si="25"/>
        <v>20</v>
      </c>
      <c r="K206" s="71"/>
      <c r="L206" s="20">
        <v>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+'6'!J207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+'6'!J208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+'6'!J209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+'6'!J210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+'6'!J211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ref="P211:P232" si="26">SUM(M211-O211)</f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+'6'!J212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6"/>
        <v>0</v>
      </c>
      <c r="Q212" s="89"/>
      <c r="R212" s="43">
        <f t="shared" si="21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+'6'!J213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6"/>
        <v>0</v>
      </c>
      <c r="Q213" s="89"/>
      <c r="R213" s="43">
        <f t="shared" si="21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+'6'!J214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 t="shared" si="26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+'6'!J215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6"/>
        <v>0</v>
      </c>
      <c r="Q215" s="89"/>
      <c r="R215" s="43">
        <f t="shared" ref="R215:R232" si="27"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+'6'!J216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6"/>
        <v>0</v>
      </c>
      <c r="Q216" s="89"/>
      <c r="R216" s="43">
        <f t="shared" si="27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+'6'!J217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19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+'6'!J218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19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+'6'!J219</f>
        <v>2</v>
      </c>
      <c r="F219" s="70"/>
      <c r="G219" s="46">
        <f t="shared" si="24"/>
        <v>2</v>
      </c>
      <c r="H219" s="77">
        <v>0</v>
      </c>
      <c r="I219" s="75">
        <v>0</v>
      </c>
      <c r="J219" s="46">
        <f t="shared" si="25"/>
        <v>0</v>
      </c>
      <c r="K219" s="71">
        <v>2</v>
      </c>
      <c r="L219" s="20">
        <v>35</v>
      </c>
      <c r="M219" s="64">
        <f t="shared" si="19"/>
        <v>70</v>
      </c>
      <c r="N219" s="17" t="s">
        <v>1458</v>
      </c>
      <c r="O219" s="18">
        <v>35</v>
      </c>
      <c r="P219" s="130">
        <f t="shared" si="26"/>
        <v>35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+'6'!J220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35</v>
      </c>
      <c r="M220" s="64">
        <f t="shared" si="19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+'6'!J221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19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8" ht="25.5" x14ac:dyDescent="0.55000000000000004">
      <c r="A222" s="10"/>
      <c r="B222" s="10"/>
      <c r="C222" s="19"/>
      <c r="D222" s="10"/>
      <c r="E222" s="63">
        <f>+'6'!J222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/>
      <c r="M222" s="64">
        <f t="shared" si="19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7"/>
        <v>0</v>
      </c>
    </row>
    <row r="223" spans="1:18" ht="25.5" x14ac:dyDescent="0.55000000000000004">
      <c r="A223" s="10"/>
      <c r="B223" s="10"/>
      <c r="C223" s="19"/>
      <c r="D223" s="10"/>
      <c r="E223" s="63">
        <f>+'6'!J223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/>
      <c r="B224" s="10"/>
      <c r="C224" s="19"/>
      <c r="D224" s="10"/>
      <c r="E224" s="63">
        <f>+'6'!J224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25"/>
        <v>0</v>
      </c>
      <c r="K224" s="71"/>
      <c r="L224" s="20"/>
      <c r="M224" s="64">
        <f t="shared" si="19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9" ht="25.5" x14ac:dyDescent="0.55000000000000004">
      <c r="A225" s="10"/>
      <c r="B225" s="10"/>
      <c r="C225" s="19"/>
      <c r="D225" s="10"/>
      <c r="E225" s="63">
        <f>+'6'!J225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/>
      <c r="M225" s="64">
        <f t="shared" si="19"/>
        <v>0</v>
      </c>
      <c r="N225" s="17" t="s">
        <v>16</v>
      </c>
      <c r="O225" s="18"/>
      <c r="P225" s="23">
        <f t="shared" si="26"/>
        <v>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+'6'!J226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/>
      <c r="M226" s="64">
        <f t="shared" si="19"/>
        <v>0</v>
      </c>
      <c r="N226" s="17" t="s">
        <v>16</v>
      </c>
      <c r="O226" s="18"/>
      <c r="P226" s="23">
        <f t="shared" si="26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+'6'!J227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/>
      <c r="M227" s="64">
        <f t="shared" si="19"/>
        <v>0</v>
      </c>
      <c r="N227" s="17" t="s">
        <v>16</v>
      </c>
      <c r="O227" s="18"/>
      <c r="P227" s="23">
        <f t="shared" si="26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+'6'!J228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/>
      <c r="M228" s="64">
        <f t="shared" si="19"/>
        <v>0</v>
      </c>
      <c r="N228" s="17" t="s">
        <v>16</v>
      </c>
      <c r="O228" s="18"/>
      <c r="P228" s="23">
        <f t="shared" si="26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+'6'!J229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+'6'!J230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19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+'6'!J231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19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>
        <f>+'6'!J232</f>
        <v>0</v>
      </c>
      <c r="F232" s="70"/>
      <c r="G232" s="46">
        <f t="shared" si="24"/>
        <v>0</v>
      </c>
      <c r="H232" s="77">
        <v>0</v>
      </c>
      <c r="I232" s="75"/>
      <c r="J232" s="46">
        <f t="shared" si="25"/>
        <v>0</v>
      </c>
      <c r="K232" s="71"/>
      <c r="L232" s="20"/>
      <c r="M232" s="64">
        <f t="shared" si="19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9" ht="25.5" x14ac:dyDescent="0.55000000000000004">
      <c r="A233" s="10"/>
      <c r="B233" s="10"/>
      <c r="C233" s="19"/>
      <c r="D233" s="10"/>
      <c r="E233" s="63">
        <f>+'6'!J233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1424.3700000000001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34" t="s">
        <v>202</v>
      </c>
      <c r="M236" s="35"/>
      <c r="N236" s="33">
        <f>SUM(M5:M235)</f>
        <v>4213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655</v>
      </c>
      <c r="O238" s="2">
        <v>150</v>
      </c>
      <c r="P238" s="2">
        <v>355</v>
      </c>
      <c r="Q238" s="87">
        <v>150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613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2945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2945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0"/>
  <sheetViews>
    <sheetView zoomScale="80" zoomScaleNormal="80" workbookViewId="0">
      <pane xSplit="10" ySplit="4" topLeftCell="K212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6</v>
      </c>
      <c r="F5" s="70">
        <v>10</v>
      </c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12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75</v>
      </c>
      <c r="P5" s="130">
        <f t="shared" ref="P5:P80" si="2">SUM(M5-O5)</f>
        <v>125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43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30">
        <f t="shared" si="2"/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0</v>
      </c>
      <c r="K11" s="71">
        <v>9</v>
      </c>
      <c r="L11" s="20">
        <v>50</v>
      </c>
      <c r="M11" s="64">
        <f t="shared" si="3"/>
        <v>450</v>
      </c>
      <c r="N11" s="17" t="s">
        <v>16</v>
      </c>
      <c r="O11" s="18">
        <v>90</v>
      </c>
      <c r="P11" s="130">
        <f t="shared" si="2"/>
        <v>360</v>
      </c>
      <c r="Q11" s="115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10</v>
      </c>
      <c r="F22" s="70">
        <v>10</v>
      </c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6</v>
      </c>
      <c r="F31" s="70">
        <v>10</v>
      </c>
      <c r="G31" s="46">
        <f t="shared" si="0"/>
        <v>16</v>
      </c>
      <c r="H31" s="77">
        <v>0</v>
      </c>
      <c r="I31" s="75">
        <v>0</v>
      </c>
      <c r="J31" s="46">
        <f t="shared" si="1"/>
        <v>16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+'7'!J40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+'7'!J41</f>
        <v>3</v>
      </c>
      <c r="F41" s="70">
        <v>2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+'7'!J44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25</v>
      </c>
      <c r="P45" s="130">
        <f t="shared" si="2"/>
        <v>25</v>
      </c>
      <c r="Q45" s="115">
        <v>18.32</v>
      </c>
      <c r="R45" s="43">
        <f t="shared" si="4"/>
        <v>18.32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+'7'!J47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+'7'!J50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+'7'!J59</f>
        <v>3</v>
      </c>
      <c r="F59" s="70">
        <v>2</v>
      </c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+'7'!J60</f>
        <v>2</v>
      </c>
      <c r="F60" s="70">
        <v>2</v>
      </c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+'7'!J61</f>
        <v>3</v>
      </c>
      <c r="F61" s="70">
        <v>2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+'7'!J68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3</v>
      </c>
      <c r="K68" s="71">
        <v>1</v>
      </c>
      <c r="L68" s="20">
        <v>50</v>
      </c>
      <c r="M68" s="64">
        <f t="shared" si="3"/>
        <v>50</v>
      </c>
      <c r="N68" s="17" t="s">
        <v>1453</v>
      </c>
      <c r="O68" s="18">
        <v>50</v>
      </c>
      <c r="P68" s="23">
        <f t="shared" si="2"/>
        <v>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+'7'!J70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+'7'!J86</f>
        <v>0</v>
      </c>
      <c r="F86" s="70">
        <v>3</v>
      </c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+'7'!J88</f>
        <v>3</v>
      </c>
      <c r="F88" s="70">
        <v>5</v>
      </c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+'7'!J89</f>
        <v>13</v>
      </c>
      <c r="F89" s="70">
        <v>10</v>
      </c>
      <c r="G89" s="46">
        <f t="shared" si="5"/>
        <v>23</v>
      </c>
      <c r="H89" s="77">
        <v>0</v>
      </c>
      <c r="I89" s="75">
        <v>0</v>
      </c>
      <c r="J89" s="46">
        <f t="shared" si="6"/>
        <v>22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50</v>
      </c>
      <c r="P89" s="130">
        <f t="shared" si="11"/>
        <v>50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+'7'!J90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+'7'!J91</f>
        <v>4</v>
      </c>
      <c r="F91" s="70">
        <v>10</v>
      </c>
      <c r="G91" s="46">
        <f t="shared" si="5"/>
        <v>14</v>
      </c>
      <c r="H91" s="77">
        <v>0</v>
      </c>
      <c r="I91" s="75">
        <v>0</v>
      </c>
      <c r="J91" s="46">
        <f t="shared" si="6"/>
        <v>13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/>
      <c r="P91" s="130">
        <f t="shared" si="11"/>
        <v>100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+'7'!J92</f>
        <v>0</v>
      </c>
      <c r="F92" s="70">
        <v>5</v>
      </c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+'7'!J95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+'7'!J100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+'7'!J101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+'7'!J102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2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+'7'!J139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+'7'!J142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0</v>
      </c>
      <c r="K142" s="71">
        <v>4</v>
      </c>
      <c r="L142" s="20">
        <v>35</v>
      </c>
      <c r="M142" s="64">
        <f t="shared" si="7"/>
        <v>140</v>
      </c>
      <c r="N142" s="17" t="s">
        <v>16</v>
      </c>
      <c r="O142" s="18">
        <v>30</v>
      </c>
      <c r="P142" s="130">
        <f t="shared" si="8"/>
        <v>110</v>
      </c>
      <c r="Q142" s="115">
        <v>11.81</v>
      </c>
      <c r="R142" s="43">
        <f t="shared" si="9"/>
        <v>47.24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+'7'!J144</f>
        <v>4</v>
      </c>
      <c r="F144" s="70"/>
      <c r="G144" s="46">
        <f t="shared" si="13"/>
        <v>4</v>
      </c>
      <c r="H144" s="77">
        <v>0</v>
      </c>
      <c r="I144" s="75">
        <v>0</v>
      </c>
      <c r="J144" s="46">
        <f t="shared" si="14"/>
        <v>2</v>
      </c>
      <c r="K144" s="71">
        <v>2</v>
      </c>
      <c r="L144" s="20">
        <v>80</v>
      </c>
      <c r="M144" s="64">
        <f t="shared" si="7"/>
        <v>160</v>
      </c>
      <c r="N144" s="17" t="s">
        <v>16</v>
      </c>
      <c r="O144" s="18">
        <v>30</v>
      </c>
      <c r="P144" s="130">
        <f t="shared" si="8"/>
        <v>130</v>
      </c>
      <c r="Q144" s="115">
        <v>63</v>
      </c>
      <c r="R144" s="43">
        <f t="shared" si="9"/>
        <v>126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+'7'!J150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+'7'!J151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14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30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+'7'!J155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2</v>
      </c>
      <c r="K155" s="71">
        <v>2</v>
      </c>
      <c r="L155" s="20">
        <v>150</v>
      </c>
      <c r="M155" s="64">
        <f t="shared" si="7"/>
        <v>300</v>
      </c>
      <c r="N155" s="17" t="s">
        <v>16</v>
      </c>
      <c r="O155" s="18">
        <v>150</v>
      </c>
      <c r="P155" s="130">
        <f t="shared" si="8"/>
        <v>150</v>
      </c>
      <c r="Q155" s="115">
        <v>64.38</v>
      </c>
      <c r="R155" s="43">
        <f t="shared" si="9"/>
        <v>128.76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+'7'!J162</f>
        <v>25</v>
      </c>
      <c r="F162" s="70"/>
      <c r="G162" s="46">
        <f t="shared" si="13"/>
        <v>25</v>
      </c>
      <c r="H162" s="77">
        <v>0</v>
      </c>
      <c r="I162" s="75">
        <v>0</v>
      </c>
      <c r="J162" s="46">
        <f t="shared" si="14"/>
        <v>25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+'7'!J163</f>
        <v>3</v>
      </c>
      <c r="F163" s="70"/>
      <c r="G163" s="46">
        <f t="shared" si="13"/>
        <v>3</v>
      </c>
      <c r="H163" s="77">
        <v>0</v>
      </c>
      <c r="I163" s="75">
        <v>0</v>
      </c>
      <c r="J163" s="46">
        <f t="shared" si="14"/>
        <v>2</v>
      </c>
      <c r="K163" s="71">
        <v>1</v>
      </c>
      <c r="L163" s="20">
        <v>50</v>
      </c>
      <c r="M163" s="64">
        <f t="shared" si="7"/>
        <v>50</v>
      </c>
      <c r="N163" s="17" t="s">
        <v>16</v>
      </c>
      <c r="O163" s="18">
        <v>10</v>
      </c>
      <c r="P163" s="130">
        <f t="shared" si="8"/>
        <v>40</v>
      </c>
      <c r="Q163" s="115">
        <v>33</v>
      </c>
      <c r="R163" s="43">
        <f t="shared" si="9"/>
        <v>33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5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33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+'7'!J188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2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+'7'!J199</f>
        <v>245</v>
      </c>
      <c r="F199" s="70"/>
      <c r="G199" s="46">
        <f t="shared" si="13"/>
        <v>245</v>
      </c>
      <c r="H199" s="77">
        <v>0</v>
      </c>
      <c r="I199" s="75">
        <v>0</v>
      </c>
      <c r="J199" s="46">
        <f t="shared" si="14"/>
        <v>245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+'7'!J201</f>
        <v>6</v>
      </c>
      <c r="F201" s="70"/>
      <c r="G201" s="46">
        <f t="shared" si="13"/>
        <v>6</v>
      </c>
      <c r="H201" s="77">
        <v>0</v>
      </c>
      <c r="I201" s="75">
        <v>0</v>
      </c>
      <c r="J201" s="46">
        <f t="shared" si="14"/>
        <v>6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+'7'!J204</f>
        <v>16</v>
      </c>
      <c r="F204" s="70"/>
      <c r="G204" s="46">
        <f t="shared" ref="G204:G233" si="23">E204+F204</f>
        <v>16</v>
      </c>
      <c r="H204" s="77">
        <v>0</v>
      </c>
      <c r="I204" s="75">
        <v>0</v>
      </c>
      <c r="J204" s="46">
        <f t="shared" ref="J204:J233" si="24">+G204-H204-K204-I204</f>
        <v>16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+'7'!J205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+'7'!J206</f>
        <v>20</v>
      </c>
      <c r="F206" s="70"/>
      <c r="G206" s="46">
        <f t="shared" si="23"/>
        <v>20</v>
      </c>
      <c r="H206" s="77">
        <v>0</v>
      </c>
      <c r="I206" s="75">
        <v>0</v>
      </c>
      <c r="J206" s="46">
        <f t="shared" si="24"/>
        <v>20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+'7'!J207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ref="M216:M231" si="25">+L216*K216</f>
        <v>0</v>
      </c>
      <c r="N216" s="17" t="s">
        <v>16</v>
      </c>
      <c r="O216" s="18"/>
      <c r="P216" s="23">
        <f t="shared" ref="P216:P222" si="26">SUM(M216-O216)</f>
        <v>0</v>
      </c>
      <c r="Q216" s="89"/>
      <c r="R216" s="43">
        <f t="shared" ref="R216:R232" si="27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+'7'!J217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+'7'!J219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+'7'!J220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+'7'!J221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+'7'!J222</f>
        <v>0</v>
      </c>
      <c r="F222" s="70">
        <v>100</v>
      </c>
      <c r="G222" s="46">
        <f t="shared" si="23"/>
        <v>100</v>
      </c>
      <c r="H222" s="77">
        <v>0</v>
      </c>
      <c r="I222" s="75">
        <v>0</v>
      </c>
      <c r="J222" s="46">
        <f t="shared" si="24"/>
        <v>69</v>
      </c>
      <c r="K222" s="71">
        <v>31</v>
      </c>
      <c r="L222" s="20">
        <v>20</v>
      </c>
      <c r="M222" s="64">
        <f t="shared" si="25"/>
        <v>620</v>
      </c>
      <c r="N222" s="17" t="s">
        <v>1453</v>
      </c>
      <c r="O222" s="18"/>
      <c r="P222" s="130">
        <f t="shared" si="26"/>
        <v>620</v>
      </c>
      <c r="Q222" s="89"/>
      <c r="R222" s="43">
        <f t="shared" si="27"/>
        <v>0</v>
      </c>
    </row>
    <row r="223" spans="1:18" ht="25.5" x14ac:dyDescent="0.55000000000000004">
      <c r="A223" s="10"/>
      <c r="B223" s="10"/>
      <c r="C223" s="19"/>
      <c r="D223" s="10"/>
      <c r="E223" s="63">
        <f>+'7'!J223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25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7"/>
        <v>0</v>
      </c>
    </row>
    <row r="224" spans="1:18" ht="25.5" x14ac:dyDescent="0.55000000000000004">
      <c r="A224" s="10"/>
      <c r="B224" s="10"/>
      <c r="C224" s="19"/>
      <c r="D224" s="10"/>
      <c r="E224" s="63">
        <f>+'7'!J224</f>
        <v>0</v>
      </c>
      <c r="F224" s="70"/>
      <c r="G224" s="46">
        <f t="shared" si="23"/>
        <v>0</v>
      </c>
      <c r="H224" s="77">
        <v>0</v>
      </c>
      <c r="I224" s="75">
        <v>0</v>
      </c>
      <c r="J224" s="46">
        <f t="shared" si="24"/>
        <v>0</v>
      </c>
      <c r="K224" s="71"/>
      <c r="L224" s="20"/>
      <c r="M224" s="64">
        <f t="shared" si="25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7"/>
        <v>0</v>
      </c>
    </row>
    <row r="225" spans="1:19" ht="25.5" x14ac:dyDescent="0.55000000000000004">
      <c r="A225" s="10"/>
      <c r="B225" s="10"/>
      <c r="C225" s="19"/>
      <c r="D225" s="10"/>
      <c r="E225" s="63">
        <f>+'7'!J225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/>
      <c r="M225" s="64">
        <f t="shared" si="25"/>
        <v>0</v>
      </c>
      <c r="N225" s="17" t="s">
        <v>16</v>
      </c>
      <c r="O225" s="18"/>
      <c r="P225" s="23">
        <f t="shared" si="20"/>
        <v>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+'7'!J226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0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+'7'!J227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0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+'7'!J228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0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+'7'!J229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+'7'!J230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+'7'!J231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/>
      <c r="F232" s="70"/>
      <c r="G232" s="46">
        <f t="shared" si="23"/>
        <v>0</v>
      </c>
      <c r="H232" s="77"/>
      <c r="I232" s="75"/>
      <c r="J232" s="46"/>
      <c r="K232" s="71"/>
      <c r="L232" s="20"/>
      <c r="M232" s="64"/>
      <c r="N232" s="17" t="s">
        <v>16</v>
      </c>
      <c r="O232" s="18"/>
      <c r="P232" s="23">
        <f t="shared" si="20"/>
        <v>0</v>
      </c>
      <c r="Q232" s="89"/>
      <c r="R232" s="43">
        <f t="shared" si="27"/>
        <v>0</v>
      </c>
    </row>
    <row r="233" spans="1:19" ht="25.5" x14ac:dyDescent="0.55000000000000004">
      <c r="A233" s="10"/>
      <c r="B233" s="10"/>
      <c r="C233" s="19"/>
      <c r="D233" s="10"/>
      <c r="E233" s="63">
        <f>+'7'!J233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801.97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2540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255</v>
      </c>
      <c r="O238" s="2">
        <v>100</v>
      </c>
      <c r="P238" s="2">
        <v>95</v>
      </c>
      <c r="Q238" s="87">
        <v>60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610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1675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1675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0"/>
  <sheetViews>
    <sheetView zoomScale="80" zoomScaleNormal="80" workbookViewId="0">
      <pane xSplit="10" ySplit="4" topLeftCell="K214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12</v>
      </c>
      <c r="F5" s="70"/>
      <c r="G5" s="46">
        <f t="shared" ref="G5:G68" si="0">E5+F5</f>
        <v>12</v>
      </c>
      <c r="H5" s="77">
        <v>0</v>
      </c>
      <c r="I5" s="75">
        <v>0</v>
      </c>
      <c r="J5" s="46">
        <f t="shared" ref="J5:J68" si="1">+G5-H5-K5-I5</f>
        <v>11</v>
      </c>
      <c r="K5" s="71">
        <v>1</v>
      </c>
      <c r="L5" s="20">
        <v>50</v>
      </c>
      <c r="M5" s="64">
        <f>+L5*K5</f>
        <v>50</v>
      </c>
      <c r="N5" s="17" t="s">
        <v>1453</v>
      </c>
      <c r="O5" s="18">
        <v>50</v>
      </c>
      <c r="P5" s="23">
        <f t="shared" ref="P5:P36" si="2"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40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150</v>
      </c>
      <c r="P6" s="130">
        <f t="shared" si="2"/>
        <v>150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30">
        <f t="shared" si="2"/>
        <v>200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0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80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ref="P37:P80" si="5">SUM(M37-O37)</f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+'8'!J40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+'8'!J41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+'8'!J44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30">
        <f t="shared" si="5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30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+'8'!J47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+'8'!J54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+'8'!J59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3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>
        <v>50</v>
      </c>
      <c r="P59" s="130">
        <f t="shared" si="5"/>
        <v>50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+'8'!J60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+'8'!J61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+'8'!J68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+'8'!J70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4</v>
      </c>
      <c r="K70" s="71">
        <v>1</v>
      </c>
      <c r="L70" s="20">
        <v>50</v>
      </c>
      <c r="M70" s="64">
        <f t="shared" si="3"/>
        <v>50</v>
      </c>
      <c r="N70" s="17" t="s">
        <v>16</v>
      </c>
      <c r="O70" s="18"/>
      <c r="P70" s="130">
        <f t="shared" si="5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66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104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+'8'!J86</f>
        <v>3</v>
      </c>
      <c r="F86" s="70"/>
      <c r="G86" s="46">
        <f t="shared" si="6"/>
        <v>3</v>
      </c>
      <c r="H86" s="77">
        <v>0</v>
      </c>
      <c r="I86" s="75">
        <v>0</v>
      </c>
      <c r="J86" s="46">
        <f t="shared" si="7"/>
        <v>3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+'8'!J88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+'8'!J89</f>
        <v>22</v>
      </c>
      <c r="F89" s="70"/>
      <c r="G89" s="46">
        <f t="shared" si="6"/>
        <v>22</v>
      </c>
      <c r="H89" s="77">
        <v>0</v>
      </c>
      <c r="I89" s="75">
        <v>0</v>
      </c>
      <c r="J89" s="46">
        <f t="shared" si="7"/>
        <v>22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+'8'!J90</f>
        <v>7</v>
      </c>
      <c r="F90" s="70"/>
      <c r="G90" s="46">
        <f t="shared" si="6"/>
        <v>7</v>
      </c>
      <c r="H90" s="77">
        <v>0</v>
      </c>
      <c r="I90" s="75">
        <v>0</v>
      </c>
      <c r="J90" s="46">
        <f t="shared" si="7"/>
        <v>6</v>
      </c>
      <c r="K90" s="71">
        <v>1</v>
      </c>
      <c r="L90" s="20">
        <v>60</v>
      </c>
      <c r="M90" s="64">
        <f t="shared" si="11"/>
        <v>60</v>
      </c>
      <c r="N90" s="17" t="s">
        <v>16</v>
      </c>
      <c r="O90" s="18"/>
      <c r="P90" s="130">
        <f t="shared" si="12"/>
        <v>60</v>
      </c>
      <c r="Q90" s="115">
        <v>23.61</v>
      </c>
      <c r="R90" s="43">
        <f t="shared" si="13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+'8'!J91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+'8'!J92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+'8'!J95</f>
        <v>2</v>
      </c>
      <c r="F95" s="70"/>
      <c r="G95" s="46">
        <f t="shared" si="6"/>
        <v>2</v>
      </c>
      <c r="H95" s="77">
        <v>0</v>
      </c>
      <c r="I95" s="75">
        <v>0</v>
      </c>
      <c r="J95" s="46">
        <f t="shared" si="7"/>
        <v>2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+'8'!J100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+'8'!J101</f>
        <v>5</v>
      </c>
      <c r="F101" s="70"/>
      <c r="G101" s="46">
        <f t="shared" si="6"/>
        <v>5</v>
      </c>
      <c r="H101" s="77">
        <v>0</v>
      </c>
      <c r="I101" s="75">
        <v>0</v>
      </c>
      <c r="J101" s="46">
        <f t="shared" si="7"/>
        <v>5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+'8'!J102</f>
        <v>2</v>
      </c>
      <c r="F102" s="70"/>
      <c r="G102" s="46">
        <f t="shared" si="6"/>
        <v>2</v>
      </c>
      <c r="H102" s="77">
        <v>0</v>
      </c>
      <c r="I102" s="75">
        <v>0</v>
      </c>
      <c r="J102" s="46">
        <f t="shared" si="7"/>
        <v>2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+'8'!J115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+'8'!J131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+'8'!J132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+'8'!J139</f>
        <v>3</v>
      </c>
      <c r="F139" s="70"/>
      <c r="G139" s="46">
        <f t="shared" si="14"/>
        <v>3</v>
      </c>
      <c r="H139" s="77">
        <v>0</v>
      </c>
      <c r="I139" s="75">
        <v>0</v>
      </c>
      <c r="J139" s="46">
        <f t="shared" si="15"/>
        <v>3</v>
      </c>
      <c r="K139" s="71"/>
      <c r="L139" s="20">
        <v>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+'8'!J144</f>
        <v>2</v>
      </c>
      <c r="F144" s="70"/>
      <c r="G144" s="46">
        <f t="shared" si="14"/>
        <v>2</v>
      </c>
      <c r="H144" s="77">
        <v>0</v>
      </c>
      <c r="I144" s="75">
        <v>0</v>
      </c>
      <c r="J144" s="46">
        <f t="shared" si="15"/>
        <v>2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+'8'!J150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+'8'!J151</f>
        <v>14</v>
      </c>
      <c r="F151" s="70"/>
      <c r="G151" s="46">
        <f t="shared" si="14"/>
        <v>14</v>
      </c>
      <c r="H151" s="77">
        <v>0</v>
      </c>
      <c r="I151" s="75">
        <v>0</v>
      </c>
      <c r="J151" s="46">
        <f t="shared" si="15"/>
        <v>14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+'8'!J155</f>
        <v>2</v>
      </c>
      <c r="F155" s="70"/>
      <c r="G155" s="46">
        <f t="shared" si="14"/>
        <v>2</v>
      </c>
      <c r="H155" s="77">
        <v>0</v>
      </c>
      <c r="I155" s="75">
        <v>2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1460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+'8'!J162</f>
        <v>25</v>
      </c>
      <c r="F162" s="70"/>
      <c r="G162" s="46">
        <f t="shared" si="14"/>
        <v>25</v>
      </c>
      <c r="H162" s="77">
        <v>0</v>
      </c>
      <c r="I162" s="75">
        <v>0</v>
      </c>
      <c r="J162" s="46">
        <f t="shared" si="15"/>
        <v>25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+'8'!J163</f>
        <v>2</v>
      </c>
      <c r="F163" s="70"/>
      <c r="G163" s="46">
        <f t="shared" si="14"/>
        <v>2</v>
      </c>
      <c r="H163" s="77">
        <v>0</v>
      </c>
      <c r="I163" s="75">
        <v>0</v>
      </c>
      <c r="J163" s="46">
        <f t="shared" si="15"/>
        <v>2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ref="P169:P177" si="16">SUM(M169-O169)</f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+'8'!J175</f>
        <v>0</v>
      </c>
      <c r="F175" s="70">
        <v>15</v>
      </c>
      <c r="G175" s="46">
        <f t="shared" si="14"/>
        <v>15</v>
      </c>
      <c r="H175" s="77">
        <v>0</v>
      </c>
      <c r="I175" s="75">
        <v>0</v>
      </c>
      <c r="J175" s="46">
        <f t="shared" si="15"/>
        <v>15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ref="P178:P233" si="21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+'8'!J188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2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25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+'8'!J199</f>
        <v>245</v>
      </c>
      <c r="F199" s="70"/>
      <c r="G199" s="46">
        <f t="shared" si="14"/>
        <v>245</v>
      </c>
      <c r="H199" s="77">
        <v>0</v>
      </c>
      <c r="I199" s="75">
        <v>0</v>
      </c>
      <c r="J199" s="46">
        <f t="shared" si="15"/>
        <v>245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+'8'!J201</f>
        <v>6</v>
      </c>
      <c r="F201" s="70"/>
      <c r="G201" s="46">
        <f t="shared" si="14"/>
        <v>6</v>
      </c>
      <c r="H201" s="77">
        <v>0</v>
      </c>
      <c r="I201" s="75">
        <v>0</v>
      </c>
      <c r="J201" s="46">
        <f t="shared" si="15"/>
        <v>6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+'8'!J204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+'8'!J205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+'8'!J206</f>
        <v>20</v>
      </c>
      <c r="F206" s="70"/>
      <c r="G206" s="46">
        <f t="shared" si="24"/>
        <v>20</v>
      </c>
      <c r="H206" s="77">
        <v>0</v>
      </c>
      <c r="I206" s="75">
        <v>0</v>
      </c>
      <c r="J206" s="46">
        <f t="shared" si="25"/>
        <v>20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+'8'!J207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357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0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1"/>
        <v>0</v>
      </c>
      <c r="Q215" s="89"/>
      <c r="R215" s="43">
        <f t="shared" ref="R215:R232" si="26"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6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19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25</v>
      </c>
      <c r="M219" s="64">
        <f t="shared" si="19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35</v>
      </c>
      <c r="M220" s="64">
        <f t="shared" si="19"/>
        <v>0</v>
      </c>
      <c r="N220" s="17" t="s">
        <v>16</v>
      </c>
      <c r="O220" s="18"/>
      <c r="P220" s="23">
        <f t="shared" si="21"/>
        <v>0</v>
      </c>
      <c r="Q220" s="89"/>
      <c r="R220" s="43">
        <f t="shared" si="26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19"/>
        <v>0</v>
      </c>
      <c r="N221" s="17" t="s">
        <v>16</v>
      </c>
      <c r="O221" s="18"/>
      <c r="P221" s="23">
        <f t="shared" si="21"/>
        <v>0</v>
      </c>
      <c r="Q221" s="89"/>
      <c r="R221" s="43">
        <f t="shared" si="26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+'8'!J222</f>
        <v>69</v>
      </c>
      <c r="F222" s="70"/>
      <c r="G222" s="46">
        <f t="shared" si="24"/>
        <v>69</v>
      </c>
      <c r="H222" s="77">
        <v>0</v>
      </c>
      <c r="I222" s="75">
        <v>0</v>
      </c>
      <c r="J222" s="46">
        <f t="shared" si="25"/>
        <v>22</v>
      </c>
      <c r="K222" s="71">
        <v>47</v>
      </c>
      <c r="L222" s="20">
        <v>20</v>
      </c>
      <c r="M222" s="64">
        <f t="shared" si="19"/>
        <v>940</v>
      </c>
      <c r="N222" s="17" t="s">
        <v>1453</v>
      </c>
      <c r="O222" s="18"/>
      <c r="P222" s="130">
        <f t="shared" si="21"/>
        <v>940</v>
      </c>
      <c r="Q222" s="89"/>
      <c r="R222" s="43">
        <f t="shared" si="26"/>
        <v>0</v>
      </c>
    </row>
    <row r="223" spans="1:18" ht="25.5" x14ac:dyDescent="0.55000000000000004">
      <c r="A223" s="10"/>
      <c r="B223" s="10"/>
      <c r="C223" s="19"/>
      <c r="D223" s="10"/>
      <c r="E223" s="63">
        <f>+'8'!J223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/>
      <c r="M223" s="64">
        <f t="shared" si="19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6"/>
        <v>0</v>
      </c>
    </row>
    <row r="224" spans="1:18" ht="25.5" x14ac:dyDescent="0.55000000000000004">
      <c r="A224" s="10"/>
      <c r="B224" s="10"/>
      <c r="C224" s="19"/>
      <c r="D224" s="10"/>
      <c r="E224" s="63">
        <f>+'8'!J224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25"/>
        <v>0</v>
      </c>
      <c r="K224" s="71"/>
      <c r="L224" s="20"/>
      <c r="M224" s="64">
        <f t="shared" si="19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6"/>
        <v>0</v>
      </c>
    </row>
    <row r="225" spans="1:19" ht="25.5" x14ac:dyDescent="0.55000000000000004">
      <c r="A225" s="10"/>
      <c r="B225" s="10"/>
      <c r="C225" s="19"/>
      <c r="D225" s="10"/>
      <c r="E225" s="63">
        <f>+'8'!J225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/>
      <c r="M225" s="64">
        <f t="shared" si="19"/>
        <v>0</v>
      </c>
      <c r="N225" s="17" t="s">
        <v>16</v>
      </c>
      <c r="O225" s="18"/>
      <c r="P225" s="23">
        <f t="shared" si="21"/>
        <v>0</v>
      </c>
      <c r="Q225" s="89"/>
      <c r="R225" s="43">
        <f t="shared" si="26"/>
        <v>0</v>
      </c>
    </row>
    <row r="226" spans="1:19" ht="25.5" x14ac:dyDescent="0.55000000000000004">
      <c r="A226" s="10"/>
      <c r="B226" s="10"/>
      <c r="C226" s="19"/>
      <c r="D226" s="10"/>
      <c r="E226" s="63">
        <f>+'8'!J226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/>
      <c r="M226" s="64">
        <f t="shared" si="19"/>
        <v>0</v>
      </c>
      <c r="N226" s="17" t="s">
        <v>16</v>
      </c>
      <c r="O226" s="18"/>
      <c r="P226" s="23">
        <f t="shared" si="21"/>
        <v>0</v>
      </c>
      <c r="Q226" s="89"/>
      <c r="R226" s="43">
        <f t="shared" si="26"/>
        <v>0</v>
      </c>
    </row>
    <row r="227" spans="1:19" ht="25.5" x14ac:dyDescent="0.55000000000000004">
      <c r="A227" s="10"/>
      <c r="B227" s="10"/>
      <c r="C227" s="19"/>
      <c r="D227" s="10"/>
      <c r="E227" s="63">
        <f>+'8'!J227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/>
      <c r="M227" s="64">
        <f t="shared" si="19"/>
        <v>0</v>
      </c>
      <c r="N227" s="17" t="s">
        <v>16</v>
      </c>
      <c r="O227" s="18"/>
      <c r="P227" s="23">
        <f t="shared" si="21"/>
        <v>0</v>
      </c>
      <c r="Q227" s="89"/>
      <c r="R227" s="43">
        <f t="shared" si="26"/>
        <v>0</v>
      </c>
    </row>
    <row r="228" spans="1:19" ht="25.5" x14ac:dyDescent="0.55000000000000004">
      <c r="A228" s="10"/>
      <c r="B228" s="10"/>
      <c r="C228" s="19"/>
      <c r="D228" s="10"/>
      <c r="E228" s="63">
        <f>+'8'!J228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/>
      <c r="M228" s="64">
        <f t="shared" si="19"/>
        <v>0</v>
      </c>
      <c r="N228" s="17" t="s">
        <v>16</v>
      </c>
      <c r="O228" s="18"/>
      <c r="P228" s="23">
        <f t="shared" si="21"/>
        <v>0</v>
      </c>
      <c r="Q228" s="89"/>
      <c r="R228" s="43">
        <f t="shared" si="26"/>
        <v>0</v>
      </c>
    </row>
    <row r="229" spans="1:19" ht="25.5" x14ac:dyDescent="0.55000000000000004">
      <c r="A229" s="10"/>
      <c r="B229" s="10"/>
      <c r="C229" s="19"/>
      <c r="D229" s="10"/>
      <c r="E229" s="63">
        <f>+'8'!J229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6"/>
        <v>0</v>
      </c>
    </row>
    <row r="230" spans="1:19" ht="25.5" x14ac:dyDescent="0.55000000000000004">
      <c r="A230" s="10"/>
      <c r="B230" s="10"/>
      <c r="C230" s="19"/>
      <c r="D230" s="10"/>
      <c r="E230" s="63">
        <f>+'8'!J230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19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6"/>
        <v>0</v>
      </c>
    </row>
    <row r="231" spans="1:19" ht="25.5" x14ac:dyDescent="0.55000000000000004">
      <c r="A231" s="10"/>
      <c r="B231" s="10"/>
      <c r="C231" s="19"/>
      <c r="D231" s="10"/>
      <c r="E231" s="63">
        <f>+'8'!J231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19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6"/>
        <v>0</v>
      </c>
    </row>
    <row r="232" spans="1:19" ht="25.5" x14ac:dyDescent="0.55000000000000004">
      <c r="A232" s="10"/>
      <c r="B232" s="10"/>
      <c r="C232" s="19"/>
      <c r="D232" s="10"/>
      <c r="E232" s="63">
        <f>+'8'!J232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/>
      <c r="M232" s="64">
        <f t="shared" si="19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26"/>
        <v>0</v>
      </c>
    </row>
    <row r="233" spans="1:19" ht="25.5" x14ac:dyDescent="0.55000000000000004">
      <c r="A233" s="10"/>
      <c r="B233" s="10"/>
      <c r="C233" s="19"/>
      <c r="D233" s="10"/>
      <c r="E233" s="63">
        <f>+'8'!J233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9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392.97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2100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1150</v>
      </c>
      <c r="O238" s="2">
        <v>100</v>
      </c>
      <c r="P238" s="2">
        <v>200</v>
      </c>
      <c r="Q238" s="87">
        <v>400</v>
      </c>
      <c r="R238" s="2">
        <v>400</v>
      </c>
      <c r="S238" s="2">
        <v>50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>
        <v>48</v>
      </c>
      <c r="O240" s="2" t="s">
        <v>1461</v>
      </c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450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452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452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0"/>
  <sheetViews>
    <sheetView zoomScale="80" zoomScaleNormal="80" workbookViewId="0">
      <pane xSplit="10" ySplit="4" topLeftCell="K217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40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16</v>
      </c>
      <c r="F22" s="70"/>
      <c r="G22" s="46">
        <f t="shared" si="0"/>
        <v>16</v>
      </c>
      <c r="H22" s="77">
        <v>0</v>
      </c>
      <c r="I22" s="75">
        <v>3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1462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14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50</v>
      </c>
      <c r="P31" s="130">
        <f t="shared" si="2"/>
        <v>150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/>
      <c r="P40" s="130">
        <f t="shared" si="2"/>
        <v>100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+'9'!J41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+'9'!J45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+'9'!J54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+'9'!J59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+'9'!J61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+'9'!J68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+'9'!J70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+'9'!J86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+'9'!J88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+'9'!J89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+'9'!J90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+'9'!J91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+'9'!J92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+'9'!J95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+'9'!J100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9"/>
        <v>50</v>
      </c>
      <c r="N100" s="17" t="s">
        <v>16</v>
      </c>
      <c r="O100" s="18"/>
      <c r="P100" s="130">
        <f t="shared" si="8"/>
        <v>50</v>
      </c>
      <c r="Q100" s="115">
        <v>9.91</v>
      </c>
      <c r="R100" s="43">
        <f t="shared" si="10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+'9'!J101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3</v>
      </c>
      <c r="K101" s="71">
        <v>2</v>
      </c>
      <c r="L101" s="20">
        <v>60</v>
      </c>
      <c r="M101" s="64">
        <f t="shared" si="9"/>
        <v>120</v>
      </c>
      <c r="N101" s="17" t="s">
        <v>16</v>
      </c>
      <c r="O101" s="18">
        <v>20</v>
      </c>
      <c r="P101" s="130">
        <f t="shared" si="8"/>
        <v>100</v>
      </c>
      <c r="Q101" s="115">
        <v>16.690000000000001</v>
      </c>
      <c r="R101" s="43">
        <f t="shared" si="10"/>
        <v>33.380000000000003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+'9'!J102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2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13">SUM(M134-O134)</f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+'9'!J136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+'9'!J137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+'9'!J138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+'9'!J139</f>
        <v>3</v>
      </c>
      <c r="F139" s="70"/>
      <c r="G139" s="46">
        <f t="shared" si="14"/>
        <v>3</v>
      </c>
      <c r="H139" s="77">
        <v>0</v>
      </c>
      <c r="I139" s="75">
        <v>0</v>
      </c>
      <c r="J139" s="46">
        <f t="shared" si="15"/>
        <v>3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+'9'!J140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+'9'!J141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+'9'!J142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+'9'!J143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+'9'!J144</f>
        <v>2</v>
      </c>
      <c r="F144" s="70"/>
      <c r="G144" s="46">
        <f t="shared" si="14"/>
        <v>2</v>
      </c>
      <c r="H144" s="77">
        <v>0</v>
      </c>
      <c r="I144" s="75">
        <v>0</v>
      </c>
      <c r="J144" s="46">
        <f t="shared" si="15"/>
        <v>1</v>
      </c>
      <c r="K144" s="71">
        <v>1</v>
      </c>
      <c r="L144" s="20">
        <v>80</v>
      </c>
      <c r="M144" s="64">
        <f t="shared" si="9"/>
        <v>80</v>
      </c>
      <c r="N144" s="17" t="s">
        <v>16</v>
      </c>
      <c r="O144" s="18">
        <v>10</v>
      </c>
      <c r="P144" s="130">
        <f t="shared" si="13"/>
        <v>70</v>
      </c>
      <c r="Q144" s="115">
        <v>63</v>
      </c>
      <c r="R144" s="43">
        <f t="shared" si="10"/>
        <v>63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+'9'!J145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+'9'!J146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+'9'!J147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+'9'!J148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+'9'!J149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+'9'!J150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+'9'!J151</f>
        <v>14</v>
      </c>
      <c r="F151" s="70"/>
      <c r="G151" s="46">
        <f t="shared" si="14"/>
        <v>14</v>
      </c>
      <c r="H151" s="77">
        <v>0</v>
      </c>
      <c r="I151" s="75">
        <v>0</v>
      </c>
      <c r="J151" s="46">
        <f t="shared" si="15"/>
        <v>14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+'9'!J152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+'9'!J153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+'9'!J154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+'9'!J155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+'9'!J156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+'9'!J157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+'9'!J158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+'9'!J159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+'9'!J160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+'9'!J161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+'9'!J162</f>
        <v>25</v>
      </c>
      <c r="F162" s="70"/>
      <c r="G162" s="46">
        <f t="shared" si="14"/>
        <v>25</v>
      </c>
      <c r="H162" s="77">
        <v>0</v>
      </c>
      <c r="I162" s="75">
        <v>0</v>
      </c>
      <c r="J162" s="46">
        <f t="shared" si="15"/>
        <v>25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+'9'!J163</f>
        <v>2</v>
      </c>
      <c r="F163" s="70"/>
      <c r="G163" s="46">
        <f t="shared" si="14"/>
        <v>2</v>
      </c>
      <c r="H163" s="77">
        <v>0</v>
      </c>
      <c r="I163" s="75">
        <v>0</v>
      </c>
      <c r="J163" s="46">
        <f t="shared" si="15"/>
        <v>2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+'9'!J164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+'9'!J165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+'9'!J166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+'9'!J167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+'9'!J168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+'9'!J169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+'9'!J170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+'9'!J171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+'9'!J172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+'9'!J175</f>
        <v>15</v>
      </c>
      <c r="F175" s="70"/>
      <c r="G175" s="46">
        <f t="shared" si="14"/>
        <v>15</v>
      </c>
      <c r="H175" s="77">
        <v>0</v>
      </c>
      <c r="I175" s="75">
        <v>0</v>
      </c>
      <c r="J175" s="46">
        <f t="shared" si="15"/>
        <v>15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+'9'!J176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+'9'!J177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3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+'9'!J178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+'9'!J179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+'9'!J180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+'9'!J181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+'9'!J182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+'9'!J183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+'9'!J184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+'9'!J185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+'9'!J186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+'9'!J188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2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3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+'9'!J190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+'9'!J191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+'9'!J192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+'9'!J193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+'9'!J194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+'9'!J195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+'9'!J196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+'9'!J197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+'9'!J198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ref="P198:P233" si="22">SUM(M198-O198)</f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+'9'!J199</f>
        <v>245</v>
      </c>
      <c r="F199" s="70"/>
      <c r="G199" s="46">
        <f t="shared" si="14"/>
        <v>245</v>
      </c>
      <c r="H199" s="77">
        <v>0</v>
      </c>
      <c r="I199" s="75">
        <v>0</v>
      </c>
      <c r="J199" s="46">
        <f t="shared" si="15"/>
        <v>230</v>
      </c>
      <c r="K199" s="71">
        <v>15</v>
      </c>
      <c r="L199" s="20">
        <v>0</v>
      </c>
      <c r="M199" s="64">
        <f t="shared" si="18"/>
        <v>0</v>
      </c>
      <c r="N199" s="17" t="s">
        <v>1462</v>
      </c>
      <c r="O199" s="18"/>
      <c r="P199" s="23">
        <f t="shared" si="22"/>
        <v>0</v>
      </c>
      <c r="Q199" s="115">
        <v>9</v>
      </c>
      <c r="R199" s="43">
        <f t="shared" si="19"/>
        <v>135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+'9'!J200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+'9'!J201</f>
        <v>6</v>
      </c>
      <c r="F201" s="70"/>
      <c r="G201" s="46">
        <f t="shared" si="14"/>
        <v>6</v>
      </c>
      <c r="H201" s="77">
        <v>0</v>
      </c>
      <c r="I201" s="75">
        <v>0</v>
      </c>
      <c r="J201" s="46">
        <f t="shared" si="15"/>
        <v>6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+'9'!J202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+'9'!J203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+'9'!J204</f>
        <v>16</v>
      </c>
      <c r="F204" s="70"/>
      <c r="G204" s="46">
        <f t="shared" ref="G204:G233" si="23">E204+F204</f>
        <v>16</v>
      </c>
      <c r="H204" s="77">
        <v>0</v>
      </c>
      <c r="I204" s="75">
        <v>0</v>
      </c>
      <c r="J204" s="46">
        <f t="shared" ref="J204:J233" si="24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+'9'!J205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+'9'!J206</f>
        <v>20</v>
      </c>
      <c r="F206" s="70"/>
      <c r="G206" s="46">
        <f t="shared" si="23"/>
        <v>20</v>
      </c>
      <c r="H206" s="77">
        <v>0</v>
      </c>
      <c r="I206" s="75">
        <v>0</v>
      </c>
      <c r="J206" s="46">
        <f t="shared" si="24"/>
        <v>20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+'9'!J207</f>
        <v>357</v>
      </c>
      <c r="F207" s="70"/>
      <c r="G207" s="46">
        <f>E207+F207</f>
        <v>357</v>
      </c>
      <c r="H207" s="77">
        <v>0</v>
      </c>
      <c r="I207" s="75">
        <v>0</v>
      </c>
      <c r="J207" s="46">
        <f>+G207-H207-K207-I207</f>
        <v>342</v>
      </c>
      <c r="K207" s="71">
        <v>15</v>
      </c>
      <c r="L207" s="20">
        <v>0</v>
      </c>
      <c r="M207" s="64">
        <f t="shared" si="18"/>
        <v>0</v>
      </c>
      <c r="N207" s="17" t="s">
        <v>1462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2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 t="shared" si="22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22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2"/>
        <v>0</v>
      </c>
      <c r="Q216" s="89"/>
      <c r="R216" s="43">
        <f t="shared" ref="R216:R231" si="25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25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+'9'!J218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22"/>
        <v>0</v>
      </c>
      <c r="Q218" s="89"/>
      <c r="R218" s="43">
        <f t="shared" si="25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+'9'!J219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25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+'9'!J220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22"/>
        <v>0</v>
      </c>
      <c r="Q220" s="89"/>
      <c r="R220" s="43">
        <f t="shared" si="25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+'9'!J221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</v>
      </c>
      <c r="M221" s="64">
        <f t="shared" si="18"/>
        <v>0</v>
      </c>
      <c r="N221" s="17" t="s">
        <v>16</v>
      </c>
      <c r="O221" s="18"/>
      <c r="P221" s="23">
        <f t="shared" si="22"/>
        <v>0</v>
      </c>
      <c r="Q221" s="89"/>
      <c r="R221" s="43">
        <f t="shared" si="25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+'9'!J222</f>
        <v>22</v>
      </c>
      <c r="F222" s="70"/>
      <c r="G222" s="46">
        <f t="shared" si="23"/>
        <v>22</v>
      </c>
      <c r="H222" s="77">
        <v>0</v>
      </c>
      <c r="I222" s="75">
        <v>0</v>
      </c>
      <c r="J222" s="46">
        <f t="shared" si="24"/>
        <v>11</v>
      </c>
      <c r="K222" s="71">
        <v>11</v>
      </c>
      <c r="L222" s="20">
        <v>20</v>
      </c>
      <c r="M222" s="64">
        <f t="shared" si="18"/>
        <v>220</v>
      </c>
      <c r="N222" s="17" t="s">
        <v>16</v>
      </c>
      <c r="O222" s="18"/>
      <c r="P222" s="130">
        <f t="shared" si="22"/>
        <v>220</v>
      </c>
      <c r="Q222" s="89"/>
      <c r="R222" s="43">
        <f t="shared" si="25"/>
        <v>0</v>
      </c>
    </row>
    <row r="223" spans="1:18" ht="25.5" x14ac:dyDescent="0.55000000000000004">
      <c r="A223" s="10"/>
      <c r="B223" s="10"/>
      <c r="C223" s="19"/>
      <c r="D223" s="10"/>
      <c r="E223" s="63">
        <f>+'9'!J223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/>
      <c r="M223" s="64">
        <f t="shared" si="18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5"/>
        <v>0</v>
      </c>
    </row>
    <row r="224" spans="1:18" ht="25.5" x14ac:dyDescent="0.55000000000000004">
      <c r="A224" s="10"/>
      <c r="B224" s="10"/>
      <c r="C224" s="19"/>
      <c r="D224" s="10"/>
      <c r="E224" s="63">
        <f>+'9'!J224</f>
        <v>0</v>
      </c>
      <c r="F224" s="70"/>
      <c r="G224" s="46">
        <f t="shared" si="23"/>
        <v>0</v>
      </c>
      <c r="H224" s="77">
        <v>0</v>
      </c>
      <c r="I224" s="75">
        <v>0</v>
      </c>
      <c r="J224" s="46">
        <f t="shared" si="24"/>
        <v>0</v>
      </c>
      <c r="K224" s="71"/>
      <c r="L224" s="20"/>
      <c r="M224" s="64">
        <f t="shared" si="18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5"/>
        <v>0</v>
      </c>
    </row>
    <row r="225" spans="1:19" ht="25.5" x14ac:dyDescent="0.55000000000000004">
      <c r="A225" s="10"/>
      <c r="B225" s="10"/>
      <c r="C225" s="19"/>
      <c r="D225" s="10"/>
      <c r="E225" s="63">
        <f>+'9'!J225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/>
      <c r="M225" s="64">
        <f t="shared" si="18"/>
        <v>0</v>
      </c>
      <c r="N225" s="17" t="s">
        <v>16</v>
      </c>
      <c r="O225" s="18"/>
      <c r="P225" s="23">
        <f t="shared" si="22"/>
        <v>0</v>
      </c>
      <c r="Q225" s="89"/>
      <c r="R225" s="43">
        <f t="shared" si="25"/>
        <v>0</v>
      </c>
    </row>
    <row r="226" spans="1:19" ht="25.5" x14ac:dyDescent="0.55000000000000004">
      <c r="A226" s="10"/>
      <c r="B226" s="10"/>
      <c r="C226" s="19"/>
      <c r="D226" s="10"/>
      <c r="E226" s="63">
        <f>+'9'!J226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/>
      <c r="M226" s="64">
        <f t="shared" si="18"/>
        <v>0</v>
      </c>
      <c r="N226" s="17" t="s">
        <v>16</v>
      </c>
      <c r="O226" s="18"/>
      <c r="P226" s="23">
        <f t="shared" si="22"/>
        <v>0</v>
      </c>
      <c r="Q226" s="89"/>
      <c r="R226" s="43">
        <f t="shared" si="25"/>
        <v>0</v>
      </c>
    </row>
    <row r="227" spans="1:19" ht="25.5" x14ac:dyDescent="0.55000000000000004">
      <c r="A227" s="10"/>
      <c r="B227" s="10"/>
      <c r="C227" s="19"/>
      <c r="D227" s="10"/>
      <c r="E227" s="63">
        <f>+'9'!J227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/>
      <c r="M227" s="64">
        <f t="shared" si="18"/>
        <v>0</v>
      </c>
      <c r="N227" s="17" t="s">
        <v>16</v>
      </c>
      <c r="O227" s="18"/>
      <c r="P227" s="23">
        <f t="shared" si="22"/>
        <v>0</v>
      </c>
      <c r="Q227" s="89"/>
      <c r="R227" s="43">
        <f t="shared" si="25"/>
        <v>0</v>
      </c>
    </row>
    <row r="228" spans="1:19" ht="25.5" x14ac:dyDescent="0.55000000000000004">
      <c r="A228" s="10"/>
      <c r="B228" s="10"/>
      <c r="C228" s="19"/>
      <c r="D228" s="10"/>
      <c r="E228" s="63">
        <f>+'9'!J228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/>
      <c r="M228" s="64">
        <f t="shared" si="18"/>
        <v>0</v>
      </c>
      <c r="N228" s="17" t="s">
        <v>16</v>
      </c>
      <c r="O228" s="18"/>
      <c r="P228" s="23"/>
      <c r="Q228" s="89"/>
      <c r="R228" s="43">
        <f t="shared" si="25"/>
        <v>0</v>
      </c>
    </row>
    <row r="229" spans="1:19" ht="25.5" x14ac:dyDescent="0.55000000000000004">
      <c r="A229" s="10"/>
      <c r="B229" s="10"/>
      <c r="C229" s="19"/>
      <c r="D229" s="10"/>
      <c r="E229" s="63">
        <f>+'9'!J229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/>
      <c r="Q229" s="89"/>
      <c r="R229" s="43">
        <f t="shared" si="25"/>
        <v>0</v>
      </c>
    </row>
    <row r="230" spans="1:19" ht="25.5" x14ac:dyDescent="0.55000000000000004">
      <c r="A230" s="10"/>
      <c r="B230" s="10"/>
      <c r="C230" s="19"/>
      <c r="D230" s="10"/>
      <c r="E230" s="63">
        <f>+'9'!J230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/>
      <c r="M230" s="64">
        <f t="shared" si="18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5"/>
        <v>0</v>
      </c>
    </row>
    <row r="231" spans="1:19" ht="25.5" x14ac:dyDescent="0.55000000000000004">
      <c r="A231" s="10"/>
      <c r="B231" s="10"/>
      <c r="C231" s="19"/>
      <c r="D231" s="10"/>
      <c r="E231" s="63">
        <f>+'9'!J231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/>
      <c r="M231" s="64">
        <f t="shared" si="18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25"/>
        <v>0</v>
      </c>
    </row>
    <row r="232" spans="1:19" ht="25.5" x14ac:dyDescent="0.55000000000000004">
      <c r="A232" s="10"/>
      <c r="B232" s="10"/>
      <c r="C232" s="19"/>
      <c r="D232" s="10"/>
      <c r="E232" s="63">
        <f>+'9'!J232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/>
      <c r="M232" s="64">
        <f t="shared" si="18"/>
        <v>0</v>
      </c>
      <c r="N232" s="17" t="s">
        <v>16</v>
      </c>
      <c r="O232" s="18"/>
      <c r="P232" s="23"/>
      <c r="Q232" s="89"/>
      <c r="R232" s="43"/>
    </row>
    <row r="233" spans="1:19" ht="25.5" x14ac:dyDescent="0.55000000000000004">
      <c r="A233" s="10"/>
      <c r="B233" s="10"/>
      <c r="C233" s="19"/>
      <c r="D233" s="10"/>
      <c r="E233" s="63">
        <f>+'9'!J233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366.25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34" t="s">
        <v>202</v>
      </c>
      <c r="M236" s="35"/>
      <c r="N236" s="33">
        <f>SUM(M5:M235)</f>
        <v>770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690</v>
      </c>
      <c r="O238" s="2">
        <v>400</v>
      </c>
      <c r="P238" s="2">
        <v>100</v>
      </c>
      <c r="Q238" s="87">
        <v>50</v>
      </c>
      <c r="R238" s="2">
        <v>40</v>
      </c>
      <c r="S238" s="2">
        <v>100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80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/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0"/>
  <sheetViews>
    <sheetView zoomScale="80" zoomScaleNormal="80" workbookViewId="0">
      <pane xSplit="10" ySplit="4" topLeftCell="K216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9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30">
        <f t="shared" ref="P5:P80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40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30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9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250</v>
      </c>
      <c r="P31" s="130">
        <f t="shared" si="2"/>
        <v>250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0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130</v>
      </c>
      <c r="P32" s="130">
        <f t="shared" si="2"/>
        <v>130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+'10'!J41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1</v>
      </c>
      <c r="K41" s="71">
        <v>4</v>
      </c>
      <c r="L41" s="20">
        <v>50</v>
      </c>
      <c r="M41" s="64">
        <f t="shared" si="3"/>
        <v>200</v>
      </c>
      <c r="N41" s="17" t="s">
        <v>16</v>
      </c>
      <c r="O41" s="18">
        <v>150</v>
      </c>
      <c r="P41" s="130">
        <f t="shared" si="2"/>
        <v>50</v>
      </c>
      <c r="Q41" s="115">
        <v>27.12</v>
      </c>
      <c r="R41" s="43">
        <f t="shared" si="4"/>
        <v>108.48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+'10'!J45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+'10'!J47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+'10'!J50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+'10'!J54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60</v>
      </c>
      <c r="P54" s="130">
        <f t="shared" si="2"/>
        <v>60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30">
        <f t="shared" si="2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+'10'!J60</f>
        <v>4</v>
      </c>
      <c r="F60" s="70"/>
      <c r="G60" s="46">
        <f t="shared" si="0"/>
        <v>4</v>
      </c>
      <c r="H60" s="77">
        <v>0</v>
      </c>
      <c r="I60" s="75">
        <v>2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1453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+'10'!J61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3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>
        <v>50</v>
      </c>
      <c r="P61" s="130">
        <f t="shared" si="2"/>
        <v>50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+'10'!J68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2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>
        <v>25</v>
      </c>
      <c r="P68" s="130">
        <f t="shared" si="2"/>
        <v>25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+'10'!J70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0</v>
      </c>
      <c r="K70" s="71">
        <v>4</v>
      </c>
      <c r="L70" s="20">
        <v>50</v>
      </c>
      <c r="M70" s="64">
        <f t="shared" si="3"/>
        <v>200</v>
      </c>
      <c r="N70" s="17" t="s">
        <v>16</v>
      </c>
      <c r="O70" s="18">
        <v>100</v>
      </c>
      <c r="P70" s="130">
        <f t="shared" si="2"/>
        <v>100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+'10'!J86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150</v>
      </c>
      <c r="M86" s="64">
        <f t="shared" si="10"/>
        <v>150</v>
      </c>
      <c r="N86" s="17" t="s">
        <v>16</v>
      </c>
      <c r="O86" s="18"/>
      <c r="P86" s="130">
        <f t="shared" si="8"/>
        <v>150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+'10'!J88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+'10'!J89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+'10'!J90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3</v>
      </c>
      <c r="K90" s="71">
        <v>3</v>
      </c>
      <c r="L90" s="20">
        <v>60</v>
      </c>
      <c r="M90" s="64">
        <f t="shared" si="10"/>
        <v>180</v>
      </c>
      <c r="N90" s="17" t="s">
        <v>16</v>
      </c>
      <c r="O90" s="18">
        <v>90</v>
      </c>
      <c r="P90" s="130">
        <f t="shared" si="8"/>
        <v>90</v>
      </c>
      <c r="Q90" s="115">
        <v>23.61</v>
      </c>
      <c r="R90" s="43">
        <f t="shared" si="11"/>
        <v>70.83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+'10'!J91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+'10'!J92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+'10'!J95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+'10'!J101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+'10'!J102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0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>
        <v>50</v>
      </c>
      <c r="P102" s="130">
        <f t="shared" si="8"/>
        <v>50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+'10'!J136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+'10'!J138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+'10'!J139</f>
        <v>3</v>
      </c>
      <c r="F139" s="70"/>
      <c r="G139" s="46">
        <f t="shared" si="12"/>
        <v>3</v>
      </c>
      <c r="H139" s="77">
        <v>0</v>
      </c>
      <c r="I139" s="75">
        <v>0</v>
      </c>
      <c r="J139" s="46">
        <f t="shared" si="13"/>
        <v>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+'10'!J142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+'10'!J144</f>
        <v>1</v>
      </c>
      <c r="F144" s="70"/>
      <c r="G144" s="46">
        <f t="shared" si="12"/>
        <v>1</v>
      </c>
      <c r="H144" s="77">
        <v>0</v>
      </c>
      <c r="I144" s="75">
        <v>0</v>
      </c>
      <c r="J144" s="46">
        <f t="shared" si="13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7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+'10'!J149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+'10'!J150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+'10'!J151</f>
        <v>14</v>
      </c>
      <c r="F151" s="70"/>
      <c r="G151" s="46">
        <f t="shared" si="12"/>
        <v>14</v>
      </c>
      <c r="H151" s="77">
        <v>0</v>
      </c>
      <c r="I151" s="75">
        <v>0</v>
      </c>
      <c r="J151" s="46">
        <f t="shared" si="13"/>
        <v>14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+'10'!J152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+'10'!J153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+'10'!J154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+'10'!J161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+'10'!J162</f>
        <v>25</v>
      </c>
      <c r="F162" s="70"/>
      <c r="G162" s="46">
        <f t="shared" si="12"/>
        <v>25</v>
      </c>
      <c r="H162" s="77">
        <v>0</v>
      </c>
      <c r="I162" s="75">
        <v>0</v>
      </c>
      <c r="J162" s="46">
        <f t="shared" si="13"/>
        <v>25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+'10'!J163</f>
        <v>2</v>
      </c>
      <c r="F163" s="70"/>
      <c r="G163" s="46">
        <f t="shared" si="12"/>
        <v>2</v>
      </c>
      <c r="H163" s="77">
        <v>0</v>
      </c>
      <c r="I163" s="75">
        <v>0</v>
      </c>
      <c r="J163" s="46">
        <f t="shared" si="13"/>
        <v>1</v>
      </c>
      <c r="K163" s="71">
        <v>1</v>
      </c>
      <c r="L163" s="20">
        <v>50</v>
      </c>
      <c r="M163" s="64">
        <f t="shared" si="7"/>
        <v>50</v>
      </c>
      <c r="N163" s="17" t="s">
        <v>16</v>
      </c>
      <c r="O163" s="18">
        <v>25</v>
      </c>
      <c r="P163" s="130">
        <f t="shared" si="14"/>
        <v>25</v>
      </c>
      <c r="Q163" s="115">
        <v>33</v>
      </c>
      <c r="R163" s="43">
        <f t="shared" si="9"/>
        <v>33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+'10'!J175</f>
        <v>15</v>
      </c>
      <c r="F175" s="70"/>
      <c r="G175" s="46">
        <f t="shared" si="12"/>
        <v>15</v>
      </c>
      <c r="H175" s="77">
        <v>0</v>
      </c>
      <c r="I175" s="75">
        <v>0</v>
      </c>
      <c r="J175" s="46">
        <f t="shared" si="13"/>
        <v>15</v>
      </c>
      <c r="K175" s="71"/>
      <c r="L175" s="20">
        <v>25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3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3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ref="P179:P208" si="19">SUM(M179-O179)</f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+'10'!J188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0</v>
      </c>
      <c r="K188" s="71">
        <v>2</v>
      </c>
      <c r="L188" s="20">
        <v>29</v>
      </c>
      <c r="M188" s="64">
        <f>+L188*K188</f>
        <v>58</v>
      </c>
      <c r="N188" s="17" t="s">
        <v>1453</v>
      </c>
      <c r="O188" s="18">
        <v>58</v>
      </c>
      <c r="P188" s="23">
        <f t="shared" si="19"/>
        <v>0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+'10'!J190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+'10'!J191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+'10'!J197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+'10'!J199</f>
        <v>230</v>
      </c>
      <c r="F199" s="70"/>
      <c r="G199" s="46">
        <f t="shared" si="12"/>
        <v>230</v>
      </c>
      <c r="H199" s="77">
        <v>0</v>
      </c>
      <c r="I199" s="75">
        <v>0</v>
      </c>
      <c r="J199" s="46">
        <f t="shared" si="13"/>
        <v>230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+'10'!J201</f>
        <v>6</v>
      </c>
      <c r="F201" s="70"/>
      <c r="G201" s="46">
        <f t="shared" si="12"/>
        <v>6</v>
      </c>
      <c r="H201" s="77">
        <v>0</v>
      </c>
      <c r="I201" s="75">
        <v>0</v>
      </c>
      <c r="J201" s="46">
        <f t="shared" si="13"/>
        <v>6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+'10'!J202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+'10'!J203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+'10'!J204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+'10'!J205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+'10'!J206</f>
        <v>20</v>
      </c>
      <c r="F206" s="70"/>
      <c r="G206" s="46">
        <f t="shared" si="22"/>
        <v>20</v>
      </c>
      <c r="H206" s="77">
        <v>0</v>
      </c>
      <c r="I206" s="75">
        <v>0</v>
      </c>
      <c r="J206" s="46">
        <f t="shared" si="23"/>
        <v>20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+'10'!J207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+'10'!J208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+'10'!J209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33" si="24">SUM(M209-O209)</f>
        <v>0</v>
      </c>
      <c r="Q209" s="115">
        <v>23.7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+'10'!J210</f>
        <v>0</v>
      </c>
      <c r="F210" s="70">
        <v>15</v>
      </c>
      <c r="G210" s="46">
        <f t="shared" si="22"/>
        <v>15</v>
      </c>
      <c r="H210" s="77">
        <v>0</v>
      </c>
      <c r="I210" s="75">
        <v>0</v>
      </c>
      <c r="J210" s="46">
        <f t="shared" si="23"/>
        <v>0</v>
      </c>
      <c r="K210" s="71">
        <v>15</v>
      </c>
      <c r="L210" s="20">
        <v>25</v>
      </c>
      <c r="M210" s="64">
        <f>+L210*K210</f>
        <v>375</v>
      </c>
      <c r="N210" s="17" t="s">
        <v>16</v>
      </c>
      <c r="O210" s="18"/>
      <c r="P210" s="130">
        <f t="shared" si="24"/>
        <v>375</v>
      </c>
      <c r="Q210" s="115">
        <v>20.36</v>
      </c>
      <c r="R210" s="43">
        <f>+K210*Q210</f>
        <v>305.39999999999998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+'10'!J211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+'10'!J212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+'10'!J213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+'10'!J214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+'10'!J215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ref="M215:M232" si="25"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+'10'!J216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8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+'10'!J217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+'10'!J218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8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+'10'!J219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+'10'!J220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18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+'10'!J221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18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+'10'!J222</f>
        <v>11</v>
      </c>
      <c r="F222" s="70"/>
      <c r="G222" s="46">
        <f t="shared" si="22"/>
        <v>11</v>
      </c>
      <c r="H222" s="77">
        <v>0</v>
      </c>
      <c r="I222" s="75">
        <v>0</v>
      </c>
      <c r="J222" s="46">
        <f t="shared" si="23"/>
        <v>3</v>
      </c>
      <c r="K222" s="71">
        <v>8</v>
      </c>
      <c r="L222" s="20">
        <v>20</v>
      </c>
      <c r="M222" s="64">
        <f t="shared" si="25"/>
        <v>160</v>
      </c>
      <c r="N222" s="17" t="s">
        <v>1453</v>
      </c>
      <c r="O222" s="18"/>
      <c r="P222" s="130">
        <f t="shared" si="24"/>
        <v>160</v>
      </c>
      <c r="Q222" s="89"/>
      <c r="R222" s="43">
        <f t="shared" si="18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+'10'!J223</f>
        <v>0</v>
      </c>
      <c r="F223" s="70">
        <v>13</v>
      </c>
      <c r="G223" s="46">
        <f t="shared" si="22"/>
        <v>13</v>
      </c>
      <c r="H223" s="77">
        <v>0</v>
      </c>
      <c r="I223" s="75">
        <v>0</v>
      </c>
      <c r="J223" s="46">
        <f t="shared" si="23"/>
        <v>4</v>
      </c>
      <c r="K223" s="71">
        <v>9</v>
      </c>
      <c r="L223" s="20">
        <v>20</v>
      </c>
      <c r="M223" s="64">
        <f t="shared" si="25"/>
        <v>180</v>
      </c>
      <c r="N223" s="17" t="s">
        <v>1453</v>
      </c>
      <c r="O223" s="18"/>
      <c r="P223" s="130">
        <f t="shared" si="24"/>
        <v>180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+'10'!J224</f>
        <v>0</v>
      </c>
      <c r="F224" s="70">
        <v>8</v>
      </c>
      <c r="G224" s="46">
        <f t="shared" si="22"/>
        <v>8</v>
      </c>
      <c r="H224" s="77">
        <v>0</v>
      </c>
      <c r="I224" s="75">
        <v>0</v>
      </c>
      <c r="J224" s="46">
        <f t="shared" si="23"/>
        <v>4</v>
      </c>
      <c r="K224" s="71">
        <v>4</v>
      </c>
      <c r="L224" s="20">
        <v>20</v>
      </c>
      <c r="M224" s="64">
        <f t="shared" si="25"/>
        <v>80</v>
      </c>
      <c r="N224" s="17" t="s">
        <v>1453</v>
      </c>
      <c r="O224" s="18"/>
      <c r="P224" s="130">
        <f t="shared" si="24"/>
        <v>80</v>
      </c>
      <c r="Q224" s="89"/>
      <c r="R224" s="43">
        <f t="shared" si="18"/>
        <v>0</v>
      </c>
    </row>
    <row r="225" spans="1:19" ht="25.5" x14ac:dyDescent="0.55000000000000004">
      <c r="A225" s="10"/>
      <c r="B225" s="10"/>
      <c r="C225" s="19"/>
      <c r="D225" s="10"/>
      <c r="E225" s="63">
        <f>+'10'!J225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/>
      <c r="M225" s="64">
        <f t="shared" si="25"/>
        <v>0</v>
      </c>
      <c r="N225" s="17" t="s">
        <v>16</v>
      </c>
      <c r="O225" s="18"/>
      <c r="P225" s="23">
        <f t="shared" si="24"/>
        <v>0</v>
      </c>
      <c r="Q225" s="89"/>
      <c r="R225" s="43">
        <f t="shared" si="18"/>
        <v>0</v>
      </c>
    </row>
    <row r="226" spans="1:19" ht="25.5" x14ac:dyDescent="0.55000000000000004">
      <c r="A226" s="10"/>
      <c r="B226" s="10"/>
      <c r="C226" s="19"/>
      <c r="D226" s="10"/>
      <c r="E226" s="63">
        <f>+'10'!J226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18"/>
        <v>0</v>
      </c>
    </row>
    <row r="227" spans="1:19" ht="25.5" x14ac:dyDescent="0.55000000000000004">
      <c r="A227" s="10"/>
      <c r="B227" s="10"/>
      <c r="C227" s="19"/>
      <c r="D227" s="10"/>
      <c r="E227" s="63">
        <f>+'10'!J227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18"/>
        <v>0</v>
      </c>
    </row>
    <row r="228" spans="1:19" ht="25.5" x14ac:dyDescent="0.55000000000000004">
      <c r="A228" s="10"/>
      <c r="B228" s="10"/>
      <c r="C228" s="19"/>
      <c r="D228" s="10"/>
      <c r="E228" s="63">
        <f>+'10'!J228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18"/>
        <v>0</v>
      </c>
    </row>
    <row r="229" spans="1:19" ht="25.5" x14ac:dyDescent="0.55000000000000004">
      <c r="A229" s="10"/>
      <c r="B229" s="10"/>
      <c r="C229" s="19"/>
      <c r="D229" s="10"/>
      <c r="E229" s="63">
        <f>+'10'!J229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18"/>
        <v>0</v>
      </c>
    </row>
    <row r="230" spans="1:19" ht="25.5" x14ac:dyDescent="0.55000000000000004">
      <c r="A230" s="10"/>
      <c r="B230" s="10"/>
      <c r="C230" s="19"/>
      <c r="D230" s="10"/>
      <c r="E230" s="63">
        <f>+'10'!J230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8"/>
        <v>0</v>
      </c>
    </row>
    <row r="231" spans="1:19" ht="25.5" x14ac:dyDescent="0.55000000000000004">
      <c r="A231" s="10"/>
      <c r="B231" s="10"/>
      <c r="C231" s="19"/>
      <c r="D231" s="10"/>
      <c r="E231" s="63">
        <f>+'10'!J231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8"/>
        <v>0</v>
      </c>
    </row>
    <row r="232" spans="1:19" ht="25.5" x14ac:dyDescent="0.55000000000000004">
      <c r="A232" s="10"/>
      <c r="B232" s="10"/>
      <c r="C232" s="19"/>
      <c r="D232" s="10"/>
      <c r="E232" s="63">
        <f>+'10'!J232</f>
        <v>0</v>
      </c>
      <c r="F232" s="70"/>
      <c r="G232" s="46">
        <f t="shared" si="22"/>
        <v>0</v>
      </c>
      <c r="H232" s="77"/>
      <c r="I232" s="75">
        <v>0</v>
      </c>
      <c r="J232" s="46">
        <f t="shared" si="23"/>
        <v>0</v>
      </c>
      <c r="K232" s="71"/>
      <c r="L232" s="20"/>
      <c r="M232" s="64">
        <f t="shared" si="25"/>
        <v>0</v>
      </c>
      <c r="N232" s="17" t="s">
        <v>16</v>
      </c>
      <c r="O232" s="18"/>
      <c r="P232" s="23"/>
      <c r="Q232" s="89"/>
      <c r="R232" s="43">
        <f t="shared" si="18"/>
        <v>0</v>
      </c>
    </row>
    <row r="233" spans="1:19" ht="25.5" x14ac:dyDescent="0.55000000000000004">
      <c r="A233" s="10"/>
      <c r="B233" s="10"/>
      <c r="C233" s="19"/>
      <c r="D233" s="10"/>
      <c r="E233" s="63">
        <f>+'10'!J233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8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1143.02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34" t="s">
        <v>202</v>
      </c>
      <c r="M236" s="35"/>
      <c r="N236" s="33">
        <f>SUM(M5:M235)</f>
        <v>3013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700</v>
      </c>
      <c r="O238" s="2">
        <v>600</v>
      </c>
      <c r="P238" s="2">
        <v>100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1063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1250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1250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0"/>
  <sheetViews>
    <sheetView zoomScale="80" zoomScaleNormal="80" workbookViewId="0">
      <pane xSplit="10" ySplit="4" topLeftCell="K218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8</v>
      </c>
      <c r="K5" s="71">
        <v>1</v>
      </c>
      <c r="L5" s="20">
        <v>50</v>
      </c>
      <c r="M5" s="64">
        <f>+L5*K5</f>
        <v>50</v>
      </c>
      <c r="N5" s="17" t="s">
        <v>1453</v>
      </c>
      <c r="O5" s="18">
        <v>50</v>
      </c>
      <c r="P5" s="23">
        <f t="shared" ref="P5:P80" si="2"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40</v>
      </c>
      <c r="F6" s="70">
        <v>30</v>
      </c>
      <c r="G6" s="46">
        <f t="shared" si="0"/>
        <v>70</v>
      </c>
      <c r="H6" s="77">
        <v>0</v>
      </c>
      <c r="I6" s="75">
        <v>0</v>
      </c>
      <c r="J6" s="46">
        <f t="shared" si="1"/>
        <v>68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30">
        <f t="shared" si="2"/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30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30">
        <f t="shared" si="2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16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150</v>
      </c>
      <c r="P31" s="130">
        <f t="shared" si="2"/>
        <v>150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+'11'!J40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+'11'!J41</f>
        <v>1</v>
      </c>
      <c r="F41" s="70">
        <v>2</v>
      </c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+'11'!J43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+'11'!J45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+'11'!J46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+'11'!J47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+'11'!J50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+'11'!J59</f>
        <v>2</v>
      </c>
      <c r="F59" s="70">
        <v>2</v>
      </c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+'11'!J60</f>
        <v>2</v>
      </c>
      <c r="F60" s="70">
        <v>2</v>
      </c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10</v>
      </c>
      <c r="P60" s="130">
        <f t="shared" si="2"/>
        <v>40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+'11'!J61</f>
        <v>3</v>
      </c>
      <c r="F61" s="70">
        <v>2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30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+'11'!J68</f>
        <v>2</v>
      </c>
      <c r="F68" s="70">
        <v>3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+'11'!J86</f>
        <v>2</v>
      </c>
      <c r="F86" s="70">
        <v>2</v>
      </c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+'11'!J88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+'11'!J89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+'11'!J90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+'11'!J91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+'11'!J92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+'11'!J95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+'11'!J102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+'11'!J139</f>
        <v>3</v>
      </c>
      <c r="F139" s="70"/>
      <c r="G139" s="46">
        <f t="shared" si="12"/>
        <v>3</v>
      </c>
      <c r="H139" s="77">
        <v>0</v>
      </c>
      <c r="I139" s="75">
        <v>0</v>
      </c>
      <c r="J139" s="46">
        <f t="shared" si="13"/>
        <v>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+'11'!J142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+'11'!J144</f>
        <v>1</v>
      </c>
      <c r="F144" s="70"/>
      <c r="G144" s="46">
        <f t="shared" si="12"/>
        <v>1</v>
      </c>
      <c r="H144" s="77">
        <v>0</v>
      </c>
      <c r="I144" s="75">
        <v>0</v>
      </c>
      <c r="J144" s="46">
        <f t="shared" si="13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7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+'11'!J150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+'11'!J151</f>
        <v>14</v>
      </c>
      <c r="F151" s="70">
        <v>10</v>
      </c>
      <c r="G151" s="46">
        <f t="shared" si="12"/>
        <v>24</v>
      </c>
      <c r="H151" s="77">
        <v>0</v>
      </c>
      <c r="I151" s="75">
        <v>0</v>
      </c>
      <c r="J151" s="46">
        <f t="shared" si="13"/>
        <v>23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20</v>
      </c>
      <c r="P151" s="130">
        <f t="shared" si="14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+'11'!J152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+'11'!J155</f>
        <v>0</v>
      </c>
      <c r="F155" s="70">
        <v>4</v>
      </c>
      <c r="G155" s="46">
        <f t="shared" si="12"/>
        <v>4</v>
      </c>
      <c r="H155" s="77">
        <v>0</v>
      </c>
      <c r="I155" s="75">
        <v>0</v>
      </c>
      <c r="J155" s="46">
        <f t="shared" si="13"/>
        <v>3</v>
      </c>
      <c r="K155" s="71">
        <v>1</v>
      </c>
      <c r="L155" s="20">
        <v>150</v>
      </c>
      <c r="M155" s="64">
        <f t="shared" si="7"/>
        <v>150</v>
      </c>
      <c r="N155" s="17" t="s">
        <v>16</v>
      </c>
      <c r="O155" s="18">
        <v>50</v>
      </c>
      <c r="P155" s="130">
        <f t="shared" si="14"/>
        <v>100</v>
      </c>
      <c r="Q155" s="115">
        <v>64.38</v>
      </c>
      <c r="R155" s="43">
        <f t="shared" si="9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+'11'!J162</f>
        <v>25</v>
      </c>
      <c r="F162" s="70"/>
      <c r="G162" s="46">
        <f t="shared" si="12"/>
        <v>25</v>
      </c>
      <c r="H162" s="77">
        <v>0</v>
      </c>
      <c r="I162" s="75">
        <v>0</v>
      </c>
      <c r="J162" s="46">
        <f t="shared" si="13"/>
        <v>25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+'11'!J163</f>
        <v>1</v>
      </c>
      <c r="F163" s="70"/>
      <c r="G163" s="46">
        <f t="shared" si="12"/>
        <v>1</v>
      </c>
      <c r="H163" s="77">
        <v>0</v>
      </c>
      <c r="I163" s="75">
        <v>0</v>
      </c>
      <c r="J163" s="46">
        <f t="shared" si="13"/>
        <v>0</v>
      </c>
      <c r="K163" s="71">
        <v>1</v>
      </c>
      <c r="L163" s="20">
        <v>50</v>
      </c>
      <c r="M163" s="64">
        <f t="shared" si="7"/>
        <v>50</v>
      </c>
      <c r="N163" s="17" t="s">
        <v>16</v>
      </c>
      <c r="O163" s="18">
        <v>25</v>
      </c>
      <c r="P163" s="130">
        <f t="shared" si="14"/>
        <v>25</v>
      </c>
      <c r="Q163" s="115">
        <v>33</v>
      </c>
      <c r="R163" s="43">
        <f t="shared" si="9"/>
        <v>33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+'11'!J164</f>
        <v>0</v>
      </c>
      <c r="F164" s="70">
        <v>5</v>
      </c>
      <c r="G164" s="46">
        <f t="shared" si="12"/>
        <v>5</v>
      </c>
      <c r="H164" s="77">
        <v>0</v>
      </c>
      <c r="I164" s="75">
        <v>0</v>
      </c>
      <c r="J164" s="46">
        <f t="shared" si="13"/>
        <v>3</v>
      </c>
      <c r="K164" s="71">
        <v>2</v>
      </c>
      <c r="L164" s="20">
        <v>120</v>
      </c>
      <c r="M164" s="64">
        <f t="shared" si="7"/>
        <v>240</v>
      </c>
      <c r="N164" s="17" t="s">
        <v>16</v>
      </c>
      <c r="O164" s="18">
        <v>40</v>
      </c>
      <c r="P164" s="130">
        <f t="shared" si="14"/>
        <v>200</v>
      </c>
      <c r="Q164" s="115">
        <v>83</v>
      </c>
      <c r="R164" s="43">
        <f t="shared" si="9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+'11'!J175</f>
        <v>15</v>
      </c>
      <c r="F175" s="70"/>
      <c r="G175" s="46">
        <f t="shared" si="12"/>
        <v>15</v>
      </c>
      <c r="H175" s="77">
        <v>0</v>
      </c>
      <c r="I175" s="75">
        <v>0</v>
      </c>
      <c r="J175" s="46">
        <f t="shared" si="13"/>
        <v>15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3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3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ref="P179:P208" si="19">SUM(M179-O179)</f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+'11'!J199</f>
        <v>230</v>
      </c>
      <c r="F199" s="70"/>
      <c r="G199" s="46">
        <f t="shared" si="12"/>
        <v>230</v>
      </c>
      <c r="H199" s="77">
        <v>0</v>
      </c>
      <c r="I199" s="75">
        <v>0</v>
      </c>
      <c r="J199" s="46">
        <f t="shared" si="13"/>
        <v>230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+'11'!J201</f>
        <v>6</v>
      </c>
      <c r="F201" s="70"/>
      <c r="G201" s="46">
        <f t="shared" si="12"/>
        <v>6</v>
      </c>
      <c r="H201" s="77">
        <v>0</v>
      </c>
      <c r="I201" s="75">
        <v>0</v>
      </c>
      <c r="J201" s="46">
        <f t="shared" si="13"/>
        <v>6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+'11'!J204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+'11'!J205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+'11'!J206</f>
        <v>20</v>
      </c>
      <c r="F206" s="70"/>
      <c r="G206" s="46">
        <f t="shared" si="22"/>
        <v>20</v>
      </c>
      <c r="H206" s="77">
        <v>0</v>
      </c>
      <c r="I206" s="75">
        <v>0</v>
      </c>
      <c r="J206" s="46">
        <f t="shared" si="23"/>
        <v>20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+'11'!J207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+'11'!J208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+'11'!J209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33" si="24">SUM(M209-O209)</f>
        <v>0</v>
      </c>
      <c r="Q209" s="115">
        <v>23.7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+'11'!J210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+'11'!J211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+'11'!J212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+'11'!J213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+'11'!J214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+'11'!J215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ref="M215:M232" si="25"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+'11'!J216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ref="R216:R232" si="26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+'11'!J217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+'11'!J218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+'11'!J219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+'11'!J220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6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+'11'!J221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6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+'11'!J222</f>
        <v>3</v>
      </c>
      <c r="F222" s="70">
        <v>10</v>
      </c>
      <c r="G222" s="46">
        <f t="shared" si="22"/>
        <v>13</v>
      </c>
      <c r="H222" s="77">
        <v>0</v>
      </c>
      <c r="I222" s="75">
        <v>0</v>
      </c>
      <c r="J222" s="46">
        <f t="shared" si="23"/>
        <v>9</v>
      </c>
      <c r="K222" s="71">
        <v>4</v>
      </c>
      <c r="L222" s="20">
        <v>20</v>
      </c>
      <c r="M222" s="64">
        <f t="shared" si="25"/>
        <v>80</v>
      </c>
      <c r="N222" s="17" t="s">
        <v>1467</v>
      </c>
      <c r="O222" s="18">
        <v>60</v>
      </c>
      <c r="P222" s="130">
        <f t="shared" si="24"/>
        <v>20</v>
      </c>
      <c r="Q222" s="89"/>
      <c r="R222" s="43">
        <f t="shared" si="26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+'11'!J223</f>
        <v>4</v>
      </c>
      <c r="F223" s="70">
        <v>18</v>
      </c>
      <c r="G223" s="46">
        <f t="shared" si="22"/>
        <v>22</v>
      </c>
      <c r="H223" s="77">
        <v>0</v>
      </c>
      <c r="I223" s="75">
        <v>0</v>
      </c>
      <c r="J223" s="46">
        <f t="shared" si="23"/>
        <v>4</v>
      </c>
      <c r="K223" s="71">
        <v>18</v>
      </c>
      <c r="L223" s="20">
        <v>20</v>
      </c>
      <c r="M223" s="64">
        <f t="shared" si="25"/>
        <v>360</v>
      </c>
      <c r="N223" s="17" t="s">
        <v>1466</v>
      </c>
      <c r="O223" s="18">
        <v>20</v>
      </c>
      <c r="P223" s="130">
        <f t="shared" si="24"/>
        <v>340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+'11'!J224</f>
        <v>4</v>
      </c>
      <c r="F224" s="70">
        <v>10</v>
      </c>
      <c r="G224" s="46">
        <f t="shared" si="22"/>
        <v>14</v>
      </c>
      <c r="H224" s="77">
        <v>0</v>
      </c>
      <c r="I224" s="75">
        <v>0</v>
      </c>
      <c r="J224" s="46">
        <f t="shared" si="23"/>
        <v>14</v>
      </c>
      <c r="K224" s="71"/>
      <c r="L224" s="20">
        <v>20</v>
      </c>
      <c r="M224" s="64">
        <f t="shared" si="25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6"/>
        <v>0</v>
      </c>
    </row>
    <row r="225" spans="1:19" ht="25.5" x14ac:dyDescent="0.55000000000000004">
      <c r="A225" s="10"/>
      <c r="B225" s="10"/>
      <c r="C225" s="19"/>
      <c r="D225" s="10"/>
      <c r="E225" s="63">
        <f>+'11'!J225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/>
      <c r="M225" s="64">
        <f t="shared" si="25"/>
        <v>0</v>
      </c>
      <c r="N225" s="17" t="s">
        <v>16</v>
      </c>
      <c r="O225" s="18"/>
      <c r="P225" s="23">
        <f t="shared" si="24"/>
        <v>0</v>
      </c>
      <c r="Q225" s="89"/>
      <c r="R225" s="43">
        <f t="shared" si="26"/>
        <v>0</v>
      </c>
    </row>
    <row r="226" spans="1:19" ht="25.5" x14ac:dyDescent="0.55000000000000004">
      <c r="A226" s="10"/>
      <c r="B226" s="10"/>
      <c r="C226" s="19"/>
      <c r="D226" s="10"/>
      <c r="E226" s="63">
        <f>+'11'!J226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26"/>
        <v>0</v>
      </c>
    </row>
    <row r="227" spans="1:19" ht="25.5" x14ac:dyDescent="0.55000000000000004">
      <c r="A227" s="10"/>
      <c r="B227" s="10"/>
      <c r="C227" s="19"/>
      <c r="D227" s="10"/>
      <c r="E227" s="63">
        <f>+'11'!J227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26"/>
        <v>0</v>
      </c>
    </row>
    <row r="228" spans="1:19" ht="25.5" x14ac:dyDescent="0.55000000000000004">
      <c r="A228" s="10"/>
      <c r="B228" s="10"/>
      <c r="C228" s="19"/>
      <c r="D228" s="10"/>
      <c r="E228" s="63">
        <f>+'11'!J228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26"/>
        <v>0</v>
      </c>
    </row>
    <row r="229" spans="1:19" ht="25.5" x14ac:dyDescent="0.55000000000000004">
      <c r="A229" s="10"/>
      <c r="B229" s="10"/>
      <c r="C229" s="19"/>
      <c r="D229" s="10"/>
      <c r="E229" s="63">
        <f>+'11'!J229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6"/>
        <v>0</v>
      </c>
    </row>
    <row r="230" spans="1:19" ht="25.5" x14ac:dyDescent="0.55000000000000004">
      <c r="A230" s="10"/>
      <c r="B230" s="10"/>
      <c r="C230" s="19"/>
      <c r="D230" s="10"/>
      <c r="E230" s="63">
        <f>+'11'!J230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6"/>
        <v>0</v>
      </c>
    </row>
    <row r="231" spans="1:19" ht="25.5" x14ac:dyDescent="0.55000000000000004">
      <c r="A231" s="10"/>
      <c r="B231" s="10"/>
      <c r="C231" s="19"/>
      <c r="D231" s="10"/>
      <c r="E231" s="63">
        <f>+'11'!J231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6"/>
        <v>0</v>
      </c>
    </row>
    <row r="232" spans="1:19" ht="25.5" x14ac:dyDescent="0.55000000000000004">
      <c r="A232" s="10"/>
      <c r="B232" s="10"/>
      <c r="C232" s="19"/>
      <c r="D232" s="10"/>
      <c r="E232" s="63">
        <f>+'11'!J232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/>
      <c r="M232" s="64">
        <f t="shared" si="25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6"/>
        <v>0</v>
      </c>
    </row>
    <row r="233" spans="1:19" ht="25.5" x14ac:dyDescent="0.55000000000000004">
      <c r="A233" s="10"/>
      <c r="B233" s="10"/>
      <c r="C233" s="19"/>
      <c r="D233" s="10"/>
      <c r="E233" s="63">
        <f>+'11'!J233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8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687.9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2000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200</v>
      </c>
      <c r="O238" s="2">
        <v>200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725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1075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1075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0"/>
  <sheetViews>
    <sheetView zoomScale="80" zoomScaleNormal="80" workbookViewId="0">
      <pane xSplit="10" ySplit="4" topLeftCell="K220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5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50</v>
      </c>
      <c r="P5" s="130">
        <f t="shared" ref="P5:P69" si="2">SUM(M5-O5)</f>
        <v>100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68</v>
      </c>
      <c r="F6" s="70"/>
      <c r="G6" s="46">
        <f t="shared" si="0"/>
        <v>68</v>
      </c>
      <c r="H6" s="77">
        <v>0</v>
      </c>
      <c r="I6" s="75">
        <v>0</v>
      </c>
      <c r="J6" s="46">
        <f t="shared" si="1"/>
        <v>66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50</v>
      </c>
      <c r="P6" s="130">
        <f t="shared" si="2"/>
        <v>150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50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0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30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16</v>
      </c>
      <c r="K31" s="71"/>
      <c r="L31" s="20">
        <v>130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+'12'!J41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30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+'12'!J43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+'12'!J45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+'12'!J46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+'12'!J47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+'12'!J50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+'12'!J59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30">
        <f t="shared" si="2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0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+'12'!J61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+'12'!J68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ref="P72:P134" si="8">SUM(M72-O72)</f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+'12'!J86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+'12'!J88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+'12'!J89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+'12'!J90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2</v>
      </c>
      <c r="K90" s="71">
        <v>1</v>
      </c>
      <c r="L90" s="20">
        <v>60</v>
      </c>
      <c r="M90" s="64">
        <f t="shared" si="11"/>
        <v>60</v>
      </c>
      <c r="N90" s="17" t="s">
        <v>16</v>
      </c>
      <c r="O90" s="18">
        <v>30</v>
      </c>
      <c r="P90" s="130">
        <f t="shared" si="8"/>
        <v>30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+'12'!J91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+'12'!J92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+'12'!J95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+'12'!J102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ref="P135:P197" si="13">SUM(M135-O135)</f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+'12'!J136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+'12'!J139</f>
        <v>3</v>
      </c>
      <c r="F139" s="70"/>
      <c r="G139" s="46">
        <f t="shared" si="14"/>
        <v>3</v>
      </c>
      <c r="H139" s="77">
        <v>0</v>
      </c>
      <c r="I139" s="75">
        <v>0</v>
      </c>
      <c r="J139" s="46">
        <f t="shared" si="15"/>
        <v>3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+'12'!J144</f>
        <v>1</v>
      </c>
      <c r="F144" s="70"/>
      <c r="G144" s="46">
        <f t="shared" si="14"/>
        <v>1</v>
      </c>
      <c r="H144" s="77">
        <v>0</v>
      </c>
      <c r="I144" s="75">
        <v>0</v>
      </c>
      <c r="J144" s="46">
        <f t="shared" si="15"/>
        <v>1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+'12'!J150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+'12'!J151</f>
        <v>23</v>
      </c>
      <c r="F151" s="70"/>
      <c r="G151" s="46">
        <f t="shared" si="14"/>
        <v>23</v>
      </c>
      <c r="H151" s="77">
        <v>0</v>
      </c>
      <c r="I151" s="75">
        <v>0</v>
      </c>
      <c r="J151" s="46">
        <f t="shared" si="15"/>
        <v>23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+'12'!J152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+'12'!J155</f>
        <v>3</v>
      </c>
      <c r="F155" s="70"/>
      <c r="G155" s="46">
        <f t="shared" si="14"/>
        <v>3</v>
      </c>
      <c r="H155" s="77">
        <v>0</v>
      </c>
      <c r="I155" s="75">
        <v>0</v>
      </c>
      <c r="J155" s="46">
        <f t="shared" si="15"/>
        <v>2</v>
      </c>
      <c r="K155" s="71">
        <v>1</v>
      </c>
      <c r="L155" s="20">
        <v>150</v>
      </c>
      <c r="M155" s="64">
        <f t="shared" si="9"/>
        <v>150</v>
      </c>
      <c r="N155" s="17" t="s">
        <v>16</v>
      </c>
      <c r="O155" s="18">
        <v>70</v>
      </c>
      <c r="P155" s="130">
        <f t="shared" si="13"/>
        <v>80</v>
      </c>
      <c r="Q155" s="115">
        <v>64.38</v>
      </c>
      <c r="R155" s="43">
        <f t="shared" si="10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+'12'!J162</f>
        <v>25</v>
      </c>
      <c r="F162" s="70"/>
      <c r="G162" s="46">
        <f t="shared" si="14"/>
        <v>25</v>
      </c>
      <c r="H162" s="77">
        <v>0</v>
      </c>
      <c r="I162" s="75">
        <v>0</v>
      </c>
      <c r="J162" s="46">
        <f t="shared" si="15"/>
        <v>25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+'12'!J164</f>
        <v>3</v>
      </c>
      <c r="F164" s="70"/>
      <c r="G164" s="46">
        <f t="shared" si="14"/>
        <v>3</v>
      </c>
      <c r="H164" s="77">
        <v>0</v>
      </c>
      <c r="I164" s="75">
        <v>0</v>
      </c>
      <c r="J164" s="46">
        <f t="shared" si="15"/>
        <v>3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+'12'!J175</f>
        <v>15</v>
      </c>
      <c r="F175" s="70"/>
      <c r="G175" s="46">
        <f t="shared" si="14"/>
        <v>15</v>
      </c>
      <c r="H175" s="77">
        <v>0</v>
      </c>
      <c r="I175" s="75">
        <v>0</v>
      </c>
      <c r="J175" s="46">
        <f t="shared" si="15"/>
        <v>15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3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3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ref="P198:P233" si="22">SUM(M198-O198)</f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+'12'!J199</f>
        <v>230</v>
      </c>
      <c r="F199" s="70"/>
      <c r="G199" s="46">
        <f t="shared" si="14"/>
        <v>230</v>
      </c>
      <c r="H199" s="77">
        <v>0</v>
      </c>
      <c r="I199" s="75">
        <v>0</v>
      </c>
      <c r="J199" s="46">
        <f t="shared" si="15"/>
        <v>230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+'12'!J201</f>
        <v>6</v>
      </c>
      <c r="F201" s="70"/>
      <c r="G201" s="46">
        <f t="shared" si="14"/>
        <v>6</v>
      </c>
      <c r="H201" s="77">
        <v>0</v>
      </c>
      <c r="I201" s="75">
        <v>0</v>
      </c>
      <c r="J201" s="46">
        <f t="shared" si="15"/>
        <v>6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+'12'!J202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+'12'!J203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+'12'!J204</f>
        <v>16</v>
      </c>
      <c r="F204" s="70"/>
      <c r="G204" s="46">
        <f t="shared" ref="G204:G233" si="23">E204+F204</f>
        <v>16</v>
      </c>
      <c r="H204" s="77">
        <v>0</v>
      </c>
      <c r="I204" s="75">
        <v>0</v>
      </c>
      <c r="J204" s="46">
        <f t="shared" ref="J204:J233" si="24">+G204-H204-K204-I204</f>
        <v>16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+'12'!J205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+'12'!J206</f>
        <v>20</v>
      </c>
      <c r="F206" s="70"/>
      <c r="G206" s="46">
        <f t="shared" si="23"/>
        <v>20</v>
      </c>
      <c r="H206" s="77">
        <v>0</v>
      </c>
      <c r="I206" s="75">
        <v>0</v>
      </c>
      <c r="J206" s="46">
        <f t="shared" si="24"/>
        <v>20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+'12'!J207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2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ref="M215:M232" si="25">+L215*K215</f>
        <v>0</v>
      </c>
      <c r="N215" s="17" t="s">
        <v>16</v>
      </c>
      <c r="O215" s="18"/>
      <c r="P215" s="23">
        <f t="shared" si="22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+'12'!J216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2"/>
        <v>0</v>
      </c>
      <c r="Q216" s="89"/>
      <c r="R216" s="43">
        <f t="shared" si="19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+'12'!J217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2"/>
        <v>0</v>
      </c>
      <c r="Q218" s="89"/>
      <c r="R218" s="43">
        <f t="shared" si="19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+'12'!J219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+'12'!J220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2"/>
        <v>0</v>
      </c>
      <c r="Q220" s="89"/>
      <c r="R220" s="43">
        <f t="shared" si="19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+'12'!J221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2"/>
        <v>0</v>
      </c>
      <c r="Q221" s="89"/>
      <c r="R221" s="43">
        <f t="shared" si="19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+'12'!J222</f>
        <v>9</v>
      </c>
      <c r="F222" s="70"/>
      <c r="G222" s="46">
        <f t="shared" si="23"/>
        <v>9</v>
      </c>
      <c r="H222" s="77">
        <v>0</v>
      </c>
      <c r="I222" s="75">
        <v>0</v>
      </c>
      <c r="J222" s="46">
        <f t="shared" si="24"/>
        <v>9</v>
      </c>
      <c r="K222" s="71"/>
      <c r="L222" s="20">
        <v>15</v>
      </c>
      <c r="M222" s="64">
        <f t="shared" si="25"/>
        <v>0</v>
      </c>
      <c r="N222" s="17" t="s">
        <v>16</v>
      </c>
      <c r="O222" s="18"/>
      <c r="P222" s="23">
        <f t="shared" si="22"/>
        <v>0</v>
      </c>
      <c r="Q222" s="89"/>
      <c r="R222" s="43">
        <f t="shared" si="19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+'12'!J223</f>
        <v>4</v>
      </c>
      <c r="F223" s="70"/>
      <c r="G223" s="46">
        <f t="shared" si="23"/>
        <v>4</v>
      </c>
      <c r="H223" s="77">
        <v>0</v>
      </c>
      <c r="I223" s="75">
        <v>0</v>
      </c>
      <c r="J223" s="46">
        <f t="shared" si="24"/>
        <v>4</v>
      </c>
      <c r="K223" s="71"/>
      <c r="L223" s="20">
        <v>20</v>
      </c>
      <c r="M223" s="64">
        <f t="shared" si="25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+'12'!J224</f>
        <v>14</v>
      </c>
      <c r="F224" s="70"/>
      <c r="G224" s="46">
        <f t="shared" si="23"/>
        <v>14</v>
      </c>
      <c r="H224" s="77">
        <v>0</v>
      </c>
      <c r="I224" s="75">
        <v>0</v>
      </c>
      <c r="J224" s="46">
        <f t="shared" si="24"/>
        <v>14</v>
      </c>
      <c r="K224" s="71"/>
      <c r="L224" s="20">
        <v>20</v>
      </c>
      <c r="M224" s="64">
        <f t="shared" si="25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19"/>
        <v>0</v>
      </c>
    </row>
    <row r="225" spans="1:19" ht="25.5" x14ac:dyDescent="0.55000000000000004">
      <c r="A225" s="10"/>
      <c r="B225" s="10"/>
      <c r="C225" s="19"/>
      <c r="D225" s="10"/>
      <c r="E225" s="63">
        <f>+'12'!J225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/>
      <c r="M225" s="64">
        <f t="shared" si="25"/>
        <v>0</v>
      </c>
      <c r="N225" s="17" t="s">
        <v>16</v>
      </c>
      <c r="O225" s="18"/>
      <c r="P225" s="23">
        <f t="shared" si="22"/>
        <v>0</v>
      </c>
      <c r="Q225" s="89"/>
      <c r="R225" s="43">
        <f t="shared" si="19"/>
        <v>0</v>
      </c>
    </row>
    <row r="226" spans="1:19" ht="25.5" x14ac:dyDescent="0.55000000000000004">
      <c r="A226" s="10"/>
      <c r="B226" s="10"/>
      <c r="C226" s="19"/>
      <c r="D226" s="10"/>
      <c r="E226" s="63">
        <f>+'12'!J226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2"/>
        <v>0</v>
      </c>
      <c r="Q226" s="89"/>
      <c r="R226" s="43">
        <f t="shared" si="19"/>
        <v>0</v>
      </c>
    </row>
    <row r="227" spans="1:19" ht="25.5" x14ac:dyDescent="0.55000000000000004">
      <c r="A227" s="10"/>
      <c r="B227" s="10"/>
      <c r="C227" s="19"/>
      <c r="D227" s="10"/>
      <c r="E227" s="63">
        <f>+'12'!J227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2"/>
        <v>0</v>
      </c>
      <c r="Q227" s="89"/>
      <c r="R227" s="43">
        <f t="shared" si="19"/>
        <v>0</v>
      </c>
    </row>
    <row r="228" spans="1:19" ht="25.5" x14ac:dyDescent="0.55000000000000004">
      <c r="A228" s="10"/>
      <c r="B228" s="10"/>
      <c r="C228" s="19"/>
      <c r="D228" s="10"/>
      <c r="E228" s="63">
        <f>+'12'!J228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2"/>
        <v>0</v>
      </c>
      <c r="Q228" s="89"/>
      <c r="R228" s="43">
        <f t="shared" si="19"/>
        <v>0</v>
      </c>
    </row>
    <row r="229" spans="1:19" ht="25.5" x14ac:dyDescent="0.55000000000000004">
      <c r="A229" s="10"/>
      <c r="B229" s="10"/>
      <c r="C229" s="19"/>
      <c r="D229" s="10"/>
      <c r="E229" s="63">
        <f>+'12'!J229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9"/>
        <v>0</v>
      </c>
    </row>
    <row r="230" spans="1:19" ht="25.5" x14ac:dyDescent="0.55000000000000004">
      <c r="A230" s="10"/>
      <c r="B230" s="10"/>
      <c r="C230" s="19"/>
      <c r="D230" s="10"/>
      <c r="E230" s="63">
        <f>+'12'!J230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9"/>
        <v>0</v>
      </c>
    </row>
    <row r="231" spans="1:19" ht="25.5" x14ac:dyDescent="0.55000000000000004">
      <c r="A231" s="10"/>
      <c r="B231" s="10"/>
      <c r="C231" s="19"/>
      <c r="D231" s="10"/>
      <c r="E231" s="63">
        <f>+'12'!J231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9"/>
        <v>0</v>
      </c>
    </row>
    <row r="232" spans="1:19" ht="25.5" x14ac:dyDescent="0.55000000000000004">
      <c r="A232" s="10"/>
      <c r="B232" s="10"/>
      <c r="C232" s="19"/>
      <c r="D232" s="10"/>
      <c r="E232" s="63">
        <f>+'12'!J232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/>
      <c r="M232" s="64">
        <f t="shared" si="25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9"/>
        <v>0</v>
      </c>
    </row>
    <row r="233" spans="1:19" ht="25.5" x14ac:dyDescent="0.55000000000000004">
      <c r="A233" s="10"/>
      <c r="B233" s="10"/>
      <c r="C233" s="19"/>
      <c r="D233" s="10"/>
      <c r="E233" s="63">
        <f>+'12'!J233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396.35999999999996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1010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435</v>
      </c>
      <c r="O238" s="2">
        <v>200</v>
      </c>
      <c r="P238" s="2">
        <v>200</v>
      </c>
      <c r="Q238" s="87">
        <v>35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250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325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325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0"/>
  <sheetViews>
    <sheetView zoomScale="80" zoomScaleNormal="80" workbookViewId="0">
      <pane xSplit="10" ySplit="4" topLeftCell="K217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66</v>
      </c>
      <c r="F6" s="70"/>
      <c r="G6" s="46">
        <f t="shared" si="0"/>
        <v>66</v>
      </c>
      <c r="H6" s="77">
        <v>0</v>
      </c>
      <c r="I6" s="75">
        <v>0</v>
      </c>
      <c r="J6" s="46">
        <f t="shared" si="1"/>
        <v>60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>
        <v>300</v>
      </c>
      <c r="P6" s="130">
        <f t="shared" si="2"/>
        <v>300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30">
        <f t="shared" si="2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30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+'13'!J43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+'13'!J45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+'13'!J47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+'13'!J50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0</v>
      </c>
      <c r="K55" s="71">
        <v>2</v>
      </c>
      <c r="L55" s="20">
        <v>120</v>
      </c>
      <c r="M55" s="64">
        <f>+L55*K55</f>
        <v>240</v>
      </c>
      <c r="N55" s="17" t="s">
        <v>16</v>
      </c>
      <c r="O55" s="18">
        <v>120</v>
      </c>
      <c r="P55" s="130">
        <f t="shared" si="2"/>
        <v>120</v>
      </c>
      <c r="Q55" s="115">
        <v>29.83</v>
      </c>
      <c r="R55" s="43">
        <f>+K55*Q55</f>
        <v>59.66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30">
        <f t="shared" si="2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+'13'!J60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30">
        <f t="shared" si="2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+'13'!J61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3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>
        <v>50</v>
      </c>
      <c r="P61" s="130">
        <f t="shared" si="2"/>
        <v>50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+'13'!J68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+'13'!J86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+'13'!J88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+'13'!J89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+'13'!J90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2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+'13'!J91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+'13'!J92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+'13'!J95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+'13'!J101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>
        <v>90</v>
      </c>
      <c r="P101" s="130">
        <f t="shared" si="8"/>
        <v>90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+'13'!J102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+'13'!J136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+'13'!J139</f>
        <v>3</v>
      </c>
      <c r="F139" s="70"/>
      <c r="G139" s="46">
        <f t="shared" si="12"/>
        <v>3</v>
      </c>
      <c r="H139" s="77">
        <v>0</v>
      </c>
      <c r="I139" s="75">
        <v>0</v>
      </c>
      <c r="J139" s="46">
        <f t="shared" si="13"/>
        <v>0</v>
      </c>
      <c r="K139" s="71">
        <v>3</v>
      </c>
      <c r="L139" s="20">
        <v>50</v>
      </c>
      <c r="M139" s="64">
        <f t="shared" si="7"/>
        <v>150</v>
      </c>
      <c r="N139" s="17" t="s">
        <v>16</v>
      </c>
      <c r="O139" s="18">
        <v>75</v>
      </c>
      <c r="P139" s="130">
        <f t="shared" si="8"/>
        <v>75</v>
      </c>
      <c r="Q139" s="115">
        <v>23.02</v>
      </c>
      <c r="R139" s="43">
        <f t="shared" si="9"/>
        <v>69.06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+'13'!J144</f>
        <v>1</v>
      </c>
      <c r="F144" s="70"/>
      <c r="G144" s="46">
        <f t="shared" si="12"/>
        <v>1</v>
      </c>
      <c r="H144" s="77">
        <v>0</v>
      </c>
      <c r="I144" s="75">
        <v>0</v>
      </c>
      <c r="J144" s="46">
        <f t="shared" si="13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47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ref="P148:P208" si="15">SUM(M148-O148)</f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+'13'!J150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+'13'!J151</f>
        <v>23</v>
      </c>
      <c r="F151" s="70"/>
      <c r="G151" s="46">
        <f t="shared" si="12"/>
        <v>23</v>
      </c>
      <c r="H151" s="77">
        <v>0</v>
      </c>
      <c r="I151" s="75">
        <v>0</v>
      </c>
      <c r="J151" s="46">
        <f t="shared" si="13"/>
        <v>21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/>
      <c r="P151" s="130">
        <f t="shared" si="15"/>
        <v>240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+'13'!J155</f>
        <v>2</v>
      </c>
      <c r="F155" s="70"/>
      <c r="G155" s="46">
        <f t="shared" si="12"/>
        <v>2</v>
      </c>
      <c r="H155" s="77">
        <v>0</v>
      </c>
      <c r="I155" s="75">
        <v>0</v>
      </c>
      <c r="J155" s="46">
        <f t="shared" si="13"/>
        <v>0</v>
      </c>
      <c r="K155" s="71">
        <v>2</v>
      </c>
      <c r="L155" s="20">
        <v>150</v>
      </c>
      <c r="M155" s="64">
        <f t="shared" si="7"/>
        <v>300</v>
      </c>
      <c r="N155" s="17" t="s">
        <v>16</v>
      </c>
      <c r="O155" s="18">
        <v>150</v>
      </c>
      <c r="P155" s="130">
        <f t="shared" si="15"/>
        <v>150</v>
      </c>
      <c r="Q155" s="115">
        <v>64.38</v>
      </c>
      <c r="R155" s="43">
        <f t="shared" si="9"/>
        <v>128.76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+'13'!J162</f>
        <v>25</v>
      </c>
      <c r="F162" s="70"/>
      <c r="G162" s="46">
        <f t="shared" si="12"/>
        <v>25</v>
      </c>
      <c r="H162" s="77">
        <v>0</v>
      </c>
      <c r="I162" s="75">
        <v>0</v>
      </c>
      <c r="J162" s="46">
        <f t="shared" si="13"/>
        <v>24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30">
        <f t="shared" si="15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+'13'!J164</f>
        <v>3</v>
      </c>
      <c r="F164" s="70"/>
      <c r="G164" s="46">
        <f t="shared" si="12"/>
        <v>3</v>
      </c>
      <c r="H164" s="77">
        <v>0</v>
      </c>
      <c r="I164" s="75">
        <v>0</v>
      </c>
      <c r="J164" s="46">
        <f t="shared" si="13"/>
        <v>3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+'13'!J175</f>
        <v>15</v>
      </c>
      <c r="F175" s="70"/>
      <c r="G175" s="46">
        <f t="shared" si="12"/>
        <v>15</v>
      </c>
      <c r="H175" s="77">
        <v>0</v>
      </c>
      <c r="I175" s="75">
        <v>0</v>
      </c>
      <c r="J175" s="46">
        <f t="shared" si="13"/>
        <v>15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+'13'!J199</f>
        <v>230</v>
      </c>
      <c r="F199" s="70"/>
      <c r="G199" s="46">
        <f t="shared" si="12"/>
        <v>230</v>
      </c>
      <c r="H199" s="77">
        <v>0</v>
      </c>
      <c r="I199" s="75">
        <v>0</v>
      </c>
      <c r="J199" s="46">
        <f t="shared" si="13"/>
        <v>229</v>
      </c>
      <c r="K199" s="71">
        <v>1</v>
      </c>
      <c r="L199" s="20">
        <v>10</v>
      </c>
      <c r="M199" s="64">
        <f t="shared" si="18"/>
        <v>10</v>
      </c>
      <c r="N199" s="17" t="s">
        <v>16</v>
      </c>
      <c r="O199" s="18"/>
      <c r="P199" s="130">
        <f t="shared" si="15"/>
        <v>10</v>
      </c>
      <c r="Q199" s="115">
        <v>9</v>
      </c>
      <c r="R199" s="43">
        <f t="shared" si="19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+'13'!J201</f>
        <v>6</v>
      </c>
      <c r="F201" s="70"/>
      <c r="G201" s="46">
        <f t="shared" si="12"/>
        <v>6</v>
      </c>
      <c r="H201" s="77">
        <v>0</v>
      </c>
      <c r="I201" s="75">
        <v>0</v>
      </c>
      <c r="J201" s="46">
        <f t="shared" si="13"/>
        <v>6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+'13'!J202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+'13'!J203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+'13'!J204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+'13'!J205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+'13'!J206</f>
        <v>20</v>
      </c>
      <c r="F206" s="70"/>
      <c r="G206" s="46">
        <f t="shared" si="22"/>
        <v>20</v>
      </c>
      <c r="H206" s="77">
        <v>0</v>
      </c>
      <c r="I206" s="75">
        <v>0</v>
      </c>
      <c r="J206" s="46">
        <f t="shared" si="23"/>
        <v>20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+'13'!J207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+'13'!J208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+'13'!J209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ref="P209:P233" si="24">SUM(M209-O209)</f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+'13'!J210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+'13'!J211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+'13'!J212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+'13'!J213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+'13'!J214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+'13'!J215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ref="M215:M233" si="25"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+'13'!J216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ref="R216:R232" si="26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+'13'!J217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+'13'!J218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+'13'!J219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+'13'!J220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6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+'13'!J221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6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+'13'!J222</f>
        <v>9</v>
      </c>
      <c r="F222" s="70">
        <v>26</v>
      </c>
      <c r="G222" s="46">
        <f t="shared" si="22"/>
        <v>35</v>
      </c>
      <c r="H222" s="77">
        <v>0</v>
      </c>
      <c r="I222" s="75">
        <v>0</v>
      </c>
      <c r="J222" s="46">
        <f t="shared" si="23"/>
        <v>28</v>
      </c>
      <c r="K222" s="71">
        <v>7</v>
      </c>
      <c r="L222" s="20">
        <v>20</v>
      </c>
      <c r="M222" s="64">
        <f t="shared" si="25"/>
        <v>140</v>
      </c>
      <c r="N222" s="17" t="s">
        <v>1453</v>
      </c>
      <c r="O222" s="18">
        <v>125</v>
      </c>
      <c r="P222" s="130">
        <f t="shared" si="24"/>
        <v>15</v>
      </c>
      <c r="Q222" s="89"/>
      <c r="R222" s="43">
        <f t="shared" si="26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+'13'!J223</f>
        <v>4</v>
      </c>
      <c r="F223" s="70"/>
      <c r="G223" s="46">
        <f t="shared" si="22"/>
        <v>4</v>
      </c>
      <c r="H223" s="77">
        <v>0</v>
      </c>
      <c r="I223" s="75">
        <v>0</v>
      </c>
      <c r="J223" s="46">
        <f t="shared" si="23"/>
        <v>4</v>
      </c>
      <c r="K223" s="71"/>
      <c r="L223" s="20">
        <v>20</v>
      </c>
      <c r="M223" s="64">
        <f t="shared" si="25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+'13'!J224</f>
        <v>14</v>
      </c>
      <c r="F224" s="70"/>
      <c r="G224" s="46">
        <f t="shared" si="22"/>
        <v>14</v>
      </c>
      <c r="H224" s="77">
        <v>0</v>
      </c>
      <c r="I224" s="75">
        <v>0</v>
      </c>
      <c r="J224" s="46">
        <f t="shared" si="23"/>
        <v>14</v>
      </c>
      <c r="K224" s="71"/>
      <c r="L224" s="20">
        <v>20</v>
      </c>
      <c r="M224" s="64">
        <f t="shared" si="25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6"/>
        <v>0</v>
      </c>
    </row>
    <row r="225" spans="1:19" ht="25.5" x14ac:dyDescent="0.55000000000000004">
      <c r="A225" s="10"/>
      <c r="B225" s="10"/>
      <c r="C225" s="19"/>
      <c r="D225" s="10"/>
      <c r="E225" s="63">
        <f>+'13'!J225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/>
      <c r="M225" s="64">
        <f t="shared" si="25"/>
        <v>0</v>
      </c>
      <c r="N225" s="17" t="s">
        <v>16</v>
      </c>
      <c r="O225" s="18"/>
      <c r="P225" s="23">
        <f t="shared" si="24"/>
        <v>0</v>
      </c>
      <c r="Q225" s="89"/>
      <c r="R225" s="43">
        <f t="shared" si="26"/>
        <v>0</v>
      </c>
    </row>
    <row r="226" spans="1:19" ht="25.5" x14ac:dyDescent="0.55000000000000004">
      <c r="A226" s="10"/>
      <c r="B226" s="10"/>
      <c r="C226" s="19"/>
      <c r="D226" s="10"/>
      <c r="E226" s="63">
        <f>+'13'!J226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26"/>
        <v>0</v>
      </c>
    </row>
    <row r="227" spans="1:19" ht="25.5" x14ac:dyDescent="0.55000000000000004">
      <c r="A227" s="10"/>
      <c r="B227" s="10"/>
      <c r="C227" s="19"/>
      <c r="D227" s="10"/>
      <c r="E227" s="63">
        <f>+'13'!J227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26"/>
        <v>0</v>
      </c>
    </row>
    <row r="228" spans="1:19" ht="25.5" x14ac:dyDescent="0.55000000000000004">
      <c r="A228" s="10"/>
      <c r="B228" s="10"/>
      <c r="C228" s="19"/>
      <c r="D228" s="10"/>
      <c r="E228" s="63">
        <f>+'13'!J228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26"/>
        <v>0</v>
      </c>
    </row>
    <row r="229" spans="1:19" ht="25.5" x14ac:dyDescent="0.55000000000000004">
      <c r="A229" s="10"/>
      <c r="B229" s="10"/>
      <c r="C229" s="19"/>
      <c r="D229" s="10"/>
      <c r="E229" s="63">
        <f>+'13'!J229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6"/>
        <v>0</v>
      </c>
    </row>
    <row r="230" spans="1:19" ht="25.5" x14ac:dyDescent="0.55000000000000004">
      <c r="A230" s="10"/>
      <c r="B230" s="10"/>
      <c r="C230" s="19"/>
      <c r="D230" s="10"/>
      <c r="E230" s="63">
        <f>+'13'!J230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6"/>
        <v>0</v>
      </c>
    </row>
    <row r="231" spans="1:19" ht="25.5" x14ac:dyDescent="0.55000000000000004">
      <c r="A231" s="10"/>
      <c r="B231" s="10"/>
      <c r="C231" s="19"/>
      <c r="D231" s="10"/>
      <c r="E231" s="63">
        <f>+'13'!J231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6"/>
        <v>0</v>
      </c>
    </row>
    <row r="232" spans="1:19" ht="25.5" x14ac:dyDescent="0.55000000000000004">
      <c r="A232" s="10"/>
      <c r="B232" s="10"/>
      <c r="C232" s="19"/>
      <c r="D232" s="10"/>
      <c r="E232" s="63">
        <f>+'13'!J232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/>
      <c r="M232" s="64">
        <f t="shared" si="25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6"/>
        <v>0</v>
      </c>
    </row>
    <row r="233" spans="1:19" ht="25.5" x14ac:dyDescent="0.55000000000000004">
      <c r="A233" s="10"/>
      <c r="B233" s="10"/>
      <c r="C233" s="19"/>
      <c r="D233" s="10"/>
      <c r="E233" s="63">
        <f>+'13'!J233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25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868.64999999999986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2265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490</v>
      </c>
      <c r="O238" s="2">
        <v>175</v>
      </c>
      <c r="P238" s="2">
        <v>75</v>
      </c>
      <c r="Q238" s="87">
        <v>240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1035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740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740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0"/>
  <sheetViews>
    <sheetView zoomScale="80" zoomScaleNormal="80" workbookViewId="0">
      <pane xSplit="10" ySplit="4" topLeftCell="K230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60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>+L15*K15</f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30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60</v>
      </c>
      <c r="P24" s="130">
        <f t="shared" si="2"/>
        <v>240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14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30">
        <f t="shared" si="2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+'14'!J40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50</v>
      </c>
      <c r="P40" s="130">
        <f t="shared" si="2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+'14'!J41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+'14'!J45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+'14'!J47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+'14'!J60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0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+'14'!J61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+'14'!J68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+'14'!J86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3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/>
      <c r="P86" s="130">
        <f t="shared" si="8"/>
        <v>120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+'14'!J88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+'14'!J89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+'14'!J90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1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>
        <v>30</v>
      </c>
      <c r="P90" s="130">
        <f t="shared" si="8"/>
        <v>30</v>
      </c>
      <c r="Q90" s="115">
        <v>23.61</v>
      </c>
      <c r="R90" s="43">
        <f t="shared" si="11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+'14'!J91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+'14'!J92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+'14'!J95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+'14'!J102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3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/>
      <c r="P102" s="130">
        <f t="shared" si="8"/>
        <v>100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+'14'!J144</f>
        <v>1</v>
      </c>
      <c r="F144" s="70"/>
      <c r="G144" s="46">
        <f t="shared" si="12"/>
        <v>1</v>
      </c>
      <c r="H144" s="77">
        <v>0</v>
      </c>
      <c r="I144" s="75">
        <v>0</v>
      </c>
      <c r="J144" s="46">
        <f t="shared" si="13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4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+'14'!J150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+'14'!J151</f>
        <v>21</v>
      </c>
      <c r="F151" s="70"/>
      <c r="G151" s="46">
        <f t="shared" si="12"/>
        <v>21</v>
      </c>
      <c r="H151" s="77">
        <v>0</v>
      </c>
      <c r="I151" s="75">
        <v>0</v>
      </c>
      <c r="J151" s="46">
        <f t="shared" si="13"/>
        <v>21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ref="P155:P208" si="15">SUM(M155-O155)</f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+'14'!J162</f>
        <v>24</v>
      </c>
      <c r="F162" s="70"/>
      <c r="G162" s="46">
        <f t="shared" si="12"/>
        <v>24</v>
      </c>
      <c r="H162" s="77">
        <v>0</v>
      </c>
      <c r="I162" s="75">
        <v>0</v>
      </c>
      <c r="J162" s="46">
        <f t="shared" si="13"/>
        <v>24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+'14'!J164</f>
        <v>3</v>
      </c>
      <c r="F164" s="70"/>
      <c r="G164" s="46">
        <f t="shared" si="12"/>
        <v>3</v>
      </c>
      <c r="H164" s="77">
        <v>0</v>
      </c>
      <c r="I164" s="75">
        <v>0</v>
      </c>
      <c r="J164" s="46">
        <f t="shared" si="13"/>
        <v>3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+'14'!J175</f>
        <v>15</v>
      </c>
      <c r="F175" s="70"/>
      <c r="G175" s="46">
        <f t="shared" si="12"/>
        <v>15</v>
      </c>
      <c r="H175" s="77">
        <v>0</v>
      </c>
      <c r="I175" s="75">
        <v>0</v>
      </c>
      <c r="J175" s="46">
        <f t="shared" si="13"/>
        <v>11</v>
      </c>
      <c r="K175" s="71">
        <v>4</v>
      </c>
      <c r="L175" s="20">
        <v>35</v>
      </c>
      <c r="M175" s="64">
        <f>+L175*K175</f>
        <v>140</v>
      </c>
      <c r="N175" s="17" t="s">
        <v>16</v>
      </c>
      <c r="O175" s="18">
        <v>5</v>
      </c>
      <c r="P175" s="130">
        <f t="shared" si="15"/>
        <v>135</v>
      </c>
      <c r="Q175" s="115">
        <v>30</v>
      </c>
      <c r="R175" s="43">
        <f>+K175*Q175</f>
        <v>120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+'14'!J199</f>
        <v>229</v>
      </c>
      <c r="F199" s="70"/>
      <c r="G199" s="46">
        <f t="shared" si="12"/>
        <v>229</v>
      </c>
      <c r="H199" s="77">
        <v>0</v>
      </c>
      <c r="I199" s="75">
        <v>0</v>
      </c>
      <c r="J199" s="46">
        <f t="shared" si="13"/>
        <v>229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+'14'!J201</f>
        <v>6</v>
      </c>
      <c r="F201" s="70"/>
      <c r="G201" s="46">
        <f t="shared" si="12"/>
        <v>6</v>
      </c>
      <c r="H201" s="77">
        <v>0</v>
      </c>
      <c r="I201" s="75">
        <v>0</v>
      </c>
      <c r="J201" s="46">
        <f t="shared" si="13"/>
        <v>6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+'14'!J204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+'14'!J205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+'14'!J206</f>
        <v>20</v>
      </c>
      <c r="F206" s="70"/>
      <c r="G206" s="46">
        <f t="shared" si="22"/>
        <v>20</v>
      </c>
      <c r="H206" s="77">
        <v>0</v>
      </c>
      <c r="I206" s="75">
        <v>0</v>
      </c>
      <c r="J206" s="46">
        <f t="shared" si="23"/>
        <v>20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+'14'!J207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+'14'!J208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+'14'!J209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ref="P209:P233" si="24">SUM(M209-O209)</f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+'14'!J210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+'14'!J211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+'14'!J212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+'14'!J213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+'14'!J214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+'14'!J215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+'14'!J216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ref="M216:M232" si="25">+L216*K216</f>
        <v>0</v>
      </c>
      <c r="N216" s="17" t="s">
        <v>16</v>
      </c>
      <c r="O216" s="18"/>
      <c r="P216" s="23">
        <f t="shared" si="24"/>
        <v>0</v>
      </c>
      <c r="Q216" s="89"/>
      <c r="R216" s="43">
        <f t="shared" ref="R216:R232" si="26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+'14'!J217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+'14'!J218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+'14'!J219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+'14'!J220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6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+'14'!J221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6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+'14'!J222</f>
        <v>28</v>
      </c>
      <c r="F222" s="70"/>
      <c r="G222" s="46">
        <f t="shared" si="22"/>
        <v>28</v>
      </c>
      <c r="H222" s="77">
        <v>0</v>
      </c>
      <c r="I222" s="75">
        <v>0</v>
      </c>
      <c r="J222" s="46">
        <f t="shared" si="23"/>
        <v>19</v>
      </c>
      <c r="K222" s="71">
        <v>9</v>
      </c>
      <c r="L222" s="20">
        <v>20</v>
      </c>
      <c r="M222" s="64">
        <f t="shared" si="25"/>
        <v>180</v>
      </c>
      <c r="N222" s="17" t="s">
        <v>16</v>
      </c>
      <c r="O222" s="18">
        <v>75</v>
      </c>
      <c r="P222" s="130">
        <f t="shared" si="24"/>
        <v>105</v>
      </c>
      <c r="Q222" s="89"/>
      <c r="R222" s="43">
        <f t="shared" si="26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+'14'!J223</f>
        <v>4</v>
      </c>
      <c r="F223" s="70"/>
      <c r="G223" s="46">
        <f t="shared" si="22"/>
        <v>4</v>
      </c>
      <c r="H223" s="77">
        <v>0</v>
      </c>
      <c r="I223" s="75">
        <v>0</v>
      </c>
      <c r="J223" s="46">
        <f t="shared" si="23"/>
        <v>4</v>
      </c>
      <c r="K223" s="71"/>
      <c r="L223" s="20">
        <v>20</v>
      </c>
      <c r="M223" s="64">
        <f t="shared" si="25"/>
        <v>0</v>
      </c>
      <c r="N223" s="17"/>
      <c r="O223" s="18"/>
      <c r="P223" s="23">
        <f t="shared" si="24"/>
        <v>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+'14'!J224</f>
        <v>14</v>
      </c>
      <c r="F224" s="70"/>
      <c r="G224" s="46">
        <f t="shared" si="22"/>
        <v>14</v>
      </c>
      <c r="H224" s="77">
        <v>0</v>
      </c>
      <c r="I224" s="75">
        <v>0</v>
      </c>
      <c r="J224" s="46">
        <f t="shared" si="23"/>
        <v>14</v>
      </c>
      <c r="K224" s="71"/>
      <c r="L224" s="20">
        <v>20</v>
      </c>
      <c r="M224" s="64">
        <f t="shared" si="25"/>
        <v>0</v>
      </c>
      <c r="N224" s="17"/>
      <c r="O224" s="18"/>
      <c r="P224" s="23">
        <f t="shared" si="24"/>
        <v>0</v>
      </c>
      <c r="Q224" s="89"/>
      <c r="R224" s="43">
        <f t="shared" si="26"/>
        <v>0</v>
      </c>
    </row>
    <row r="225" spans="1:19" ht="25.5" x14ac:dyDescent="0.55000000000000004">
      <c r="A225" s="10"/>
      <c r="B225" s="10"/>
      <c r="C225" s="19"/>
      <c r="D225" s="10"/>
      <c r="E225" s="63">
        <f>+'14'!J225</f>
        <v>0</v>
      </c>
      <c r="F225" s="70"/>
      <c r="G225" s="46">
        <f t="shared" si="22"/>
        <v>0</v>
      </c>
      <c r="H225" s="77">
        <v>0</v>
      </c>
      <c r="I225" s="75"/>
      <c r="J225" s="46">
        <f t="shared" si="23"/>
        <v>0</v>
      </c>
      <c r="K225" s="71"/>
      <c r="L225" s="20"/>
      <c r="M225" s="64">
        <f t="shared" si="25"/>
        <v>0</v>
      </c>
      <c r="N225" s="17"/>
      <c r="O225" s="18"/>
      <c r="P225" s="23">
        <f t="shared" si="24"/>
        <v>0</v>
      </c>
      <c r="Q225" s="89"/>
      <c r="R225" s="43">
        <f t="shared" si="26"/>
        <v>0</v>
      </c>
    </row>
    <row r="226" spans="1:19" ht="25.5" x14ac:dyDescent="0.55000000000000004">
      <c r="A226" s="10"/>
      <c r="B226" s="10"/>
      <c r="C226" s="19"/>
      <c r="D226" s="10"/>
      <c r="E226" s="63">
        <f>+'14'!J226</f>
        <v>0</v>
      </c>
      <c r="F226" s="70"/>
      <c r="G226" s="46">
        <f t="shared" si="22"/>
        <v>0</v>
      </c>
      <c r="H226" s="77">
        <v>0</v>
      </c>
      <c r="I226" s="75"/>
      <c r="J226" s="46">
        <f t="shared" si="23"/>
        <v>0</v>
      </c>
      <c r="K226" s="71"/>
      <c r="L226" s="20"/>
      <c r="M226" s="64">
        <f t="shared" si="25"/>
        <v>0</v>
      </c>
      <c r="N226" s="17"/>
      <c r="O226" s="18"/>
      <c r="P226" s="23">
        <f t="shared" si="24"/>
        <v>0</v>
      </c>
      <c r="Q226" s="89"/>
      <c r="R226" s="43">
        <f t="shared" si="26"/>
        <v>0</v>
      </c>
    </row>
    <row r="227" spans="1:19" ht="25.5" x14ac:dyDescent="0.55000000000000004">
      <c r="A227" s="10"/>
      <c r="B227" s="10"/>
      <c r="C227" s="19"/>
      <c r="D227" s="10"/>
      <c r="E227" s="63">
        <f>+'14'!J227</f>
        <v>0</v>
      </c>
      <c r="F227" s="70"/>
      <c r="G227" s="46">
        <f t="shared" si="22"/>
        <v>0</v>
      </c>
      <c r="H227" s="77">
        <v>0</v>
      </c>
      <c r="I227" s="75"/>
      <c r="J227" s="46">
        <f t="shared" si="23"/>
        <v>0</v>
      </c>
      <c r="K227" s="71"/>
      <c r="L227" s="20"/>
      <c r="M227" s="64">
        <f t="shared" si="25"/>
        <v>0</v>
      </c>
      <c r="N227" s="17"/>
      <c r="O227" s="18"/>
      <c r="P227" s="23">
        <f t="shared" si="24"/>
        <v>0</v>
      </c>
      <c r="Q227" s="89"/>
      <c r="R227" s="43">
        <f t="shared" si="26"/>
        <v>0</v>
      </c>
    </row>
    <row r="228" spans="1:19" ht="25.5" x14ac:dyDescent="0.55000000000000004">
      <c r="A228" s="10"/>
      <c r="B228" s="10"/>
      <c r="C228" s="19"/>
      <c r="D228" s="10"/>
      <c r="E228" s="63">
        <f>+'14'!J228</f>
        <v>0</v>
      </c>
      <c r="F228" s="70"/>
      <c r="G228" s="46">
        <f t="shared" si="22"/>
        <v>0</v>
      </c>
      <c r="H228" s="77">
        <v>0</v>
      </c>
      <c r="I228" s="75"/>
      <c r="J228" s="46">
        <f t="shared" si="23"/>
        <v>0</v>
      </c>
      <c r="K228" s="71"/>
      <c r="L228" s="20"/>
      <c r="M228" s="64">
        <f t="shared" si="25"/>
        <v>0</v>
      </c>
      <c r="N228" s="17"/>
      <c r="O228" s="18"/>
      <c r="P228" s="23">
        <f t="shared" si="24"/>
        <v>0</v>
      </c>
      <c r="Q228" s="89"/>
      <c r="R228" s="43">
        <f t="shared" si="26"/>
        <v>0</v>
      </c>
    </row>
    <row r="229" spans="1:19" ht="25.5" x14ac:dyDescent="0.55000000000000004">
      <c r="A229" s="10"/>
      <c r="B229" s="10"/>
      <c r="C229" s="19"/>
      <c r="D229" s="10"/>
      <c r="E229" s="63">
        <f>+'14'!J229</f>
        <v>0</v>
      </c>
      <c r="F229" s="70"/>
      <c r="G229" s="46">
        <f t="shared" si="22"/>
        <v>0</v>
      </c>
      <c r="H229" s="77">
        <v>0</v>
      </c>
      <c r="I229" s="75"/>
      <c r="J229" s="46">
        <f t="shared" si="23"/>
        <v>0</v>
      </c>
      <c r="K229" s="71"/>
      <c r="L229" s="20"/>
      <c r="M229" s="64">
        <f t="shared" si="25"/>
        <v>0</v>
      </c>
      <c r="N229" s="17"/>
      <c r="O229" s="18"/>
      <c r="P229" s="23">
        <f t="shared" si="24"/>
        <v>0</v>
      </c>
      <c r="Q229" s="89"/>
      <c r="R229" s="43">
        <f t="shared" si="26"/>
        <v>0</v>
      </c>
    </row>
    <row r="230" spans="1:19" ht="25.5" x14ac:dyDescent="0.55000000000000004">
      <c r="A230" s="10"/>
      <c r="B230" s="10"/>
      <c r="C230" s="19"/>
      <c r="D230" s="10"/>
      <c r="E230" s="63">
        <f>+'14'!J230</f>
        <v>0</v>
      </c>
      <c r="F230" s="70"/>
      <c r="G230" s="46">
        <f t="shared" si="22"/>
        <v>0</v>
      </c>
      <c r="H230" s="77">
        <v>0</v>
      </c>
      <c r="I230" s="75"/>
      <c r="J230" s="46">
        <f t="shared" si="23"/>
        <v>0</v>
      </c>
      <c r="K230" s="71"/>
      <c r="L230" s="20"/>
      <c r="M230" s="64">
        <f t="shared" si="25"/>
        <v>0</v>
      </c>
      <c r="N230" s="17"/>
      <c r="O230" s="18"/>
      <c r="P230" s="23">
        <f t="shared" si="24"/>
        <v>0</v>
      </c>
      <c r="Q230" s="89"/>
      <c r="R230" s="43">
        <f t="shared" si="26"/>
        <v>0</v>
      </c>
    </row>
    <row r="231" spans="1:19" ht="25.5" x14ac:dyDescent="0.55000000000000004">
      <c r="A231" s="10"/>
      <c r="B231" s="10"/>
      <c r="C231" s="19"/>
      <c r="D231" s="10"/>
      <c r="E231" s="63">
        <f>+'14'!J231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/>
      <c r="M231" s="64">
        <f t="shared" si="25"/>
        <v>0</v>
      </c>
      <c r="N231" s="17"/>
      <c r="O231" s="18"/>
      <c r="P231" s="23">
        <f t="shared" si="24"/>
        <v>0</v>
      </c>
      <c r="Q231" s="89"/>
      <c r="R231" s="43">
        <f t="shared" si="26"/>
        <v>0</v>
      </c>
    </row>
    <row r="232" spans="1:19" ht="25.5" x14ac:dyDescent="0.55000000000000004">
      <c r="A232" s="10"/>
      <c r="B232" s="10"/>
      <c r="C232" s="19"/>
      <c r="D232" s="10"/>
      <c r="E232" s="63">
        <f>+'14'!J232</f>
        <v>0</v>
      </c>
      <c r="F232" s="70"/>
      <c r="G232" s="46">
        <f t="shared" si="22"/>
        <v>0</v>
      </c>
      <c r="H232" s="77"/>
      <c r="I232" s="75"/>
      <c r="J232" s="46">
        <f t="shared" si="23"/>
        <v>0</v>
      </c>
      <c r="K232" s="71"/>
      <c r="L232" s="20"/>
      <c r="M232" s="64">
        <f t="shared" si="25"/>
        <v>0</v>
      </c>
      <c r="N232" s="17"/>
      <c r="O232" s="18"/>
      <c r="P232" s="23">
        <f t="shared" si="24"/>
        <v>0</v>
      </c>
      <c r="Q232" s="89"/>
      <c r="R232" s="43">
        <f t="shared" si="26"/>
        <v>0</v>
      </c>
    </row>
    <row r="233" spans="1:19" ht="25.5" x14ac:dyDescent="0.55000000000000004">
      <c r="A233" s="10"/>
      <c r="B233" s="10"/>
      <c r="C233" s="19"/>
      <c r="D233" s="10"/>
      <c r="E233" s="63">
        <f>+'14'!J233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511.42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1450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420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1030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1030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0"/>
  <sheetViews>
    <sheetView zoomScale="80" zoomScaleNormal="80" workbookViewId="0">
      <pane xSplit="10" ySplit="4" topLeftCell="K236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5</v>
      </c>
      <c r="F5" s="70">
        <v>10</v>
      </c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59</v>
      </c>
      <c r="K6" s="71">
        <v>1</v>
      </c>
      <c r="L6" s="20">
        <v>100</v>
      </c>
      <c r="M6" s="64">
        <f t="shared" ref="M6:M80" si="3">+L6*K6</f>
        <v>100</v>
      </c>
      <c r="N6" s="17" t="s">
        <v>1453</v>
      </c>
      <c r="O6" s="18">
        <v>100</v>
      </c>
      <c r="P6" s="23">
        <f t="shared" si="2"/>
        <v>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30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80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14</v>
      </c>
      <c r="F31" s="70">
        <v>10</v>
      </c>
      <c r="G31" s="46">
        <f t="shared" si="0"/>
        <v>24</v>
      </c>
      <c r="H31" s="77">
        <v>0</v>
      </c>
      <c r="I31" s="75">
        <v>0</v>
      </c>
      <c r="J31" s="46">
        <f t="shared" si="1"/>
        <v>21</v>
      </c>
      <c r="K31" s="71">
        <v>3</v>
      </c>
      <c r="L31" s="20">
        <v>130</v>
      </c>
      <c r="M31" s="64">
        <f t="shared" si="3"/>
        <v>390</v>
      </c>
      <c r="N31" s="17" t="s">
        <v>16</v>
      </c>
      <c r="O31" s="18">
        <v>240</v>
      </c>
      <c r="P31" s="130">
        <f t="shared" si="2"/>
        <v>150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+'15'!J40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+'15'!J41</f>
        <v>1</v>
      </c>
      <c r="F41" s="70">
        <v>2</v>
      </c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+'15'!J43</f>
        <v>2</v>
      </c>
      <c r="F43" s="70">
        <v>2</v>
      </c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+'15'!J44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+'15'!J45</f>
        <v>2</v>
      </c>
      <c r="F45" s="70">
        <v>2</v>
      </c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+'15'!J46</f>
        <v>2</v>
      </c>
      <c r="F46" s="70">
        <v>2</v>
      </c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+'15'!J47</f>
        <v>2</v>
      </c>
      <c r="F47" s="70">
        <v>2</v>
      </c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+'15'!J50</f>
        <v>2</v>
      </c>
      <c r="F50" s="70">
        <v>2</v>
      </c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+'15'!J51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+'15'!J52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+'15'!J53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+'15'!J54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+'15'!J55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+'15'!J58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+'15'!J59</f>
        <v>2</v>
      </c>
      <c r="F59" s="70">
        <v>2</v>
      </c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+'15'!J60</f>
        <v>0</v>
      </c>
      <c r="F60" s="70">
        <v>2</v>
      </c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+'15'!J61</f>
        <v>3</v>
      </c>
      <c r="F61" s="70">
        <v>2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+'15'!J68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1</v>
      </c>
      <c r="K68" s="71">
        <v>4</v>
      </c>
      <c r="L68" s="20">
        <v>50</v>
      </c>
      <c r="M68" s="64">
        <f t="shared" si="3"/>
        <v>200</v>
      </c>
      <c r="N68" s="17" t="s">
        <v>16</v>
      </c>
      <c r="O68" s="18">
        <v>40</v>
      </c>
      <c r="P68" s="130">
        <f t="shared" si="2"/>
        <v>160</v>
      </c>
      <c r="Q68" s="115">
        <v>17.09</v>
      </c>
      <c r="R68" s="43">
        <f t="shared" si="4"/>
        <v>68.36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+'15'!J70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+'15'!J86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+'15'!J88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+'15'!J89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21</v>
      </c>
      <c r="K89" s="71">
        <v>1</v>
      </c>
      <c r="L89" s="20">
        <v>55</v>
      </c>
      <c r="M89" s="64">
        <f t="shared" si="10"/>
        <v>55</v>
      </c>
      <c r="N89" s="17" t="s">
        <v>16</v>
      </c>
      <c r="O89" s="18"/>
      <c r="P89" s="130">
        <f t="shared" si="8"/>
        <v>55</v>
      </c>
      <c r="Q89" s="115">
        <v>22.55</v>
      </c>
      <c r="R89" s="43">
        <f t="shared" si="11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+'15'!J90</f>
        <v>1</v>
      </c>
      <c r="F90" s="70">
        <v>10</v>
      </c>
      <c r="G90" s="46">
        <f t="shared" si="5"/>
        <v>11</v>
      </c>
      <c r="H90" s="77">
        <v>0</v>
      </c>
      <c r="I90" s="75">
        <v>0</v>
      </c>
      <c r="J90" s="46">
        <f t="shared" si="6"/>
        <v>10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>
        <v>30</v>
      </c>
      <c r="P90" s="130">
        <f t="shared" si="8"/>
        <v>30</v>
      </c>
      <c r="Q90" s="115">
        <v>23.61</v>
      </c>
      <c r="R90" s="43">
        <f t="shared" si="11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+'15'!J91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+'15'!J92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+'15'!J95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+'15'!J102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+'15'!J139</f>
        <v>0</v>
      </c>
      <c r="F139" s="70">
        <v>10</v>
      </c>
      <c r="G139" s="46">
        <f t="shared" si="12"/>
        <v>10</v>
      </c>
      <c r="H139" s="77">
        <v>0</v>
      </c>
      <c r="I139" s="75">
        <v>0</v>
      </c>
      <c r="J139" s="46">
        <f t="shared" si="13"/>
        <v>6</v>
      </c>
      <c r="K139" s="71">
        <v>4</v>
      </c>
      <c r="L139" s="20">
        <v>50</v>
      </c>
      <c r="M139" s="64">
        <f t="shared" si="7"/>
        <v>200</v>
      </c>
      <c r="N139" s="17" t="s">
        <v>1453</v>
      </c>
      <c r="O139" s="18">
        <v>200</v>
      </c>
      <c r="P139" s="23">
        <f t="shared" si="8"/>
        <v>0</v>
      </c>
      <c r="Q139" s="115">
        <v>23.02</v>
      </c>
      <c r="R139" s="43">
        <f t="shared" si="9"/>
        <v>92.08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+'15'!J144</f>
        <v>1</v>
      </c>
      <c r="F144" s="70"/>
      <c r="G144" s="46">
        <f t="shared" si="12"/>
        <v>1</v>
      </c>
      <c r="H144" s="77">
        <v>0</v>
      </c>
      <c r="I144" s="75">
        <v>0</v>
      </c>
      <c r="J144" s="46">
        <f t="shared" si="13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4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ref="P149:P208" si="15">SUM(M149-O149)</f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+'15'!J150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3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>
        <v>30</v>
      </c>
      <c r="P150" s="130">
        <f t="shared" si="15"/>
        <v>30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+'15'!J151</f>
        <v>21</v>
      </c>
      <c r="F151" s="70"/>
      <c r="G151" s="46">
        <f t="shared" si="12"/>
        <v>21</v>
      </c>
      <c r="H151" s="77">
        <v>0</v>
      </c>
      <c r="I151" s="75">
        <v>0</v>
      </c>
      <c r="J151" s="46">
        <f t="shared" si="13"/>
        <v>21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+'15'!J155</f>
        <v>0</v>
      </c>
      <c r="F155" s="70">
        <v>2</v>
      </c>
      <c r="G155" s="46">
        <f t="shared" si="12"/>
        <v>2</v>
      </c>
      <c r="H155" s="77">
        <v>0</v>
      </c>
      <c r="I155" s="75">
        <v>2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1462</v>
      </c>
      <c r="O155" s="18"/>
      <c r="P155" s="23">
        <f t="shared" si="15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+'15'!J162</f>
        <v>24</v>
      </c>
      <c r="F162" s="70"/>
      <c r="G162" s="46">
        <f t="shared" si="12"/>
        <v>24</v>
      </c>
      <c r="H162" s="77">
        <v>0</v>
      </c>
      <c r="I162" s="75">
        <v>0</v>
      </c>
      <c r="J162" s="46">
        <f t="shared" si="13"/>
        <v>24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+'15'!J164</f>
        <v>3</v>
      </c>
      <c r="F164" s="70"/>
      <c r="G164" s="46">
        <f t="shared" si="12"/>
        <v>3</v>
      </c>
      <c r="H164" s="77">
        <v>0</v>
      </c>
      <c r="I164" s="75">
        <v>0</v>
      </c>
      <c r="J164" s="46">
        <f t="shared" si="13"/>
        <v>1</v>
      </c>
      <c r="K164" s="71">
        <v>2</v>
      </c>
      <c r="L164" s="20">
        <v>120</v>
      </c>
      <c r="M164" s="64">
        <f t="shared" si="7"/>
        <v>240</v>
      </c>
      <c r="N164" s="17" t="s">
        <v>16</v>
      </c>
      <c r="O164" s="18"/>
      <c r="P164" s="130">
        <f t="shared" si="15"/>
        <v>240</v>
      </c>
      <c r="Q164" s="115">
        <v>83</v>
      </c>
      <c r="R164" s="43">
        <f t="shared" si="9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+'15'!J175</f>
        <v>11</v>
      </c>
      <c r="F175" s="70"/>
      <c r="G175" s="46">
        <f t="shared" si="12"/>
        <v>11</v>
      </c>
      <c r="H175" s="77">
        <v>0</v>
      </c>
      <c r="I175" s="75">
        <v>0</v>
      </c>
      <c r="J175" s="46">
        <f t="shared" si="13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+'15'!J199</f>
        <v>229</v>
      </c>
      <c r="F199" s="70"/>
      <c r="G199" s="46">
        <f t="shared" si="12"/>
        <v>229</v>
      </c>
      <c r="H199" s="77">
        <v>0</v>
      </c>
      <c r="I199" s="75">
        <v>0</v>
      </c>
      <c r="J199" s="46">
        <f t="shared" si="13"/>
        <v>229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+'15'!J201</f>
        <v>6</v>
      </c>
      <c r="F201" s="70"/>
      <c r="G201" s="46">
        <f t="shared" si="12"/>
        <v>6</v>
      </c>
      <c r="H201" s="77">
        <v>0</v>
      </c>
      <c r="I201" s="75">
        <v>0</v>
      </c>
      <c r="J201" s="46">
        <f t="shared" si="13"/>
        <v>6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+'15'!J204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+'15'!J205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+'15'!J206</f>
        <v>20</v>
      </c>
      <c r="F206" s="70"/>
      <c r="G206" s="46">
        <f t="shared" si="22"/>
        <v>20</v>
      </c>
      <c r="H206" s="77">
        <v>0</v>
      </c>
      <c r="I206" s="75">
        <v>0</v>
      </c>
      <c r="J206" s="46">
        <f t="shared" si="23"/>
        <v>20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+'15'!J207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+'15'!J208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+'15'!J209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ref="P209:P212" si="24">SUM(M209-O209)</f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+'15'!J210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+'15'!J211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+'15'!J212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+'15'!J213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ref="P213:P233" si="25">SUM(M213-O213)</f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+'15'!J214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+'15'!J215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ref="M215:M232" si="26">+L215*K215</f>
        <v>0</v>
      </c>
      <c r="N215" s="17" t="s">
        <v>16</v>
      </c>
      <c r="O215" s="18"/>
      <c r="P215" s="23">
        <f t="shared" ref="P215:P225" si="27"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+'15'!J216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26"/>
        <v>0</v>
      </c>
      <c r="N216" s="17" t="s">
        <v>16</v>
      </c>
      <c r="O216" s="18"/>
      <c r="P216" s="23">
        <f t="shared" si="27"/>
        <v>0</v>
      </c>
      <c r="Q216" s="89"/>
      <c r="R216" s="43">
        <f t="shared" ref="R216:R232" si="28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+'15'!J217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8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+'15'!J218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26"/>
        <v>0</v>
      </c>
      <c r="N218" s="17" t="s">
        <v>16</v>
      </c>
      <c r="O218" s="18"/>
      <c r="P218" s="23">
        <f t="shared" si="27"/>
        <v>0</v>
      </c>
      <c r="Q218" s="89"/>
      <c r="R218" s="43">
        <f t="shared" si="28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+'15'!J219</f>
        <v>0</v>
      </c>
      <c r="F219" s="70">
        <v>3</v>
      </c>
      <c r="G219" s="46">
        <f t="shared" si="22"/>
        <v>3</v>
      </c>
      <c r="H219" s="77">
        <v>0</v>
      </c>
      <c r="I219" s="75">
        <v>0</v>
      </c>
      <c r="J219" s="46">
        <f t="shared" si="23"/>
        <v>3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8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+'15'!J220</f>
        <v>0</v>
      </c>
      <c r="F220" s="70">
        <v>3</v>
      </c>
      <c r="G220" s="46">
        <f t="shared" si="22"/>
        <v>3</v>
      </c>
      <c r="H220" s="77">
        <v>0</v>
      </c>
      <c r="I220" s="75">
        <v>0</v>
      </c>
      <c r="J220" s="46">
        <f t="shared" si="23"/>
        <v>3</v>
      </c>
      <c r="K220" s="71"/>
      <c r="L220" s="20">
        <v>35</v>
      </c>
      <c r="M220" s="64">
        <f t="shared" si="26"/>
        <v>0</v>
      </c>
      <c r="N220" s="17" t="s">
        <v>16</v>
      </c>
      <c r="O220" s="18"/>
      <c r="P220" s="23">
        <f t="shared" si="27"/>
        <v>0</v>
      </c>
      <c r="Q220" s="89"/>
      <c r="R220" s="43">
        <f t="shared" si="28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+'15'!J221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26"/>
        <v>0</v>
      </c>
      <c r="N221" s="17" t="s">
        <v>16</v>
      </c>
      <c r="O221" s="18"/>
      <c r="P221" s="23">
        <f t="shared" si="27"/>
        <v>0</v>
      </c>
      <c r="Q221" s="89"/>
      <c r="R221" s="43">
        <f t="shared" si="28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+'15'!J222</f>
        <v>19</v>
      </c>
      <c r="F222" s="70"/>
      <c r="G222" s="46">
        <f t="shared" si="22"/>
        <v>19</v>
      </c>
      <c r="H222" s="77">
        <v>0</v>
      </c>
      <c r="I222" s="75">
        <v>0</v>
      </c>
      <c r="J222" s="46">
        <f t="shared" si="23"/>
        <v>9</v>
      </c>
      <c r="K222" s="71">
        <v>10</v>
      </c>
      <c r="L222" s="20">
        <v>15</v>
      </c>
      <c r="M222" s="64">
        <f t="shared" si="26"/>
        <v>150</v>
      </c>
      <c r="N222" s="17" t="s">
        <v>1453</v>
      </c>
      <c r="O222" s="18">
        <v>150</v>
      </c>
      <c r="P222" s="23">
        <f t="shared" si="27"/>
        <v>0</v>
      </c>
      <c r="Q222" s="89"/>
      <c r="R222" s="43">
        <f t="shared" si="28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+'15'!J223</f>
        <v>4</v>
      </c>
      <c r="F223" s="70"/>
      <c r="G223" s="46">
        <f t="shared" si="22"/>
        <v>4</v>
      </c>
      <c r="H223" s="77">
        <v>0</v>
      </c>
      <c r="I223" s="75">
        <v>0</v>
      </c>
      <c r="J223" s="46">
        <f t="shared" si="23"/>
        <v>4</v>
      </c>
      <c r="K223" s="71"/>
      <c r="L223" s="20">
        <v>20</v>
      </c>
      <c r="M223" s="64">
        <f t="shared" si="26"/>
        <v>0</v>
      </c>
      <c r="N223" s="17" t="s">
        <v>16</v>
      </c>
      <c r="O223" s="18"/>
      <c r="P223" s="23">
        <f t="shared" si="27"/>
        <v>0</v>
      </c>
      <c r="Q223" s="89"/>
      <c r="R223" s="43">
        <f t="shared" si="28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+'15'!J224</f>
        <v>14</v>
      </c>
      <c r="F224" s="70"/>
      <c r="G224" s="46">
        <f t="shared" si="22"/>
        <v>14</v>
      </c>
      <c r="H224" s="77">
        <v>0</v>
      </c>
      <c r="I224" s="75">
        <v>0</v>
      </c>
      <c r="J224" s="46">
        <f t="shared" si="23"/>
        <v>14</v>
      </c>
      <c r="K224" s="71"/>
      <c r="L224" s="20">
        <v>20</v>
      </c>
      <c r="M224" s="64">
        <f t="shared" si="26"/>
        <v>0</v>
      </c>
      <c r="N224" s="17" t="s">
        <v>16</v>
      </c>
      <c r="O224" s="18"/>
      <c r="P224" s="23">
        <f t="shared" si="27"/>
        <v>0</v>
      </c>
      <c r="Q224" s="89"/>
      <c r="R224" s="43">
        <f t="shared" si="28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+'15'!J225</f>
        <v>0</v>
      </c>
      <c r="F225" s="70">
        <v>100</v>
      </c>
      <c r="G225" s="46">
        <f t="shared" si="22"/>
        <v>100</v>
      </c>
      <c r="H225" s="77">
        <v>0</v>
      </c>
      <c r="I225" s="75">
        <v>0</v>
      </c>
      <c r="J225" s="46">
        <f t="shared" si="23"/>
        <v>70</v>
      </c>
      <c r="K225" s="71">
        <v>30</v>
      </c>
      <c r="L225" s="20">
        <v>20</v>
      </c>
      <c r="M225" s="64">
        <f t="shared" si="26"/>
        <v>600</v>
      </c>
      <c r="N225" s="17" t="s">
        <v>16</v>
      </c>
      <c r="O225" s="18"/>
      <c r="P225" s="130">
        <f t="shared" si="27"/>
        <v>600</v>
      </c>
      <c r="Q225" s="89"/>
      <c r="R225" s="43">
        <f t="shared" si="28"/>
        <v>0</v>
      </c>
    </row>
    <row r="226" spans="1:19" ht="25.5" x14ac:dyDescent="0.55000000000000004">
      <c r="A226" s="10"/>
      <c r="B226" s="10"/>
      <c r="C226" s="19"/>
      <c r="D226" s="10"/>
      <c r="E226" s="63">
        <f>+'15'!J226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/>
      <c r="M226" s="64">
        <f t="shared" si="26"/>
        <v>0</v>
      </c>
      <c r="N226" s="17" t="s">
        <v>16</v>
      </c>
      <c r="O226" s="18"/>
      <c r="P226" s="23">
        <f t="shared" si="25"/>
        <v>0</v>
      </c>
      <c r="Q226" s="89"/>
      <c r="R226" s="43">
        <f t="shared" si="28"/>
        <v>0</v>
      </c>
    </row>
    <row r="227" spans="1:19" ht="25.5" x14ac:dyDescent="0.55000000000000004">
      <c r="A227" s="10"/>
      <c r="B227" s="10"/>
      <c r="C227" s="19"/>
      <c r="D227" s="10"/>
      <c r="E227" s="63">
        <f>+'15'!J227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/>
      <c r="M227" s="64">
        <f t="shared" si="26"/>
        <v>0</v>
      </c>
      <c r="N227" s="17" t="s">
        <v>16</v>
      </c>
      <c r="O227" s="18"/>
      <c r="P227" s="23">
        <f t="shared" si="25"/>
        <v>0</v>
      </c>
      <c r="Q227" s="89"/>
      <c r="R227" s="43">
        <f t="shared" si="28"/>
        <v>0</v>
      </c>
    </row>
    <row r="228" spans="1:19" ht="25.5" x14ac:dyDescent="0.55000000000000004">
      <c r="A228" s="10"/>
      <c r="B228" s="10"/>
      <c r="C228" s="19"/>
      <c r="D228" s="10"/>
      <c r="E228" s="63">
        <f>+'15'!J228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/>
      <c r="M228" s="64">
        <f t="shared" si="26"/>
        <v>0</v>
      </c>
      <c r="N228" s="17" t="s">
        <v>16</v>
      </c>
      <c r="O228" s="18"/>
      <c r="P228" s="23">
        <f t="shared" si="25"/>
        <v>0</v>
      </c>
      <c r="Q228" s="89"/>
      <c r="R228" s="43">
        <f t="shared" si="28"/>
        <v>0</v>
      </c>
    </row>
    <row r="229" spans="1:19" ht="25.5" x14ac:dyDescent="0.55000000000000004">
      <c r="A229" s="10"/>
      <c r="B229" s="10"/>
      <c r="C229" s="19"/>
      <c r="D229" s="10"/>
      <c r="E229" s="63">
        <f>+'15'!J229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26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8"/>
        <v>0</v>
      </c>
    </row>
    <row r="230" spans="1:19" ht="25.5" x14ac:dyDescent="0.55000000000000004">
      <c r="A230" s="10"/>
      <c r="B230" s="10"/>
      <c r="C230" s="19"/>
      <c r="D230" s="10"/>
      <c r="E230" s="63">
        <f>+'15'!J230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/>
      <c r="M230" s="64">
        <f t="shared" si="26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8"/>
        <v>0</v>
      </c>
    </row>
    <row r="231" spans="1:19" ht="25.5" x14ac:dyDescent="0.55000000000000004">
      <c r="A231" s="10"/>
      <c r="B231" s="10"/>
      <c r="C231" s="19"/>
      <c r="D231" s="10"/>
      <c r="E231" s="63">
        <f>+'15'!J231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/>
      <c r="M231" s="64">
        <f t="shared" si="26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8"/>
        <v>0</v>
      </c>
    </row>
    <row r="232" spans="1:19" ht="25.5" x14ac:dyDescent="0.55000000000000004">
      <c r="A232" s="10"/>
      <c r="B232" s="10"/>
      <c r="C232" s="19"/>
      <c r="D232" s="10"/>
      <c r="E232" s="63">
        <f>+'15'!J232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/>
      <c r="M232" s="64">
        <f t="shared" si="26"/>
        <v>0</v>
      </c>
      <c r="N232" s="17" t="s">
        <v>16</v>
      </c>
      <c r="O232" s="18"/>
      <c r="P232" s="23">
        <f t="shared" si="25"/>
        <v>0</v>
      </c>
      <c r="Q232" s="89"/>
      <c r="R232" s="43">
        <f t="shared" si="28"/>
        <v>0</v>
      </c>
    </row>
    <row r="233" spans="1:19" ht="25.5" x14ac:dyDescent="0.55000000000000004">
      <c r="A233" s="10"/>
      <c r="B233" s="10"/>
      <c r="C233" s="19"/>
      <c r="D233" s="10"/>
      <c r="E233" s="63">
        <f>+'15'!J233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5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578.93000000000006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2155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1255</v>
      </c>
      <c r="O238" s="2">
        <v>30</v>
      </c>
      <c r="P238" s="2">
        <v>300</v>
      </c>
      <c r="Q238" s="87">
        <v>30</v>
      </c>
      <c r="R238" s="2">
        <v>200</v>
      </c>
      <c r="S238" s="2">
        <v>695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790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110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110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20"/>
  <sheetViews>
    <sheetView zoomScale="80" zoomScaleNormal="80" workbookViewId="0">
      <pane xSplit="10" ySplit="4" topLeftCell="K45" activePane="bottomRight" state="frozen"/>
      <selection activeCell="T227" sqref="T227"/>
      <selection pane="topRight" activeCell="T227" sqref="T227"/>
      <selection pane="bottomLeft" activeCell="T227" sqref="T227"/>
      <selection pane="bottomRight" activeCell="T227" sqref="T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15</v>
      </c>
      <c r="F5" s="70"/>
      <c r="G5" s="46">
        <f t="shared" ref="G5:G68" si="0">E5+F5</f>
        <v>15</v>
      </c>
      <c r="H5" s="77">
        <v>0</v>
      </c>
      <c r="I5" s="75">
        <v>2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1468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59</v>
      </c>
      <c r="F6" s="70"/>
      <c r="G6" s="46">
        <f t="shared" si="0"/>
        <v>59</v>
      </c>
      <c r="H6" s="77">
        <v>0</v>
      </c>
      <c r="I6" s="75">
        <v>2</v>
      </c>
      <c r="J6" s="46">
        <f t="shared" si="1"/>
        <v>56</v>
      </c>
      <c r="K6" s="71">
        <v>1</v>
      </c>
      <c r="L6" s="20">
        <v>100</v>
      </c>
      <c r="M6" s="64">
        <f t="shared" ref="M6:M80" si="3">+L6*K6</f>
        <v>100</v>
      </c>
      <c r="N6" s="17" t="s">
        <v>1468</v>
      </c>
      <c r="O6" s="18">
        <v>100</v>
      </c>
      <c r="P6" s="23">
        <f t="shared" si="2"/>
        <v>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30">
        <f t="shared" si="2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26</v>
      </c>
      <c r="F22" s="70"/>
      <c r="G22" s="46">
        <f t="shared" si="0"/>
        <v>26</v>
      </c>
      <c r="H22" s="77">
        <v>0</v>
      </c>
      <c r="I22" s="75">
        <v>2</v>
      </c>
      <c r="J22" s="46">
        <f t="shared" si="1"/>
        <v>22</v>
      </c>
      <c r="K22" s="71">
        <v>2</v>
      </c>
      <c r="L22" s="20">
        <v>100</v>
      </c>
      <c r="M22" s="64">
        <f t="shared" si="3"/>
        <v>200</v>
      </c>
      <c r="N22" s="17" t="s">
        <v>1469</v>
      </c>
      <c r="O22" s="18">
        <v>50</v>
      </c>
      <c r="P22" s="130">
        <f t="shared" si="2"/>
        <v>150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19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30">
        <f t="shared" si="2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+'16'!J41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+'16'!J43</f>
        <v>4</v>
      </c>
      <c r="F43" s="70"/>
      <c r="G43" s="46">
        <f t="shared" si="0"/>
        <v>4</v>
      </c>
      <c r="H43" s="77">
        <v>0</v>
      </c>
      <c r="I43" s="75">
        <v>1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1470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+'16'!J44</f>
        <v>2</v>
      </c>
      <c r="F44" s="70"/>
      <c r="G44" s="46">
        <f t="shared" si="0"/>
        <v>2</v>
      </c>
      <c r="H44" s="77">
        <v>0</v>
      </c>
      <c r="I44" s="75">
        <v>1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1470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+'16'!J46</f>
        <v>4</v>
      </c>
      <c r="F46" s="70"/>
      <c r="G46" s="46">
        <f t="shared" si="0"/>
        <v>4</v>
      </c>
      <c r="H46" s="77">
        <v>0</v>
      </c>
      <c r="I46" s="75">
        <v>1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1470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+'16'!J47</f>
        <v>4</v>
      </c>
      <c r="F47" s="70"/>
      <c r="G47" s="46">
        <f t="shared" si="0"/>
        <v>4</v>
      </c>
      <c r="H47" s="77">
        <v>0</v>
      </c>
      <c r="I47" s="75">
        <v>1</v>
      </c>
      <c r="J47" s="46">
        <f t="shared" si="1"/>
        <v>3</v>
      </c>
      <c r="K47" s="71"/>
      <c r="L47" s="20">
        <v>50</v>
      </c>
      <c r="M47" s="64">
        <f t="shared" si="3"/>
        <v>0</v>
      </c>
      <c r="N47" s="17" t="s">
        <v>1470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+'16'!J50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+'16'!J59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1</v>
      </c>
      <c r="K59" s="71">
        <v>3</v>
      </c>
      <c r="L59" s="20">
        <v>50</v>
      </c>
      <c r="M59" s="64">
        <f t="shared" si="3"/>
        <v>150</v>
      </c>
      <c r="N59" s="17" t="s">
        <v>16</v>
      </c>
      <c r="O59" s="18"/>
      <c r="P59" s="130">
        <f t="shared" si="2"/>
        <v>150</v>
      </c>
      <c r="Q59" s="115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+'16'!J60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+'16'!J61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+'16'!J68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1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+'16'!J70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+'16'!J86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/>
      <c r="P86" s="130">
        <f t="shared" si="8"/>
        <v>120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+'16'!J88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+'16'!J89</f>
        <v>21</v>
      </c>
      <c r="F89" s="70"/>
      <c r="G89" s="46">
        <f t="shared" si="5"/>
        <v>21</v>
      </c>
      <c r="H89" s="77">
        <v>0</v>
      </c>
      <c r="I89" s="75">
        <v>1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1468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+'16'!J90</f>
        <v>10</v>
      </c>
      <c r="F90" s="70"/>
      <c r="G90" s="46">
        <f t="shared" si="5"/>
        <v>10</v>
      </c>
      <c r="H90" s="77">
        <v>0</v>
      </c>
      <c r="I90" s="75">
        <v>2</v>
      </c>
      <c r="J90" s="46">
        <f t="shared" si="6"/>
        <v>8</v>
      </c>
      <c r="K90" s="71"/>
      <c r="L90" s="20">
        <v>60</v>
      </c>
      <c r="M90" s="64">
        <f t="shared" si="10"/>
        <v>0</v>
      </c>
      <c r="N90" s="17" t="s">
        <v>1468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+'16'!J91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+'16'!J92</f>
        <v>5</v>
      </c>
      <c r="F92" s="70"/>
      <c r="G92" s="46">
        <f t="shared" si="5"/>
        <v>5</v>
      </c>
      <c r="H92" s="77">
        <v>0</v>
      </c>
      <c r="I92" s="75">
        <v>2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1468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+'16'!J95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+'16'!J102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2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30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+'16'!J136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+'16'!J139</f>
        <v>6</v>
      </c>
      <c r="F139" s="70"/>
      <c r="G139" s="46">
        <f t="shared" si="12"/>
        <v>6</v>
      </c>
      <c r="H139" s="77">
        <v>0</v>
      </c>
      <c r="I139" s="75">
        <v>0</v>
      </c>
      <c r="J139" s="46">
        <f t="shared" si="13"/>
        <v>6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+'16'!J144</f>
        <v>1</v>
      </c>
      <c r="F144" s="70"/>
      <c r="G144" s="46">
        <f t="shared" si="12"/>
        <v>1</v>
      </c>
      <c r="H144" s="77">
        <v>0</v>
      </c>
      <c r="I144" s="75">
        <v>0</v>
      </c>
      <c r="J144" s="46">
        <f t="shared" si="13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+'16'!J150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2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>
        <v>30</v>
      </c>
      <c r="P150" s="130">
        <f t="shared" si="14"/>
        <v>30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+'16'!J151</f>
        <v>21</v>
      </c>
      <c r="F151" s="70"/>
      <c r="G151" s="46">
        <f t="shared" si="12"/>
        <v>21</v>
      </c>
      <c r="H151" s="77">
        <v>0</v>
      </c>
      <c r="I151" s="75">
        <v>0</v>
      </c>
      <c r="J151" s="46">
        <f t="shared" si="13"/>
        <v>21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+'16'!J162</f>
        <v>24</v>
      </c>
      <c r="F162" s="70"/>
      <c r="G162" s="46">
        <f t="shared" si="12"/>
        <v>24</v>
      </c>
      <c r="H162" s="77">
        <v>0</v>
      </c>
      <c r="I162" s="75">
        <v>0</v>
      </c>
      <c r="J162" s="46">
        <f t="shared" si="13"/>
        <v>24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+'16'!J164</f>
        <v>1</v>
      </c>
      <c r="F164" s="70"/>
      <c r="G164" s="46">
        <f t="shared" si="12"/>
        <v>1</v>
      </c>
      <c r="H164" s="77">
        <v>0</v>
      </c>
      <c r="I164" s="75">
        <v>0</v>
      </c>
      <c r="J164" s="46">
        <f t="shared" si="13"/>
        <v>1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+'16'!J175</f>
        <v>11</v>
      </c>
      <c r="F175" s="70"/>
      <c r="G175" s="46">
        <f t="shared" si="12"/>
        <v>11</v>
      </c>
      <c r="H175" s="77">
        <v>0</v>
      </c>
      <c r="I175" s="75">
        <v>0</v>
      </c>
      <c r="J175" s="46">
        <f t="shared" si="13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33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3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+'16'!J199</f>
        <v>229</v>
      </c>
      <c r="F199" s="70"/>
      <c r="G199" s="46">
        <f t="shared" si="12"/>
        <v>229</v>
      </c>
      <c r="H199" s="77">
        <v>0</v>
      </c>
      <c r="I199" s="75">
        <v>0</v>
      </c>
      <c r="J199" s="46">
        <f t="shared" si="13"/>
        <v>229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+'16'!J201</f>
        <v>6</v>
      </c>
      <c r="F201" s="70"/>
      <c r="G201" s="46">
        <f t="shared" si="12"/>
        <v>6</v>
      </c>
      <c r="H201" s="77">
        <v>0</v>
      </c>
      <c r="I201" s="75">
        <v>0</v>
      </c>
      <c r="J201" s="46">
        <f t="shared" si="13"/>
        <v>6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+'16'!J202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+'16'!J203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+'16'!J204</f>
        <v>16</v>
      </c>
      <c r="F204" s="70"/>
      <c r="G204" s="46">
        <f t="shared" ref="G204:G233" si="21">E204+F204</f>
        <v>16</v>
      </c>
      <c r="H204" s="77">
        <v>0</v>
      </c>
      <c r="I204" s="75">
        <v>0</v>
      </c>
      <c r="J204" s="46">
        <f t="shared" ref="J204:J233" si="22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+'16'!J205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15</v>
      </c>
      <c r="K205" s="71">
        <v>2</v>
      </c>
      <c r="L205" s="20">
        <v>0</v>
      </c>
      <c r="M205" s="64">
        <f t="shared" si="17"/>
        <v>0</v>
      </c>
      <c r="N205" s="17" t="s">
        <v>1469</v>
      </c>
      <c r="O205" s="18"/>
      <c r="P205" s="23">
        <f t="shared" si="14"/>
        <v>0</v>
      </c>
      <c r="Q205" s="115">
        <v>250</v>
      </c>
      <c r="R205" s="43">
        <f t="shared" si="18"/>
        <v>500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+'16'!J206</f>
        <v>20</v>
      </c>
      <c r="F206" s="70"/>
      <c r="G206" s="46">
        <f t="shared" si="21"/>
        <v>20</v>
      </c>
      <c r="H206" s="77">
        <v>0</v>
      </c>
      <c r="I206" s="75">
        <v>0</v>
      </c>
      <c r="J206" s="46">
        <f t="shared" si="22"/>
        <v>18</v>
      </c>
      <c r="K206" s="71">
        <v>2</v>
      </c>
      <c r="L206" s="20">
        <v>0</v>
      </c>
      <c r="M206" s="64">
        <f t="shared" si="17"/>
        <v>0</v>
      </c>
      <c r="N206" s="17" t="s">
        <v>1468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+'16'!J207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4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+'16'!J208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+'16'!J209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2" si="23">SUM(M209-O209)</f>
        <v>0</v>
      </c>
      <c r="Q209" s="115">
        <v>23.7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+'16'!J210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+'16'!J211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+'16'!J212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+'16'!J213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ref="P213:P233" si="24">SUM(M213-O213)</f>
        <v>0</v>
      </c>
      <c r="Q213" s="89"/>
      <c r="R213" s="43">
        <f t="shared" si="1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+'16'!J214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+'16'!J215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 t="shared" ref="M215:M232" si="25"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+'16'!J216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ref="R216:R221" si="26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+'16'!J217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+'16'!J218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+'16'!J219</f>
        <v>3</v>
      </c>
      <c r="F219" s="70"/>
      <c r="G219" s="46">
        <f t="shared" si="21"/>
        <v>3</v>
      </c>
      <c r="H219" s="77">
        <v>0</v>
      </c>
      <c r="I219" s="75">
        <v>0</v>
      </c>
      <c r="J219" s="46">
        <f t="shared" si="22"/>
        <v>3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+'16'!J220</f>
        <v>3</v>
      </c>
      <c r="F220" s="70"/>
      <c r="G220" s="46">
        <f t="shared" si="21"/>
        <v>3</v>
      </c>
      <c r="H220" s="77">
        <v>0</v>
      </c>
      <c r="I220" s="75">
        <v>0</v>
      </c>
      <c r="J220" s="46">
        <f t="shared" si="22"/>
        <v>3</v>
      </c>
      <c r="K220" s="71"/>
      <c r="L220" s="20">
        <v>35</v>
      </c>
      <c r="M220" s="64">
        <f t="shared" si="25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6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+'16'!J221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2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6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+'16'!J222</f>
        <v>9</v>
      </c>
      <c r="F222" s="70"/>
      <c r="G222" s="46">
        <f t="shared" si="21"/>
        <v>9</v>
      </c>
      <c r="H222" s="77">
        <v>0</v>
      </c>
      <c r="I222" s="75">
        <v>0</v>
      </c>
      <c r="J222" s="46">
        <f t="shared" si="22"/>
        <v>9</v>
      </c>
      <c r="K222" s="71"/>
      <c r="L222" s="20">
        <v>15</v>
      </c>
      <c r="M222" s="64">
        <f t="shared" si="25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18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+'16'!J223</f>
        <v>4</v>
      </c>
      <c r="F223" s="70"/>
      <c r="G223" s="46">
        <f t="shared" si="21"/>
        <v>4</v>
      </c>
      <c r="H223" s="77">
        <v>0</v>
      </c>
      <c r="I223" s="75">
        <v>0</v>
      </c>
      <c r="J223" s="46">
        <f t="shared" si="22"/>
        <v>4</v>
      </c>
      <c r="K223" s="71"/>
      <c r="L223" s="20">
        <v>20</v>
      </c>
      <c r="M223" s="64">
        <f t="shared" si="25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+'16'!J224</f>
        <v>14</v>
      </c>
      <c r="F224" s="70"/>
      <c r="G224" s="46">
        <f t="shared" si="21"/>
        <v>14</v>
      </c>
      <c r="H224" s="77">
        <v>0</v>
      </c>
      <c r="I224" s="75">
        <v>0</v>
      </c>
      <c r="J224" s="46">
        <f t="shared" si="22"/>
        <v>14</v>
      </c>
      <c r="K224" s="71"/>
      <c r="L224" s="20">
        <v>20</v>
      </c>
      <c r="M224" s="64">
        <f t="shared" si="25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18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+'16'!J225</f>
        <v>70</v>
      </c>
      <c r="F225" s="70"/>
      <c r="G225" s="46">
        <f t="shared" si="21"/>
        <v>70</v>
      </c>
      <c r="H225" s="77">
        <v>0</v>
      </c>
      <c r="I225" s="75">
        <v>0</v>
      </c>
      <c r="J225" s="46">
        <f t="shared" si="22"/>
        <v>51</v>
      </c>
      <c r="K225" s="71">
        <v>19</v>
      </c>
      <c r="L225" s="20">
        <v>20</v>
      </c>
      <c r="M225" s="64">
        <f t="shared" si="25"/>
        <v>380</v>
      </c>
      <c r="N225" s="17" t="s">
        <v>1453</v>
      </c>
      <c r="O225" s="18">
        <v>60</v>
      </c>
      <c r="P225" s="130">
        <f t="shared" si="24"/>
        <v>320</v>
      </c>
      <c r="Q225" s="89"/>
      <c r="R225" s="43">
        <f t="shared" si="18"/>
        <v>0</v>
      </c>
    </row>
    <row r="226" spans="1:19" ht="25.5" x14ac:dyDescent="0.55000000000000004">
      <c r="A226" s="10"/>
      <c r="B226" s="10"/>
      <c r="C226" s="19"/>
      <c r="D226" s="10"/>
      <c r="E226" s="63">
        <f>+'16'!J226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/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18"/>
        <v>0</v>
      </c>
    </row>
    <row r="227" spans="1:19" ht="25.5" x14ac:dyDescent="0.55000000000000004">
      <c r="A227" s="10"/>
      <c r="B227" s="10"/>
      <c r="C227" s="19"/>
      <c r="D227" s="10"/>
      <c r="E227" s="63">
        <f>+'16'!J227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/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18"/>
        <v>0</v>
      </c>
    </row>
    <row r="228" spans="1:19" ht="25.5" x14ac:dyDescent="0.55000000000000004">
      <c r="A228" s="10"/>
      <c r="B228" s="10"/>
      <c r="C228" s="19"/>
      <c r="D228" s="10"/>
      <c r="E228" s="63">
        <f>+'16'!J228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/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18"/>
        <v>0</v>
      </c>
    </row>
    <row r="229" spans="1:19" ht="25.5" x14ac:dyDescent="0.55000000000000004">
      <c r="A229" s="10"/>
      <c r="B229" s="10"/>
      <c r="C229" s="19"/>
      <c r="D229" s="10"/>
      <c r="E229" s="63">
        <f>+'16'!J229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/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18"/>
        <v>0</v>
      </c>
    </row>
    <row r="230" spans="1:19" ht="25.5" x14ac:dyDescent="0.55000000000000004">
      <c r="A230" s="10"/>
      <c r="B230" s="10"/>
      <c r="C230" s="19"/>
      <c r="D230" s="10"/>
      <c r="E230" s="63">
        <f>+'16'!J230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/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8"/>
        <v>0</v>
      </c>
    </row>
    <row r="231" spans="1:19" ht="25.5" x14ac:dyDescent="0.55000000000000004">
      <c r="A231" s="10"/>
      <c r="B231" s="10"/>
      <c r="C231" s="19"/>
      <c r="D231" s="10"/>
      <c r="E231" s="63">
        <f>+'16'!J231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/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8"/>
        <v>0</v>
      </c>
    </row>
    <row r="232" spans="1:19" ht="25.5" x14ac:dyDescent="0.55000000000000004">
      <c r="A232" s="10"/>
      <c r="B232" s="10"/>
      <c r="C232" s="19"/>
      <c r="D232" s="10"/>
      <c r="E232" s="63">
        <f>+'16'!J232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/>
      <c r="K232" s="71"/>
      <c r="L232" s="20"/>
      <c r="M232" s="64">
        <f t="shared" si="25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8"/>
        <v>0</v>
      </c>
    </row>
    <row r="233" spans="1:19" ht="25.5" x14ac:dyDescent="0.55000000000000004">
      <c r="A233" s="10"/>
      <c r="B233" s="10"/>
      <c r="C233" s="19"/>
      <c r="D233" s="10"/>
      <c r="E233" s="63">
        <f>+'16'!J233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8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817.8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1325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585</v>
      </c>
      <c r="O238" s="2">
        <v>300</v>
      </c>
      <c r="P238" s="2">
        <v>100</v>
      </c>
      <c r="Q238" s="87">
        <v>120</v>
      </c>
      <c r="R238" s="2">
        <v>65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340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400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400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T227" sqref="T227"/>
      <selection pane="topRight" activeCell="T227" sqref="T227"/>
      <selection pane="bottomLeft" activeCell="T227" sqref="T227"/>
      <selection pane="bottomRight" activeCell="M45" sqref="M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27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19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0</v>
      </c>
      <c r="K32" s="71">
        <v>5</v>
      </c>
      <c r="L32" s="20">
        <v>130</v>
      </c>
      <c r="M32" s="64">
        <f t="shared" si="3"/>
        <v>650</v>
      </c>
      <c r="N32" s="17" t="s">
        <v>16</v>
      </c>
      <c r="O32" s="18">
        <v>325</v>
      </c>
      <c r="P32" s="130">
        <f t="shared" si="5"/>
        <v>325</v>
      </c>
      <c r="Q32" s="115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+'17'!J41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30">
        <f t="shared" si="5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+'17'!J44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+'17'!J47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+'17'!J50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+'17'!J59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0">
        <f t="shared" si="5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+'17'!J60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0">
        <f t="shared" si="5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+'17'!J61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+'17'!J62</f>
        <v>0</v>
      </c>
      <c r="F62" s="70">
        <v>4</v>
      </c>
      <c r="G62" s="46">
        <f t="shared" si="0"/>
        <v>4</v>
      </c>
      <c r="H62" s="77">
        <v>0</v>
      </c>
      <c r="I62" s="75">
        <v>0</v>
      </c>
      <c r="J62" s="46">
        <f t="shared" si="1"/>
        <v>3</v>
      </c>
      <c r="K62" s="71">
        <v>1</v>
      </c>
      <c r="L62" s="20">
        <v>150</v>
      </c>
      <c r="M62" s="64">
        <f t="shared" si="3"/>
        <v>150</v>
      </c>
      <c r="N62" s="17" t="s">
        <v>16</v>
      </c>
      <c r="O62" s="18"/>
      <c r="P62" s="130">
        <f t="shared" si="5"/>
        <v>150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+'17'!J68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0</v>
      </c>
      <c r="K68" s="71">
        <v>1</v>
      </c>
      <c r="L68" s="20">
        <v>50</v>
      </c>
      <c r="M68" s="64">
        <f t="shared" si="3"/>
        <v>50</v>
      </c>
      <c r="N68" s="17" t="s">
        <v>1453</v>
      </c>
      <c r="O68" s="18">
        <v>50</v>
      </c>
      <c r="P68" s="23">
        <f t="shared" si="5"/>
        <v>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+'17'!J69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+'17'!J70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+'17'!J74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+'17'!J77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+'17'!J86</f>
        <v>2</v>
      </c>
      <c r="F86" s="70"/>
      <c r="G86" s="46">
        <f t="shared" si="6"/>
        <v>2</v>
      </c>
      <c r="H86" s="77">
        <v>0</v>
      </c>
      <c r="I86" s="75">
        <v>0</v>
      </c>
      <c r="J86" s="46">
        <f t="shared" si="7"/>
        <v>1</v>
      </c>
      <c r="K86" s="71">
        <v>1</v>
      </c>
      <c r="L86" s="20">
        <v>120</v>
      </c>
      <c r="M86" s="64">
        <f t="shared" si="11"/>
        <v>120</v>
      </c>
      <c r="N86" s="17" t="s">
        <v>16</v>
      </c>
      <c r="O86" s="18">
        <v>60</v>
      </c>
      <c r="P86" s="130">
        <f t="shared" si="9"/>
        <v>60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+'17'!J87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+'17'!J88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9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+'17'!J89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+'17'!J90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+'17'!J91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+'17'!J92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+'17'!J94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+'17'!J95</f>
        <v>2</v>
      </c>
      <c r="F95" s="70"/>
      <c r="G95" s="46">
        <f t="shared" si="6"/>
        <v>2</v>
      </c>
      <c r="H95" s="77">
        <v>0</v>
      </c>
      <c r="I95" s="75">
        <v>0</v>
      </c>
      <c r="J95" s="46">
        <f t="shared" si="7"/>
        <v>2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+'17'!J96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+'17'!J97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+'17'!J98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+'17'!J99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+'17'!J100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+'17'!J101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+'17'!J102</f>
        <v>2</v>
      </c>
      <c r="F102" s="70"/>
      <c r="G102" s="46">
        <f t="shared" si="6"/>
        <v>2</v>
      </c>
      <c r="H102" s="77">
        <v>0</v>
      </c>
      <c r="I102" s="75">
        <v>0</v>
      </c>
      <c r="J102" s="46">
        <f t="shared" si="7"/>
        <v>0</v>
      </c>
      <c r="K102" s="71">
        <v>2</v>
      </c>
      <c r="L102" s="20">
        <v>50</v>
      </c>
      <c r="M102" s="64">
        <f t="shared" si="8"/>
        <v>100</v>
      </c>
      <c r="N102" s="17" t="s">
        <v>16</v>
      </c>
      <c r="O102" s="18">
        <v>50</v>
      </c>
      <c r="P102" s="130">
        <f t="shared" si="9"/>
        <v>50</v>
      </c>
      <c r="Q102" s="115">
        <v>24.21</v>
      </c>
      <c r="R102" s="43">
        <f t="shared" si="10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+'17'!J106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+'17'!J107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+'17'!J108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+'17'!J109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+'17'!J110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+'17'!J111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+'17'!J112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+'17'!J113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+'17'!J114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+'17'!J115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+'17'!J116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+'17'!J117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+'17'!J118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+'17'!J119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+'17'!J120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+'17'!J121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+'17'!J122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+'17'!J123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+'17'!J124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+'17'!J125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+'17'!J126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+'17'!J127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+'17'!J128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+'17'!J129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+'17'!J130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+'17'!J131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+'17'!J132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+'17'!J133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+'17'!J134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+'17'!J135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+'17'!J139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6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+'17'!J144</f>
        <v>1</v>
      </c>
      <c r="F144" s="70"/>
      <c r="G144" s="46">
        <f t="shared" si="13"/>
        <v>1</v>
      </c>
      <c r="H144" s="77">
        <v>0</v>
      </c>
      <c r="I144" s="75">
        <v>0</v>
      </c>
      <c r="J144" s="46">
        <f t="shared" si="14"/>
        <v>1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ref="P145:P155" si="15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+'17'!J150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+'17'!J151</f>
        <v>21</v>
      </c>
      <c r="F151" s="70"/>
      <c r="G151" s="46">
        <f t="shared" si="13"/>
        <v>21</v>
      </c>
      <c r="H151" s="77">
        <v>0</v>
      </c>
      <c r="I151" s="75">
        <v>0</v>
      </c>
      <c r="J151" s="46">
        <f t="shared" si="14"/>
        <v>19</v>
      </c>
      <c r="K151" s="71">
        <v>2</v>
      </c>
      <c r="L151" s="20">
        <v>120</v>
      </c>
      <c r="M151" s="64">
        <f t="shared" si="8"/>
        <v>240</v>
      </c>
      <c r="N151" s="17" t="s">
        <v>16</v>
      </c>
      <c r="O151" s="18">
        <v>40</v>
      </c>
      <c r="P151" s="130">
        <f t="shared" si="15"/>
        <v>200</v>
      </c>
      <c r="Q151" s="115">
        <v>73</v>
      </c>
      <c r="R151" s="43">
        <f t="shared" si="10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ref="P156:P178" si="16">SUM(M156-O156)</f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6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6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+'17'!J162</f>
        <v>24</v>
      </c>
      <c r="F162" s="70"/>
      <c r="G162" s="46">
        <f t="shared" si="13"/>
        <v>24</v>
      </c>
      <c r="H162" s="77">
        <v>0</v>
      </c>
      <c r="I162" s="75">
        <v>0</v>
      </c>
      <c r="J162" s="46">
        <f t="shared" si="14"/>
        <v>24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6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6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+'17'!J164</f>
        <v>1</v>
      </c>
      <c r="F164" s="70"/>
      <c r="G164" s="46">
        <f t="shared" si="13"/>
        <v>1</v>
      </c>
      <c r="H164" s="77">
        <v>0</v>
      </c>
      <c r="I164" s="75">
        <v>0</v>
      </c>
      <c r="J164" s="46">
        <f t="shared" si="14"/>
        <v>0</v>
      </c>
      <c r="K164" s="71">
        <v>1</v>
      </c>
      <c r="L164" s="20">
        <v>120</v>
      </c>
      <c r="M164" s="64">
        <f t="shared" si="8"/>
        <v>120</v>
      </c>
      <c r="N164" s="17" t="s">
        <v>16</v>
      </c>
      <c r="O164" s="18"/>
      <c r="P164" s="130">
        <f t="shared" si="16"/>
        <v>120</v>
      </c>
      <c r="Q164" s="115">
        <v>83</v>
      </c>
      <c r="R164" s="43">
        <f t="shared" si="10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6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+'17'!J175</f>
        <v>11</v>
      </c>
      <c r="F175" s="70"/>
      <c r="G175" s="46">
        <f t="shared" si="13"/>
        <v>11</v>
      </c>
      <c r="H175" s="77">
        <v>0</v>
      </c>
      <c r="I175" s="75">
        <v>0</v>
      </c>
      <c r="J175" s="46">
        <f t="shared" si="14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ref="P179:P233" si="21">SUM(M179-O179)</f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+'17'!J199</f>
        <v>229</v>
      </c>
      <c r="F199" s="70"/>
      <c r="G199" s="46">
        <f t="shared" si="13"/>
        <v>229</v>
      </c>
      <c r="H199" s="77">
        <v>0</v>
      </c>
      <c r="I199" s="75">
        <v>0</v>
      </c>
      <c r="J199" s="46">
        <f t="shared" si="14"/>
        <v>229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+'17'!J201</f>
        <v>6</v>
      </c>
      <c r="F201" s="70"/>
      <c r="G201" s="46">
        <f t="shared" si="13"/>
        <v>6</v>
      </c>
      <c r="H201" s="77">
        <v>0</v>
      </c>
      <c r="I201" s="75">
        <v>0</v>
      </c>
      <c r="J201" s="46">
        <f t="shared" si="14"/>
        <v>6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+'17'!J204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+'17'!J205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+'17'!J206</f>
        <v>18</v>
      </c>
      <c r="F206" s="70"/>
      <c r="G206" s="46">
        <f t="shared" si="24"/>
        <v>18</v>
      </c>
      <c r="H206" s="77">
        <v>0</v>
      </c>
      <c r="I206" s="75">
        <v>0</v>
      </c>
      <c r="J206" s="46">
        <f t="shared" si="25"/>
        <v>18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+'17'!J207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+'17'!J208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+'17'!J209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+'17'!J210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+'17'!J211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+'17'!J212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+'17'!J213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+'17'!J214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+'17'!J215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+'17'!J216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ref="M216:M232" si="26">+L216*K216</f>
        <v>0</v>
      </c>
      <c r="N216" s="17" t="s">
        <v>16</v>
      </c>
      <c r="O216" s="18"/>
      <c r="P216" s="23">
        <f t="shared" si="21"/>
        <v>0</v>
      </c>
      <c r="Q216" s="89"/>
      <c r="R216" s="43">
        <f t="shared" ref="R216:R231" si="27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+'17'!J217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+'17'!J218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26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+'17'!J219</f>
        <v>3</v>
      </c>
      <c r="F219" s="70"/>
      <c r="G219" s="46">
        <f t="shared" si="24"/>
        <v>3</v>
      </c>
      <c r="H219" s="77">
        <v>0</v>
      </c>
      <c r="I219" s="75">
        <v>0</v>
      </c>
      <c r="J219" s="46">
        <f t="shared" si="25"/>
        <v>2</v>
      </c>
      <c r="K219" s="71">
        <v>1</v>
      </c>
      <c r="L219" s="20">
        <v>35</v>
      </c>
      <c r="M219" s="64">
        <f t="shared" si="26"/>
        <v>35</v>
      </c>
      <c r="N219" s="17" t="s">
        <v>16</v>
      </c>
      <c r="O219" s="18"/>
      <c r="P219" s="130">
        <f t="shared" si="21"/>
        <v>35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+'17'!J220</f>
        <v>3</v>
      </c>
      <c r="F220" s="70"/>
      <c r="G220" s="46">
        <f t="shared" si="24"/>
        <v>3</v>
      </c>
      <c r="H220" s="77">
        <v>0</v>
      </c>
      <c r="I220" s="75">
        <v>0</v>
      </c>
      <c r="J220" s="46">
        <f t="shared" si="25"/>
        <v>1</v>
      </c>
      <c r="K220" s="71">
        <v>2</v>
      </c>
      <c r="L220" s="20">
        <v>35</v>
      </c>
      <c r="M220" s="64">
        <f t="shared" si="26"/>
        <v>70</v>
      </c>
      <c r="N220" s="17" t="s">
        <v>16</v>
      </c>
      <c r="O220" s="18"/>
      <c r="P220" s="130">
        <f t="shared" si="21"/>
        <v>70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+'17'!J221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26"/>
        <v>0</v>
      </c>
      <c r="N221" s="17" t="s">
        <v>16</v>
      </c>
      <c r="O221" s="18"/>
      <c r="P221" s="23">
        <f t="shared" si="21"/>
        <v>0</v>
      </c>
      <c r="Q221" s="89"/>
      <c r="R221" s="43">
        <f t="shared" si="27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+'17'!J222</f>
        <v>9</v>
      </c>
      <c r="F222" s="70"/>
      <c r="G222" s="46">
        <f t="shared" si="24"/>
        <v>9</v>
      </c>
      <c r="H222" s="77">
        <v>0</v>
      </c>
      <c r="I222" s="75">
        <v>0</v>
      </c>
      <c r="J222" s="46">
        <f t="shared" si="25"/>
        <v>9</v>
      </c>
      <c r="K222" s="71"/>
      <c r="L222" s="20">
        <v>15</v>
      </c>
      <c r="M222" s="64">
        <f t="shared" si="26"/>
        <v>0</v>
      </c>
      <c r="N222" s="17" t="s">
        <v>16</v>
      </c>
      <c r="O222" s="18"/>
      <c r="P222" s="23">
        <f t="shared" si="21"/>
        <v>0</v>
      </c>
      <c r="Q222" s="89"/>
      <c r="R222" s="43">
        <f t="shared" si="27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+'17'!J223</f>
        <v>4</v>
      </c>
      <c r="F223" s="70"/>
      <c r="G223" s="46">
        <f t="shared" si="24"/>
        <v>4</v>
      </c>
      <c r="H223" s="77">
        <v>0</v>
      </c>
      <c r="I223" s="75">
        <v>0</v>
      </c>
      <c r="J223" s="46">
        <f t="shared" si="25"/>
        <v>4</v>
      </c>
      <c r="K223" s="71"/>
      <c r="L223" s="20">
        <v>20</v>
      </c>
      <c r="M223" s="64">
        <f t="shared" si="26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+'17'!J224</f>
        <v>14</v>
      </c>
      <c r="F224" s="70"/>
      <c r="G224" s="46">
        <f t="shared" si="24"/>
        <v>14</v>
      </c>
      <c r="H224" s="77">
        <v>0</v>
      </c>
      <c r="I224" s="75">
        <v>0</v>
      </c>
      <c r="J224" s="46">
        <f t="shared" si="25"/>
        <v>14</v>
      </c>
      <c r="K224" s="71"/>
      <c r="L224" s="20">
        <v>20</v>
      </c>
      <c r="M224" s="64">
        <f t="shared" si="26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7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+'17'!J225</f>
        <v>51</v>
      </c>
      <c r="F225" s="70"/>
      <c r="G225" s="46">
        <f t="shared" si="24"/>
        <v>51</v>
      </c>
      <c r="H225" s="77">
        <v>0</v>
      </c>
      <c r="I225" s="75">
        <v>0</v>
      </c>
      <c r="J225" s="46">
        <f t="shared" si="25"/>
        <v>2</v>
      </c>
      <c r="K225" s="71">
        <v>49</v>
      </c>
      <c r="L225" s="20">
        <v>20</v>
      </c>
      <c r="M225" s="64">
        <f t="shared" si="26"/>
        <v>980</v>
      </c>
      <c r="N225" s="17" t="s">
        <v>1453</v>
      </c>
      <c r="O225" s="18">
        <v>60</v>
      </c>
      <c r="P225" s="130">
        <f t="shared" si="21"/>
        <v>920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+'17'!J226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/>
      <c r="M226" s="64">
        <f t="shared" si="26"/>
        <v>0</v>
      </c>
      <c r="N226" s="17" t="s">
        <v>16</v>
      </c>
      <c r="O226" s="18"/>
      <c r="P226" s="23">
        <f t="shared" si="21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+'17'!J227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/>
      <c r="M227" s="64">
        <f t="shared" si="26"/>
        <v>0</v>
      </c>
      <c r="N227" s="17" t="s">
        <v>16</v>
      </c>
      <c r="O227" s="18"/>
      <c r="P227" s="23">
        <f t="shared" si="21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+'17'!J228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/>
      <c r="M228" s="64">
        <f t="shared" si="26"/>
        <v>0</v>
      </c>
      <c r="N228" s="17" t="s">
        <v>16</v>
      </c>
      <c r="O228" s="18"/>
      <c r="P228" s="23">
        <f t="shared" si="21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+'17'!J229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6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+'17'!J230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26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+'17'!J231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26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>
        <f>+'17'!J232</f>
        <v>0</v>
      </c>
      <c r="F232" s="70"/>
      <c r="G232" s="46"/>
      <c r="H232" s="77">
        <v>0</v>
      </c>
      <c r="I232" s="75"/>
      <c r="J232" s="46">
        <f t="shared" si="25"/>
        <v>0</v>
      </c>
      <c r="K232" s="71"/>
      <c r="L232" s="20"/>
      <c r="M232" s="64">
        <f t="shared" si="26"/>
        <v>0</v>
      </c>
      <c r="N232" s="17" t="s">
        <v>16</v>
      </c>
      <c r="O232" s="18"/>
      <c r="P232" s="23">
        <f t="shared" si="21"/>
        <v>0</v>
      </c>
      <c r="Q232" s="89"/>
      <c r="R232" s="43"/>
    </row>
    <row r="233" spans="1:19" ht="25.5" x14ac:dyDescent="0.55000000000000004">
      <c r="A233" s="10"/>
      <c r="B233" s="10"/>
      <c r="C233" s="19"/>
      <c r="D233" s="10"/>
      <c r="E233" s="63">
        <f>+'17'!J233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9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599.66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2665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270</v>
      </c>
      <c r="O238" s="2">
        <v>170</v>
      </c>
      <c r="P238" s="2">
        <v>100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585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1810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1810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N224" sqref="N224"/>
      <selection pane="topRight" activeCell="N224" sqref="N224"/>
      <selection pane="bottomLeft" activeCell="N224" sqref="N224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13</v>
      </c>
      <c r="F5" s="70">
        <v>10</v>
      </c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22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0">
        <f t="shared" ref="P5:P25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56</v>
      </c>
      <c r="F6" s="70">
        <v>30</v>
      </c>
      <c r="G6" s="46">
        <f t="shared" si="0"/>
        <v>86</v>
      </c>
      <c r="H6" s="77">
        <v>0</v>
      </c>
      <c r="I6" s="75">
        <v>0</v>
      </c>
      <c r="J6" s="46">
        <f t="shared" si="1"/>
        <v>83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30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5</v>
      </c>
      <c r="F11" s="70">
        <v>5</v>
      </c>
      <c r="G11" s="46">
        <f t="shared" si="0"/>
        <v>10</v>
      </c>
      <c r="H11" s="77">
        <v>0</v>
      </c>
      <c r="I11" s="75">
        <v>0</v>
      </c>
      <c r="J11" s="46">
        <f t="shared" si="1"/>
        <v>0</v>
      </c>
      <c r="K11" s="71">
        <v>10</v>
      </c>
      <c r="L11" s="20">
        <v>50</v>
      </c>
      <c r="M11" s="64">
        <f t="shared" si="3"/>
        <v>500</v>
      </c>
      <c r="N11" s="17" t="s">
        <v>16</v>
      </c>
      <c r="O11" s="18">
        <v>100</v>
      </c>
      <c r="P11" s="130">
        <f t="shared" si="2"/>
        <v>400</v>
      </c>
      <c r="Q11" s="115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22</v>
      </c>
      <c r="F22" s="70">
        <v>10</v>
      </c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30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30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ref="P26:P80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19</v>
      </c>
      <c r="F31" s="70">
        <v>10</v>
      </c>
      <c r="G31" s="46">
        <f t="shared" si="0"/>
        <v>29</v>
      </c>
      <c r="H31" s="77">
        <v>0</v>
      </c>
      <c r="I31" s="75">
        <v>0</v>
      </c>
      <c r="J31" s="46">
        <f t="shared" si="1"/>
        <v>27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30">
        <f t="shared" si="5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30">
        <f t="shared" si="5"/>
        <v>100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+'18'!J40</f>
        <v>3</v>
      </c>
      <c r="F40" s="70">
        <v>2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+'18'!J41</f>
        <v>2</v>
      </c>
      <c r="F41" s="70">
        <v>2</v>
      </c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+'18'!J43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+'18'!J44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+'18'!J45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30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+'18'!J47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+'18'!J50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+'18'!J52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ref="P57:P65" si="6">SUM(M57-O57)</f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6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+'18'!J59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0">
        <f t="shared" si="6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+'18'!J60</f>
        <v>1</v>
      </c>
      <c r="F60" s="70">
        <v>3</v>
      </c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6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+'18'!J61</f>
        <v>5</v>
      </c>
      <c r="F61" s="70">
        <v>3</v>
      </c>
      <c r="G61" s="46">
        <f t="shared" si="0"/>
        <v>8</v>
      </c>
      <c r="H61" s="77">
        <v>0</v>
      </c>
      <c r="I61" s="75">
        <v>0</v>
      </c>
      <c r="J61" s="46">
        <f t="shared" si="1"/>
        <v>8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+'18'!J62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6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6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6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+'18'!J68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+'18'!J69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+'18'!J70</f>
        <v>5</v>
      </c>
      <c r="F70" s="70"/>
      <c r="G70" s="46">
        <f t="shared" si="7"/>
        <v>5</v>
      </c>
      <c r="H70" s="77">
        <v>0</v>
      </c>
      <c r="I70" s="75">
        <v>0</v>
      </c>
      <c r="J70" s="46">
        <f t="shared" si="8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+'18'!J71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+'18'!J72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+'18'!J73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+'18'!J74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+'18'!J75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+'18'!J77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+'18'!J78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+'18'!J79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+'18'!J80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+'18'!J81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+'18'!J83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3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+'18'!J84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+'18'!J85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+'18'!J86</f>
        <v>1</v>
      </c>
      <c r="F86" s="70"/>
      <c r="G86" s="46">
        <f t="shared" si="7"/>
        <v>1</v>
      </c>
      <c r="H86" s="77">
        <v>0</v>
      </c>
      <c r="I86" s="75">
        <v>0</v>
      </c>
      <c r="J86" s="46">
        <f t="shared" si="8"/>
        <v>0</v>
      </c>
      <c r="K86" s="71">
        <v>1</v>
      </c>
      <c r="L86" s="20">
        <v>150</v>
      </c>
      <c r="M86" s="64">
        <f t="shared" si="12"/>
        <v>150</v>
      </c>
      <c r="N86" s="17" t="s">
        <v>16</v>
      </c>
      <c r="O86" s="18">
        <v>90</v>
      </c>
      <c r="P86" s="130">
        <f t="shared" si="13"/>
        <v>60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+'18'!J87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+'18'!J88</f>
        <v>8</v>
      </c>
      <c r="F88" s="70"/>
      <c r="G88" s="46">
        <f t="shared" si="7"/>
        <v>8</v>
      </c>
      <c r="H88" s="77">
        <v>0</v>
      </c>
      <c r="I88" s="75">
        <v>0</v>
      </c>
      <c r="J88" s="46">
        <f t="shared" si="8"/>
        <v>8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+'18'!J89</f>
        <v>20</v>
      </c>
      <c r="F89" s="70"/>
      <c r="G89" s="46">
        <f t="shared" si="7"/>
        <v>20</v>
      </c>
      <c r="H89" s="77">
        <v>0</v>
      </c>
      <c r="I89" s="75">
        <v>0</v>
      </c>
      <c r="J89" s="46">
        <f t="shared" si="8"/>
        <v>20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+'18'!J90</f>
        <v>8</v>
      </c>
      <c r="F90" s="70"/>
      <c r="G90" s="46">
        <f t="shared" si="7"/>
        <v>8</v>
      </c>
      <c r="H90" s="77">
        <v>0</v>
      </c>
      <c r="I90" s="75">
        <v>0</v>
      </c>
      <c r="J90" s="46">
        <f t="shared" si="8"/>
        <v>8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+'18'!J91</f>
        <v>13</v>
      </c>
      <c r="F91" s="70"/>
      <c r="G91" s="46">
        <f t="shared" si="7"/>
        <v>13</v>
      </c>
      <c r="H91" s="77">
        <v>0</v>
      </c>
      <c r="I91" s="75">
        <v>0</v>
      </c>
      <c r="J91" s="46">
        <f t="shared" si="8"/>
        <v>13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+'18'!J92</f>
        <v>3</v>
      </c>
      <c r="F92" s="70"/>
      <c r="G92" s="46">
        <f t="shared" si="7"/>
        <v>3</v>
      </c>
      <c r="H92" s="77">
        <v>0</v>
      </c>
      <c r="I92" s="75">
        <v>0</v>
      </c>
      <c r="J92" s="46">
        <f t="shared" si="8"/>
        <v>3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+'18'!J93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+'18'!J94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+'18'!J95</f>
        <v>2</v>
      </c>
      <c r="F95" s="70"/>
      <c r="G95" s="46">
        <f t="shared" si="7"/>
        <v>2</v>
      </c>
      <c r="H95" s="77">
        <v>0</v>
      </c>
      <c r="I95" s="75">
        <v>0</v>
      </c>
      <c r="J95" s="46">
        <f t="shared" si="8"/>
        <v>2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+'18'!J96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+'18'!J97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+'18'!J98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+'18'!J99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+'18'!J100</f>
        <v>0</v>
      </c>
      <c r="F100" s="70">
        <v>2</v>
      </c>
      <c r="G100" s="46">
        <f t="shared" si="7"/>
        <v>2</v>
      </c>
      <c r="H100" s="77">
        <v>0</v>
      </c>
      <c r="I100" s="75">
        <v>0</v>
      </c>
      <c r="J100" s="46">
        <f t="shared" si="8"/>
        <v>1</v>
      </c>
      <c r="K100" s="71">
        <v>1</v>
      </c>
      <c r="L100" s="20">
        <v>50</v>
      </c>
      <c r="M100" s="64">
        <f t="shared" si="9"/>
        <v>50</v>
      </c>
      <c r="N100" s="17" t="s">
        <v>16</v>
      </c>
      <c r="O100" s="18"/>
      <c r="P100" s="130">
        <f t="shared" si="10"/>
        <v>50</v>
      </c>
      <c r="Q100" s="115">
        <v>9.91</v>
      </c>
      <c r="R100" s="43">
        <f t="shared" si="11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+'18'!J101</f>
        <v>0</v>
      </c>
      <c r="F101" s="70">
        <v>5</v>
      </c>
      <c r="G101" s="46">
        <f t="shared" si="7"/>
        <v>5</v>
      </c>
      <c r="H101" s="77">
        <v>0</v>
      </c>
      <c r="I101" s="75">
        <v>0</v>
      </c>
      <c r="J101" s="46">
        <f t="shared" si="8"/>
        <v>5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+'18'!J102</f>
        <v>0</v>
      </c>
      <c r="F102" s="70">
        <v>5</v>
      </c>
      <c r="G102" s="46">
        <f t="shared" si="7"/>
        <v>5</v>
      </c>
      <c r="H102" s="77">
        <v>0</v>
      </c>
      <c r="I102" s="75">
        <v>0</v>
      </c>
      <c r="J102" s="46">
        <f t="shared" si="8"/>
        <v>5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+'18'!J106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+'18'!J107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+'18'!J108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+'18'!J109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+'18'!J110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+'18'!J111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+'18'!J112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+'18'!J113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+'18'!J114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+'18'!J115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+'18'!J116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+'18'!J117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+'18'!J118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+'18'!J119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+'18'!J120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+'18'!J121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+'18'!J122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+'18'!J123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17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+'18'!J124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+'18'!J125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+'18'!J126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+'18'!J127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+'18'!J128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+'18'!J129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+'18'!J130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+'18'!J131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+'18'!J132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+'18'!J133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+'18'!J134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+'18'!J135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+'18'!J136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+'18'!J139</f>
        <v>6</v>
      </c>
      <c r="F139" s="70"/>
      <c r="G139" s="46">
        <f t="shared" si="15"/>
        <v>6</v>
      </c>
      <c r="H139" s="77">
        <v>0</v>
      </c>
      <c r="I139" s="75">
        <v>0</v>
      </c>
      <c r="J139" s="46">
        <f t="shared" si="16"/>
        <v>5</v>
      </c>
      <c r="K139" s="71">
        <v>1</v>
      </c>
      <c r="L139" s="20">
        <v>50</v>
      </c>
      <c r="M139" s="64">
        <f t="shared" si="9"/>
        <v>50</v>
      </c>
      <c r="N139" s="17" t="s">
        <v>16</v>
      </c>
      <c r="O139" s="18"/>
      <c r="P139" s="130">
        <f t="shared" si="10"/>
        <v>50</v>
      </c>
      <c r="Q139" s="115">
        <v>23.02</v>
      </c>
      <c r="R139" s="43">
        <f t="shared" si="11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+'18'!J144</f>
        <v>1</v>
      </c>
      <c r="F144" s="70"/>
      <c r="G144" s="46">
        <f t="shared" si="15"/>
        <v>1</v>
      </c>
      <c r="H144" s="77">
        <v>0</v>
      </c>
      <c r="I144" s="75">
        <v>0</v>
      </c>
      <c r="J144" s="46">
        <f t="shared" si="16"/>
        <v>1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+'18'!J150</f>
        <v>2</v>
      </c>
      <c r="F150" s="70"/>
      <c r="G150" s="46">
        <f t="shared" si="15"/>
        <v>2</v>
      </c>
      <c r="H150" s="77">
        <v>0</v>
      </c>
      <c r="I150" s="75">
        <v>0</v>
      </c>
      <c r="J150" s="46">
        <f t="shared" si="16"/>
        <v>2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+'18'!J151</f>
        <v>19</v>
      </c>
      <c r="F151" s="70">
        <v>10</v>
      </c>
      <c r="G151" s="46">
        <f t="shared" si="15"/>
        <v>29</v>
      </c>
      <c r="H151" s="77">
        <v>0</v>
      </c>
      <c r="I151" s="75">
        <v>0</v>
      </c>
      <c r="J151" s="46">
        <f t="shared" si="16"/>
        <v>29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+'18'!J162</f>
        <v>24</v>
      </c>
      <c r="F162" s="70"/>
      <c r="G162" s="46">
        <f t="shared" si="15"/>
        <v>24</v>
      </c>
      <c r="H162" s="77">
        <v>0</v>
      </c>
      <c r="I162" s="75">
        <v>0</v>
      </c>
      <c r="J162" s="46">
        <f t="shared" si="16"/>
        <v>22</v>
      </c>
      <c r="K162" s="71">
        <v>2</v>
      </c>
      <c r="L162" s="20">
        <v>55</v>
      </c>
      <c r="M162" s="64">
        <f t="shared" si="9"/>
        <v>110</v>
      </c>
      <c r="N162" s="17" t="s">
        <v>16</v>
      </c>
      <c r="O162" s="18">
        <v>10</v>
      </c>
      <c r="P162" s="130">
        <f t="shared" si="10"/>
        <v>100</v>
      </c>
      <c r="Q162" s="115">
        <v>40</v>
      </c>
      <c r="R162" s="43">
        <f t="shared" si="11"/>
        <v>80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+'18'!J164</f>
        <v>0</v>
      </c>
      <c r="F164" s="70">
        <v>2</v>
      </c>
      <c r="G164" s="46">
        <f t="shared" si="15"/>
        <v>2</v>
      </c>
      <c r="H164" s="77">
        <v>0</v>
      </c>
      <c r="I164" s="75">
        <v>0</v>
      </c>
      <c r="J164" s="46">
        <f t="shared" si="16"/>
        <v>0</v>
      </c>
      <c r="K164" s="71">
        <v>2</v>
      </c>
      <c r="L164" s="20">
        <v>120</v>
      </c>
      <c r="M164" s="64">
        <f t="shared" si="9"/>
        <v>240</v>
      </c>
      <c r="N164" s="17" t="s">
        <v>16</v>
      </c>
      <c r="O164" s="18"/>
      <c r="P164" s="130">
        <f t="shared" si="10"/>
        <v>240</v>
      </c>
      <c r="Q164" s="115">
        <v>83</v>
      </c>
      <c r="R164" s="43">
        <f t="shared" si="11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0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6" si="19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+'18'!J175</f>
        <v>11</v>
      </c>
      <c r="F175" s="70"/>
      <c r="G175" s="46">
        <f t="shared" si="15"/>
        <v>11</v>
      </c>
      <c r="H175" s="77">
        <v>0</v>
      </c>
      <c r="I175" s="75">
        <v>0</v>
      </c>
      <c r="J175" s="46">
        <f t="shared" si="16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33" si="20">+L177*K177</f>
        <v>0</v>
      </c>
      <c r="N177" s="17" t="s">
        <v>16</v>
      </c>
      <c r="O177" s="18"/>
      <c r="P177" s="23">
        <f t="shared" ref="P177:P233" si="21">SUM(M177-O177)</f>
        <v>0</v>
      </c>
      <c r="Q177" s="89">
        <v>10.47</v>
      </c>
      <c r="R177" s="43">
        <f t="shared" ref="R177:R233" si="22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2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2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/>
      <c r="R184" s="43">
        <f t="shared" si="22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+'18'!J185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2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2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+'18'!J194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+'18'!J198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+'18'!J199</f>
        <v>229</v>
      </c>
      <c r="F199" s="70"/>
      <c r="G199" s="46">
        <f t="shared" si="15"/>
        <v>229</v>
      </c>
      <c r="H199" s="77">
        <v>0</v>
      </c>
      <c r="I199" s="75">
        <v>0</v>
      </c>
      <c r="J199" s="46">
        <f t="shared" si="16"/>
        <v>229</v>
      </c>
      <c r="K199" s="71"/>
      <c r="L199" s="20">
        <v>10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+'18'!J201</f>
        <v>6</v>
      </c>
      <c r="F201" s="70"/>
      <c r="G201" s="46">
        <f t="shared" si="15"/>
        <v>6</v>
      </c>
      <c r="H201" s="77">
        <v>0</v>
      </c>
      <c r="I201" s="75">
        <v>0</v>
      </c>
      <c r="J201" s="46">
        <f t="shared" si="16"/>
        <v>5</v>
      </c>
      <c r="K201" s="71">
        <v>1</v>
      </c>
      <c r="L201" s="20">
        <v>20</v>
      </c>
      <c r="M201" s="64">
        <f t="shared" si="20"/>
        <v>20</v>
      </c>
      <c r="N201" s="17" t="s">
        <v>16</v>
      </c>
      <c r="O201" s="18"/>
      <c r="P201" s="130">
        <f t="shared" si="21"/>
        <v>20</v>
      </c>
      <c r="Q201" s="89">
        <v>16.670000000000002</v>
      </c>
      <c r="R201" s="43">
        <f t="shared" si="22"/>
        <v>16.670000000000002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+'18'!J202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+'18'!J203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+'18'!J204</f>
        <v>16</v>
      </c>
      <c r="F204" s="70"/>
      <c r="G204" s="46">
        <f t="shared" ref="G204:G233" si="26">E204+F204</f>
        <v>16</v>
      </c>
      <c r="H204" s="77">
        <v>0</v>
      </c>
      <c r="I204" s="75">
        <v>0</v>
      </c>
      <c r="J204" s="46">
        <f t="shared" ref="J204:J233" si="27">+G204-H204-K204-I204</f>
        <v>16</v>
      </c>
      <c r="K204" s="71"/>
      <c r="L204" s="20">
        <v>200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+'18'!J205</f>
        <v>15</v>
      </c>
      <c r="F205" s="70"/>
      <c r="G205" s="46">
        <f t="shared" si="26"/>
        <v>15</v>
      </c>
      <c r="H205" s="77">
        <v>0</v>
      </c>
      <c r="I205" s="75">
        <v>0</v>
      </c>
      <c r="J205" s="46">
        <f t="shared" si="27"/>
        <v>15</v>
      </c>
      <c r="K205" s="71"/>
      <c r="L205" s="20">
        <v>250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+'18'!J206</f>
        <v>18</v>
      </c>
      <c r="F206" s="70"/>
      <c r="G206" s="46">
        <f t="shared" si="26"/>
        <v>18</v>
      </c>
      <c r="H206" s="77">
        <v>0</v>
      </c>
      <c r="I206" s="75">
        <v>0</v>
      </c>
      <c r="J206" s="46">
        <f t="shared" si="27"/>
        <v>18</v>
      </c>
      <c r="K206" s="71"/>
      <c r="L206" s="20">
        <v>50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2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+'18'!J207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2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29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2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27</v>
      </c>
      <c r="M214" s="64">
        <f t="shared" si="20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20</v>
      </c>
      <c r="M215" s="64">
        <f t="shared" si="20"/>
        <v>0</v>
      </c>
      <c r="N215" s="17" t="s">
        <v>16</v>
      </c>
      <c r="O215" s="18"/>
      <c r="P215" s="23">
        <f t="shared" ref="P215:P232" si="28">SUM(M215-O215)</f>
        <v>0</v>
      </c>
      <c r="Q215" s="89"/>
      <c r="R215" s="43">
        <f t="shared" ref="R215:R232" si="29"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+'18'!J216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>
        <v>15</v>
      </c>
      <c r="M216" s="64">
        <f t="shared" si="20"/>
        <v>0</v>
      </c>
      <c r="N216" s="17" t="s">
        <v>16</v>
      </c>
      <c r="O216" s="18"/>
      <c r="P216" s="23">
        <f t="shared" si="28"/>
        <v>0</v>
      </c>
      <c r="Q216" s="89"/>
      <c r="R216" s="43">
        <f t="shared" si="29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>
        <v>25</v>
      </c>
      <c r="M217" s="64">
        <f t="shared" si="20"/>
        <v>0</v>
      </c>
      <c r="N217" s="17" t="s">
        <v>16</v>
      </c>
      <c r="O217" s="18"/>
      <c r="P217" s="23">
        <f t="shared" si="28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25</v>
      </c>
      <c r="M218" s="64">
        <f t="shared" si="20"/>
        <v>0</v>
      </c>
      <c r="N218" s="17" t="s">
        <v>16</v>
      </c>
      <c r="O218" s="18"/>
      <c r="P218" s="23">
        <f t="shared" si="28"/>
        <v>0</v>
      </c>
      <c r="Q218" s="89"/>
      <c r="R218" s="43">
        <f t="shared" si="29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+'18'!J219</f>
        <v>2</v>
      </c>
      <c r="F219" s="70"/>
      <c r="G219" s="46">
        <f t="shared" si="26"/>
        <v>2</v>
      </c>
      <c r="H219" s="77">
        <v>0</v>
      </c>
      <c r="I219" s="75">
        <v>0</v>
      </c>
      <c r="J219" s="46">
        <f t="shared" si="27"/>
        <v>2</v>
      </c>
      <c r="K219" s="71"/>
      <c r="L219" s="20">
        <v>35</v>
      </c>
      <c r="M219" s="64">
        <f t="shared" si="20"/>
        <v>0</v>
      </c>
      <c r="N219" s="17" t="s">
        <v>16</v>
      </c>
      <c r="O219" s="18"/>
      <c r="P219" s="23">
        <f t="shared" si="28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+'18'!J220</f>
        <v>1</v>
      </c>
      <c r="F220" s="70"/>
      <c r="G220" s="46">
        <f t="shared" si="26"/>
        <v>1</v>
      </c>
      <c r="H220" s="77">
        <v>0</v>
      </c>
      <c r="I220" s="75">
        <v>0</v>
      </c>
      <c r="J220" s="46">
        <f t="shared" si="27"/>
        <v>1</v>
      </c>
      <c r="K220" s="71"/>
      <c r="L220" s="20">
        <v>35</v>
      </c>
      <c r="M220" s="64">
        <f t="shared" si="20"/>
        <v>0</v>
      </c>
      <c r="N220" s="17" t="s">
        <v>16</v>
      </c>
      <c r="O220" s="18"/>
      <c r="P220" s="23">
        <f t="shared" si="28"/>
        <v>0</v>
      </c>
      <c r="Q220" s="89"/>
      <c r="R220" s="43">
        <f t="shared" si="29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+'18'!J221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27"/>
        <v>0</v>
      </c>
      <c r="K221" s="71"/>
      <c r="L221" s="20">
        <v>20</v>
      </c>
      <c r="M221" s="64">
        <f t="shared" si="20"/>
        <v>0</v>
      </c>
      <c r="N221" s="17" t="s">
        <v>16</v>
      </c>
      <c r="O221" s="18"/>
      <c r="P221" s="23">
        <f t="shared" si="28"/>
        <v>0</v>
      </c>
      <c r="Q221" s="89"/>
      <c r="R221" s="43">
        <f t="shared" si="29"/>
        <v>0</v>
      </c>
    </row>
    <row r="222" spans="1:18" ht="25.5" x14ac:dyDescent="0.55000000000000004">
      <c r="A222" s="10"/>
      <c r="B222" s="10">
        <v>20064365</v>
      </c>
      <c r="C222" s="19" t="s">
        <v>1459</v>
      </c>
      <c r="D222" s="10" t="s">
        <v>434</v>
      </c>
      <c r="E222" s="63">
        <f>+'18'!J222</f>
        <v>9</v>
      </c>
      <c r="F222" s="70"/>
      <c r="G222" s="46">
        <f t="shared" si="26"/>
        <v>9</v>
      </c>
      <c r="H222" s="77">
        <v>0</v>
      </c>
      <c r="I222" s="75">
        <v>0</v>
      </c>
      <c r="J222" s="46">
        <f t="shared" si="27"/>
        <v>9</v>
      </c>
      <c r="K222" s="71"/>
      <c r="L222" s="20">
        <v>15</v>
      </c>
      <c r="M222" s="64">
        <f t="shared" si="20"/>
        <v>0</v>
      </c>
      <c r="N222" s="17" t="s">
        <v>16</v>
      </c>
      <c r="O222" s="18"/>
      <c r="P222" s="23">
        <f t="shared" si="28"/>
        <v>0</v>
      </c>
      <c r="Q222" s="89"/>
      <c r="R222" s="43">
        <f t="shared" si="29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+'18'!J223</f>
        <v>4</v>
      </c>
      <c r="F223" s="70"/>
      <c r="G223" s="46">
        <f t="shared" si="26"/>
        <v>4</v>
      </c>
      <c r="H223" s="77">
        <v>0</v>
      </c>
      <c r="I223" s="75">
        <v>0</v>
      </c>
      <c r="J223" s="46">
        <f t="shared" si="27"/>
        <v>4</v>
      </c>
      <c r="K223" s="71"/>
      <c r="L223" s="20">
        <v>20</v>
      </c>
      <c r="M223" s="64">
        <f t="shared" si="20"/>
        <v>0</v>
      </c>
      <c r="N223" s="17" t="s">
        <v>16</v>
      </c>
      <c r="O223" s="18"/>
      <c r="P223" s="23">
        <f t="shared" si="28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+'18'!J224</f>
        <v>14</v>
      </c>
      <c r="F224" s="70"/>
      <c r="G224" s="46">
        <f t="shared" si="26"/>
        <v>14</v>
      </c>
      <c r="H224" s="77">
        <v>0</v>
      </c>
      <c r="I224" s="75">
        <v>0</v>
      </c>
      <c r="J224" s="46">
        <f t="shared" si="27"/>
        <v>14</v>
      </c>
      <c r="K224" s="71"/>
      <c r="L224" s="20">
        <v>20</v>
      </c>
      <c r="M224" s="64">
        <f t="shared" si="20"/>
        <v>0</v>
      </c>
      <c r="N224" s="17" t="s">
        <v>16</v>
      </c>
      <c r="O224" s="18"/>
      <c r="P224" s="23">
        <f t="shared" si="28"/>
        <v>0</v>
      </c>
      <c r="Q224" s="89"/>
      <c r="R224" s="43">
        <f t="shared" si="29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+'18'!J225</f>
        <v>2</v>
      </c>
      <c r="F225" s="70">
        <v>50</v>
      </c>
      <c r="G225" s="46">
        <f t="shared" si="26"/>
        <v>52</v>
      </c>
      <c r="H225" s="77">
        <v>0</v>
      </c>
      <c r="I225" s="75">
        <v>0</v>
      </c>
      <c r="J225" s="46">
        <f t="shared" si="27"/>
        <v>0</v>
      </c>
      <c r="K225" s="71">
        <v>52</v>
      </c>
      <c r="L225" s="20">
        <v>20</v>
      </c>
      <c r="M225" s="64">
        <f t="shared" si="20"/>
        <v>1040</v>
      </c>
      <c r="N225" s="17" t="s">
        <v>16</v>
      </c>
      <c r="O225" s="18">
        <v>180</v>
      </c>
      <c r="P225" s="130">
        <f t="shared" si="28"/>
        <v>860</v>
      </c>
      <c r="Q225" s="89"/>
      <c r="R225" s="43">
        <f t="shared" si="29"/>
        <v>0</v>
      </c>
    </row>
    <row r="226" spans="1:19" ht="25.5" x14ac:dyDescent="0.55000000000000004">
      <c r="A226" s="10"/>
      <c r="B226" s="10"/>
      <c r="C226" s="19"/>
      <c r="D226" s="10"/>
      <c r="E226" s="63">
        <f>+'18'!J226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/>
      <c r="K226" s="71"/>
      <c r="L226" s="20"/>
      <c r="M226" s="64">
        <f t="shared" si="20"/>
        <v>0</v>
      </c>
      <c r="N226" s="17" t="s">
        <v>16</v>
      </c>
      <c r="O226" s="18"/>
      <c r="P226" s="23">
        <f t="shared" si="28"/>
        <v>0</v>
      </c>
      <c r="Q226" s="89"/>
      <c r="R226" s="43">
        <f t="shared" si="29"/>
        <v>0</v>
      </c>
    </row>
    <row r="227" spans="1:19" ht="25.5" x14ac:dyDescent="0.55000000000000004">
      <c r="A227" s="10"/>
      <c r="B227" s="10"/>
      <c r="C227" s="19"/>
      <c r="D227" s="10"/>
      <c r="E227" s="63">
        <f>+'18'!J227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/>
      <c r="K227" s="71"/>
      <c r="L227" s="20"/>
      <c r="M227" s="64">
        <f t="shared" si="20"/>
        <v>0</v>
      </c>
      <c r="N227" s="17" t="s">
        <v>16</v>
      </c>
      <c r="O227" s="18"/>
      <c r="P227" s="23">
        <f t="shared" si="28"/>
        <v>0</v>
      </c>
      <c r="Q227" s="89"/>
      <c r="R227" s="43">
        <f t="shared" si="29"/>
        <v>0</v>
      </c>
    </row>
    <row r="228" spans="1:19" ht="25.5" x14ac:dyDescent="0.55000000000000004">
      <c r="A228" s="10"/>
      <c r="B228" s="10"/>
      <c r="C228" s="19"/>
      <c r="D228" s="10"/>
      <c r="E228" s="63">
        <f>+'18'!J228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/>
      <c r="K228" s="71"/>
      <c r="L228" s="20"/>
      <c r="M228" s="64">
        <f t="shared" si="20"/>
        <v>0</v>
      </c>
      <c r="N228" s="17" t="s">
        <v>16</v>
      </c>
      <c r="O228" s="18"/>
      <c r="P228" s="23">
        <f t="shared" si="28"/>
        <v>0</v>
      </c>
      <c r="Q228" s="89"/>
      <c r="R228" s="43">
        <f t="shared" si="29"/>
        <v>0</v>
      </c>
    </row>
    <row r="229" spans="1:19" ht="25.5" x14ac:dyDescent="0.55000000000000004">
      <c r="A229" s="10"/>
      <c r="B229" s="10"/>
      <c r="C229" s="19"/>
      <c r="D229" s="10"/>
      <c r="E229" s="63">
        <f>+'18'!J229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/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8"/>
        <v>0</v>
      </c>
      <c r="Q229" s="89"/>
      <c r="R229" s="43">
        <f t="shared" si="29"/>
        <v>0</v>
      </c>
    </row>
    <row r="230" spans="1:19" ht="25.5" x14ac:dyDescent="0.55000000000000004">
      <c r="A230" s="10"/>
      <c r="B230" s="10"/>
      <c r="C230" s="19"/>
      <c r="D230" s="10"/>
      <c r="E230" s="63">
        <f>+'18'!J230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/>
      <c r="K230" s="71"/>
      <c r="L230" s="20"/>
      <c r="M230" s="64">
        <f t="shared" si="20"/>
        <v>0</v>
      </c>
      <c r="N230" s="17" t="s">
        <v>16</v>
      </c>
      <c r="O230" s="18"/>
      <c r="P230" s="23">
        <f t="shared" si="28"/>
        <v>0</v>
      </c>
      <c r="Q230" s="89"/>
      <c r="R230" s="43">
        <f t="shared" si="29"/>
        <v>0</v>
      </c>
    </row>
    <row r="231" spans="1:19" ht="25.5" x14ac:dyDescent="0.55000000000000004">
      <c r="A231" s="10"/>
      <c r="B231" s="10"/>
      <c r="C231" s="19"/>
      <c r="D231" s="10"/>
      <c r="E231" s="63">
        <f>+'18'!J231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/>
      <c r="K231" s="71"/>
      <c r="L231" s="20"/>
      <c r="M231" s="64">
        <f t="shared" si="20"/>
        <v>0</v>
      </c>
      <c r="N231" s="17" t="s">
        <v>16</v>
      </c>
      <c r="O231" s="18"/>
      <c r="P231" s="23">
        <f t="shared" si="28"/>
        <v>0</v>
      </c>
      <c r="Q231" s="89"/>
      <c r="R231" s="43">
        <f t="shared" si="29"/>
        <v>0</v>
      </c>
    </row>
    <row r="232" spans="1:19" ht="25.5" x14ac:dyDescent="0.55000000000000004">
      <c r="A232" s="10"/>
      <c r="B232" s="10"/>
      <c r="C232" s="19"/>
      <c r="D232" s="10"/>
      <c r="E232" s="63">
        <f>+'18'!J232</f>
        <v>0</v>
      </c>
      <c r="F232" s="70"/>
      <c r="G232" s="46">
        <f t="shared" si="26"/>
        <v>0</v>
      </c>
      <c r="H232" s="77"/>
      <c r="I232" s="75"/>
      <c r="J232" s="46"/>
      <c r="K232" s="71"/>
      <c r="L232" s="20"/>
      <c r="M232" s="64">
        <f t="shared" si="20"/>
        <v>0</v>
      </c>
      <c r="N232" s="17" t="s">
        <v>16</v>
      </c>
      <c r="O232" s="18"/>
      <c r="P232" s="23">
        <f t="shared" si="28"/>
        <v>0</v>
      </c>
      <c r="Q232" s="89"/>
      <c r="R232" s="43">
        <f t="shared" si="29"/>
        <v>0</v>
      </c>
    </row>
    <row r="233" spans="1:19" ht="25.5" x14ac:dyDescent="0.55000000000000004">
      <c r="A233" s="10"/>
      <c r="B233" s="10"/>
      <c r="C233" s="19"/>
      <c r="D233" s="10"/>
      <c r="E233" s="63">
        <f>+'18'!J233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/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 t="s">
        <v>1424</v>
      </c>
      <c r="P234" s="73" t="s">
        <v>213</v>
      </c>
      <c r="Q234" s="90"/>
      <c r="R234" s="74">
        <f>SUM(R5:R233)</f>
        <v>851.42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 t="str">
        <f>+O234</f>
        <v xml:space="preserve"> 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3240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1000</v>
      </c>
      <c r="O238" s="2">
        <v>500</v>
      </c>
      <c r="P238" s="2">
        <v>500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610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1630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1630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O246" sqref="O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88"/>
    </row>
    <row r="3" spans="1:18" s="5" customFormat="1" ht="26.45" customHeight="1" x14ac:dyDescent="0.55000000000000004">
      <c r="A3" s="183" t="s">
        <v>1</v>
      </c>
      <c r="B3" s="183" t="s">
        <v>1354</v>
      </c>
      <c r="C3" s="183" t="s">
        <v>2</v>
      </c>
      <c r="D3" s="183" t="s">
        <v>1355</v>
      </c>
      <c r="E3" s="185" t="s">
        <v>3</v>
      </c>
      <c r="F3" s="185" t="s">
        <v>4</v>
      </c>
      <c r="G3" s="185" t="s">
        <v>5</v>
      </c>
      <c r="H3" s="76" t="s">
        <v>6</v>
      </c>
      <c r="I3" s="138" t="s">
        <v>273</v>
      </c>
      <c r="J3" s="185" t="s">
        <v>7</v>
      </c>
      <c r="K3" s="186" t="s">
        <v>8</v>
      </c>
      <c r="L3" s="186"/>
      <c r="M3" s="186"/>
      <c r="N3" s="185" t="s">
        <v>9</v>
      </c>
      <c r="O3" s="187" t="s">
        <v>10</v>
      </c>
      <c r="Q3" s="188" t="s">
        <v>274</v>
      </c>
      <c r="R3" s="181" t="s">
        <v>275</v>
      </c>
    </row>
    <row r="4" spans="1:18" s="5" customFormat="1" ht="26.25" x14ac:dyDescent="0.55000000000000004">
      <c r="A4" s="184"/>
      <c r="B4" s="184"/>
      <c r="C4" s="184"/>
      <c r="D4" s="184"/>
      <c r="E4" s="185"/>
      <c r="F4" s="185"/>
      <c r="G4" s="185"/>
      <c r="H4" s="76" t="s">
        <v>11</v>
      </c>
      <c r="I4" s="139"/>
      <c r="J4" s="185"/>
      <c r="K4" s="68" t="s">
        <v>12</v>
      </c>
      <c r="L4" s="69" t="s">
        <v>13</v>
      </c>
      <c r="M4" s="68" t="s">
        <v>14</v>
      </c>
      <c r="N4" s="185"/>
      <c r="O4" s="187"/>
      <c r="Q4" s="189"/>
      <c r="R4" s="18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0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81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30">
        <f t="shared" si="2"/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30">
        <f t="shared" si="2"/>
        <v>200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27</v>
      </c>
      <c r="F31" s="70"/>
      <c r="G31" s="46">
        <f t="shared" si="0"/>
        <v>27</v>
      </c>
      <c r="H31" s="77">
        <v>0</v>
      </c>
      <c r="I31" s="75">
        <v>0</v>
      </c>
      <c r="J31" s="46">
        <f t="shared" si="1"/>
        <v>26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30">
        <f t="shared" si="2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0</v>
      </c>
      <c r="K32" s="71">
        <v>4</v>
      </c>
      <c r="L32" s="20">
        <v>130</v>
      </c>
      <c r="M32" s="64">
        <f t="shared" si="3"/>
        <v>520</v>
      </c>
      <c r="N32" s="17" t="s">
        <v>16</v>
      </c>
      <c r="O32" s="18">
        <v>120</v>
      </c>
      <c r="P32" s="130">
        <f t="shared" si="2"/>
        <v>400</v>
      </c>
      <c r="Q32" s="115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+'19'!J40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+'19'!J41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25</v>
      </c>
      <c r="P45" s="130">
        <f t="shared" si="2"/>
        <v>25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1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50</v>
      </c>
      <c r="P46" s="130">
        <f t="shared" si="2"/>
        <v>50</v>
      </c>
      <c r="Q46" s="115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+'19'!J47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2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25</v>
      </c>
      <c r="P47" s="130">
        <f t="shared" si="2"/>
        <v>25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+'19'!J50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2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>
        <v>50</v>
      </c>
      <c r="P50" s="130">
        <f t="shared" si="2"/>
        <v>50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+'19'!J52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ref="P60:P63" si="5">SUM(M60-O60)</f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+'19'!J61</f>
        <v>8</v>
      </c>
      <c r="F61" s="70"/>
      <c r="G61" s="46">
        <f t="shared" si="0"/>
        <v>8</v>
      </c>
      <c r="H61" s="77">
        <v>0</v>
      </c>
      <c r="I61" s="75">
        <v>0</v>
      </c>
      <c r="J61" s="46">
        <f t="shared" si="1"/>
        <v>8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+'19'!J62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+'19'!J68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30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+'19'!J69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+'19'!J70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+'19'!J71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+'19'!J72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+'19'!J74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+'19'!J77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+'19'!J80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+'19'!J81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+'19'!J84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+'19'!J85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+'19'!J86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+'19'!J87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+'19'!J88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+'19'!J89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+'19'!J90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+'19'!J91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+'19'!J92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+'19'!J93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+'19'!J94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+'19'!J95</f>
        <v>2</v>
      </c>
      <c r="F95" s="70"/>
      <c r="G95" s="46">
        <f t="shared" si="6"/>
        <v>2</v>
      </c>
      <c r="H95" s="77">
        <v>0</v>
      </c>
      <c r="I95" s="75">
        <v>0</v>
      </c>
      <c r="J95" s="46">
        <f t="shared" si="7"/>
        <v>2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+'19'!J96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+'19'!J97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+'19'!J98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+'19'!J99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+'19'!J100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+'19'!J101</f>
        <v>5</v>
      </c>
      <c r="F101" s="70"/>
      <c r="G101" s="46">
        <f t="shared" si="6"/>
        <v>5</v>
      </c>
      <c r="H101" s="77">
        <v>0</v>
      </c>
      <c r="I101" s="75">
        <v>0</v>
      </c>
      <c r="J101" s="46">
        <f t="shared" si="7"/>
        <v>5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+'19'!J102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+'19'!J106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+'19'!J107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+'19'!J108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+'19'!J109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+'19'!J110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+'19'!J111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+'19'!J112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+'19'!J113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+'19'!J114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+'19'!J115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+'19'!J116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+'19'!J117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+'19'!J118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+'19'!J119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+'19'!J120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+'19'!J121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+'19'!J122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+'19'!J123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+'19'!J124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+'19'!J125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+'19'!J126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+'19'!J127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+'19'!J128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+'19'!J129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+'19'!J130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+'19'!J131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+'19'!J132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+'19'!J133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+'19'!J134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+'19'!J135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+'19'!J136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+'19'!J137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+'19'!J138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+'19'!J139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5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+'19'!J140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+'19'!J141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+'19'!J142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+'19'!J143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+'19'!J144</f>
        <v>1</v>
      </c>
      <c r="F144" s="70"/>
      <c r="G144" s="46">
        <f t="shared" si="14"/>
        <v>1</v>
      </c>
      <c r="H144" s="77">
        <v>0</v>
      </c>
      <c r="I144" s="75">
        <v>0</v>
      </c>
      <c r="J144" s="46">
        <f t="shared" si="15"/>
        <v>1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+'19'!J145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+'19'!J146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+'19'!J147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+'19'!J148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+'19'!J149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+'19'!J150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+'19'!J151</f>
        <v>29</v>
      </c>
      <c r="F151" s="70"/>
      <c r="G151" s="46">
        <f t="shared" si="14"/>
        <v>29</v>
      </c>
      <c r="H151" s="77">
        <v>0</v>
      </c>
      <c r="I151" s="75">
        <v>0</v>
      </c>
      <c r="J151" s="46">
        <f t="shared" si="15"/>
        <v>14</v>
      </c>
      <c r="K151" s="71">
        <v>15</v>
      </c>
      <c r="L151" s="20">
        <v>120</v>
      </c>
      <c r="M151" s="64">
        <f t="shared" si="8"/>
        <v>1800</v>
      </c>
      <c r="N151" s="17" t="s">
        <v>16</v>
      </c>
      <c r="O151" s="18">
        <v>700</v>
      </c>
      <c r="P151" s="130">
        <f t="shared" si="9"/>
        <v>1100</v>
      </c>
      <c r="Q151" s="115">
        <v>73</v>
      </c>
      <c r="R151" s="43">
        <f t="shared" si="10"/>
        <v>1095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+'19'!J152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+'19'!J153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+'19'!J154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+'19'!J155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+'19'!J156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+'19'!J157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+'19'!J158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+'19'!J159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+'19'!J160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+'19'!J161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+'19'!J162</f>
        <v>22</v>
      </c>
      <c r="F162" s="70"/>
      <c r="G162" s="46">
        <f t="shared" si="14"/>
        <v>22</v>
      </c>
      <c r="H162" s="77">
        <v>0</v>
      </c>
      <c r="I162" s="75">
        <v>0</v>
      </c>
      <c r="J162" s="46">
        <f t="shared" si="15"/>
        <v>22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+'19'!J163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+'19'!J164</f>
        <v>0</v>
      </c>
      <c r="F164" s="70">
        <v>3</v>
      </c>
      <c r="G164" s="46">
        <f t="shared" si="14"/>
        <v>3</v>
      </c>
      <c r="H164" s="77">
        <v>0</v>
      </c>
      <c r="I164" s="75">
        <v>0</v>
      </c>
      <c r="J164" s="46">
        <f t="shared" si="15"/>
        <v>1</v>
      </c>
      <c r="K164" s="71">
        <v>2</v>
      </c>
      <c r="L164" s="20">
        <v>120</v>
      </c>
      <c r="M164" s="64">
        <f t="shared" si="8"/>
        <v>240</v>
      </c>
      <c r="N164" s="17" t="s">
        <v>16</v>
      </c>
      <c r="O164" s="18"/>
      <c r="P164" s="130">
        <f t="shared" si="9"/>
        <v>240</v>
      </c>
      <c r="Q164" s="115">
        <v>83</v>
      </c>
      <c r="R164" s="43">
        <f t="shared" si="10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+'19'!J165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+'19'!J166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+'19'!J167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+'19'!J168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+'19'!J169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+'19'!J170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+'19'!J171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+'19'!J172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+'19'!J174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+'19'!J175</f>
        <v>11</v>
      </c>
      <c r="F175" s="70"/>
      <c r="G175" s="46">
        <f t="shared" si="14"/>
        <v>11</v>
      </c>
      <c r="H175" s="77">
        <v>0</v>
      </c>
      <c r="I175" s="75">
        <v>0</v>
      </c>
      <c r="J175" s="46">
        <f t="shared" si="15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+'19'!J176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+'19'!J177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ref="P177:P233" si="19">SUM(M177-O177)</f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+'19'!J178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+'19'!J179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+'19'!J180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+'19'!J181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+'19'!J182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+'19'!J183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+'19'!J184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+'19'!J185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+'19'!J186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+'19'!J190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+'19'!J191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+'19'!J192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+'19'!J193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+'19'!J194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+'19'!J195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+'19'!J196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+'19'!J197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+'19'!J198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+'19'!J199</f>
        <v>229</v>
      </c>
      <c r="F199" s="70"/>
      <c r="G199" s="46">
        <f t="shared" si="14"/>
        <v>229</v>
      </c>
      <c r="H199" s="77">
        <v>0</v>
      </c>
      <c r="I199" s="75">
        <v>0</v>
      </c>
      <c r="J199" s="46">
        <f t="shared" si="15"/>
        <v>229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+'19'!J200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+'19'!J201</f>
        <v>5</v>
      </c>
      <c r="F201" s="70"/>
      <c r="G201" s="46">
        <f t="shared" si="14"/>
        <v>5</v>
      </c>
      <c r="H201" s="77">
        <v>0</v>
      </c>
      <c r="I201" s="75">
        <v>0</v>
      </c>
      <c r="J201" s="46">
        <f t="shared" si="15"/>
        <v>5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+'19'!J202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+'19'!J203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+'19'!J204</f>
        <v>16</v>
      </c>
      <c r="F204" s="70"/>
      <c r="G204" s="46">
        <f t="shared" ref="G204:G233" si="23">E204+F204</f>
        <v>16</v>
      </c>
      <c r="H204" s="77">
        <v>0</v>
      </c>
      <c r="I204" s="75">
        <v>0</v>
      </c>
      <c r="J204" s="46">
        <f t="shared" ref="J204:J233" si="24">+G204-H204-K204-I204</f>
        <v>16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+'19'!J205</f>
        <v>15</v>
      </c>
      <c r="F205" s="70"/>
      <c r="G205" s="46">
        <f t="shared" si="23"/>
        <v>15</v>
      </c>
      <c r="H205" s="77">
        <v>0</v>
      </c>
      <c r="I205" s="75">
        <v>0</v>
      </c>
      <c r="J205" s="46">
        <f t="shared" si="24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+'19'!J206</f>
        <v>18</v>
      </c>
      <c r="F206" s="70"/>
      <c r="G206" s="46">
        <f t="shared" si="23"/>
        <v>18</v>
      </c>
      <c r="H206" s="77">
        <v>0</v>
      </c>
      <c r="I206" s="75">
        <v>0</v>
      </c>
      <c r="J206" s="46">
        <f t="shared" si="24"/>
        <v>18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+'19'!J207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+'19'!J212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ref="P215:P231" si="25"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5"/>
        <v>0</v>
      </c>
      <c r="Q216" s="89"/>
      <c r="R216" s="43">
        <f t="shared" ref="R216:R231" si="26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6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+'19'!J218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25"/>
        <v>0</v>
      </c>
      <c r="Q218" s="89"/>
      <c r="R218" s="43">
        <f t="shared" si="26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+'19'!J219</f>
        <v>2</v>
      </c>
      <c r="F219" s="70"/>
      <c r="G219" s="46">
        <f t="shared" si="23"/>
        <v>2</v>
      </c>
      <c r="H219" s="77">
        <v>0</v>
      </c>
      <c r="I219" s="75">
        <v>0</v>
      </c>
      <c r="J219" s="46">
        <f t="shared" si="24"/>
        <v>0</v>
      </c>
      <c r="K219" s="71">
        <v>2</v>
      </c>
      <c r="L219" s="20">
        <v>35</v>
      </c>
      <c r="M219" s="64">
        <f t="shared" si="18"/>
        <v>70</v>
      </c>
      <c r="N219" s="17" t="s">
        <v>16</v>
      </c>
      <c r="O219" s="18">
        <v>50</v>
      </c>
      <c r="P219" s="130">
        <f t="shared" si="25"/>
        <v>20</v>
      </c>
      <c r="Q219" s="89"/>
      <c r="R219" s="43">
        <f t="shared" si="26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+'19'!J220</f>
        <v>1</v>
      </c>
      <c r="F220" s="70"/>
      <c r="G220" s="46">
        <f t="shared" si="23"/>
        <v>1</v>
      </c>
      <c r="H220" s="77">
        <v>0</v>
      </c>
      <c r="I220" s="75">
        <v>0</v>
      </c>
      <c r="J220" s="46">
        <f t="shared" si="24"/>
        <v>0</v>
      </c>
      <c r="K220" s="71">
        <v>1</v>
      </c>
      <c r="L220" s="20">
        <v>35</v>
      </c>
      <c r="M220" s="64">
        <f t="shared" si="18"/>
        <v>35</v>
      </c>
      <c r="N220" s="17" t="s">
        <v>1453</v>
      </c>
      <c r="O220" s="18">
        <v>35</v>
      </c>
      <c r="P220" s="23">
        <f t="shared" si="25"/>
        <v>0</v>
      </c>
      <c r="Q220" s="89"/>
      <c r="R220" s="43">
        <f t="shared" si="26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+'19'!J221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</v>
      </c>
      <c r="M221" s="64">
        <f t="shared" si="18"/>
        <v>0</v>
      </c>
      <c r="N221" s="17" t="s">
        <v>16</v>
      </c>
      <c r="O221" s="18"/>
      <c r="P221" s="23">
        <f t="shared" si="25"/>
        <v>0</v>
      </c>
      <c r="Q221" s="89"/>
      <c r="R221" s="43">
        <f t="shared" si="26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+'19'!J222</f>
        <v>9</v>
      </c>
      <c r="F222" s="70"/>
      <c r="G222" s="46">
        <f t="shared" si="23"/>
        <v>9</v>
      </c>
      <c r="H222" s="77">
        <v>0</v>
      </c>
      <c r="I222" s="75">
        <v>0</v>
      </c>
      <c r="J222" s="46">
        <f t="shared" si="24"/>
        <v>9</v>
      </c>
      <c r="K222" s="71"/>
      <c r="L222" s="20">
        <v>15</v>
      </c>
      <c r="M222" s="64">
        <f t="shared" si="18"/>
        <v>0</v>
      </c>
      <c r="N222" s="17" t="s">
        <v>16</v>
      </c>
      <c r="O222" s="18"/>
      <c r="P222" s="23">
        <f t="shared" si="25"/>
        <v>0</v>
      </c>
      <c r="Q222" s="89"/>
      <c r="R222" s="43">
        <f t="shared" si="26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+'19'!J223</f>
        <v>4</v>
      </c>
      <c r="F223" s="70"/>
      <c r="G223" s="46">
        <f t="shared" si="23"/>
        <v>4</v>
      </c>
      <c r="H223" s="77">
        <v>0</v>
      </c>
      <c r="I223" s="75">
        <v>0</v>
      </c>
      <c r="J223" s="46">
        <f t="shared" si="24"/>
        <v>4</v>
      </c>
      <c r="K223" s="71"/>
      <c r="L223" s="20">
        <v>20</v>
      </c>
      <c r="M223" s="64">
        <f t="shared" si="18"/>
        <v>0</v>
      </c>
      <c r="N223" s="17" t="s">
        <v>16</v>
      </c>
      <c r="O223" s="18"/>
      <c r="P223" s="23">
        <f t="shared" si="25"/>
        <v>0</v>
      </c>
      <c r="Q223" s="89"/>
      <c r="R223" s="43">
        <f t="shared" si="26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+'19'!J224</f>
        <v>14</v>
      </c>
      <c r="F224" s="70"/>
      <c r="G224" s="46">
        <f t="shared" si="23"/>
        <v>14</v>
      </c>
      <c r="H224" s="77">
        <v>0</v>
      </c>
      <c r="I224" s="75">
        <v>0</v>
      </c>
      <c r="J224" s="46">
        <f t="shared" si="24"/>
        <v>14</v>
      </c>
      <c r="K224" s="71"/>
      <c r="L224" s="20">
        <v>20</v>
      </c>
      <c r="M224" s="64">
        <f t="shared" si="18"/>
        <v>0</v>
      </c>
      <c r="N224" s="17" t="s">
        <v>16</v>
      </c>
      <c r="O224" s="18"/>
      <c r="P224" s="23">
        <f t="shared" si="25"/>
        <v>0</v>
      </c>
      <c r="Q224" s="89"/>
      <c r="R224" s="43">
        <f t="shared" si="26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+'19'!J225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20</v>
      </c>
      <c r="M225" s="64">
        <f t="shared" si="18"/>
        <v>0</v>
      </c>
      <c r="N225" s="17" t="s">
        <v>16</v>
      </c>
      <c r="O225" s="18"/>
      <c r="P225" s="23">
        <f t="shared" si="25"/>
        <v>0</v>
      </c>
      <c r="Q225" s="89"/>
      <c r="R225" s="43">
        <f t="shared" si="26"/>
        <v>0</v>
      </c>
    </row>
    <row r="226" spans="1:19" ht="25.5" x14ac:dyDescent="0.55000000000000004">
      <c r="A226" s="10"/>
      <c r="B226" s="10"/>
      <c r="C226" s="19"/>
      <c r="D226" s="10"/>
      <c r="E226" s="63">
        <f>+'19'!J226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/>
      <c r="M226" s="64">
        <f t="shared" si="18"/>
        <v>0</v>
      </c>
      <c r="N226" s="17" t="s">
        <v>16</v>
      </c>
      <c r="O226" s="18"/>
      <c r="P226" s="23">
        <f t="shared" si="25"/>
        <v>0</v>
      </c>
      <c r="Q226" s="89"/>
      <c r="R226" s="43">
        <f t="shared" si="26"/>
        <v>0</v>
      </c>
    </row>
    <row r="227" spans="1:19" ht="25.5" x14ac:dyDescent="0.55000000000000004">
      <c r="A227" s="10"/>
      <c r="B227" s="10"/>
      <c r="C227" s="19"/>
      <c r="D227" s="10"/>
      <c r="E227" s="63">
        <f>+'19'!J227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/>
      <c r="M227" s="64">
        <f t="shared" si="18"/>
        <v>0</v>
      </c>
      <c r="N227" s="17" t="s">
        <v>16</v>
      </c>
      <c r="O227" s="18"/>
      <c r="P227" s="23">
        <f t="shared" si="25"/>
        <v>0</v>
      </c>
      <c r="Q227" s="89"/>
      <c r="R227" s="43">
        <f t="shared" si="26"/>
        <v>0</v>
      </c>
    </row>
    <row r="228" spans="1:19" ht="25.5" x14ac:dyDescent="0.55000000000000004">
      <c r="A228" s="10"/>
      <c r="B228" s="10"/>
      <c r="C228" s="19"/>
      <c r="D228" s="10"/>
      <c r="E228" s="63">
        <f>+'19'!J228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/>
      <c r="M228" s="64">
        <f t="shared" si="18"/>
        <v>0</v>
      </c>
      <c r="N228" s="17" t="s">
        <v>16</v>
      </c>
      <c r="O228" s="18"/>
      <c r="P228" s="23">
        <f t="shared" si="25"/>
        <v>0</v>
      </c>
      <c r="Q228" s="89"/>
      <c r="R228" s="43">
        <f t="shared" si="26"/>
        <v>0</v>
      </c>
    </row>
    <row r="229" spans="1:19" ht="25.5" x14ac:dyDescent="0.55000000000000004">
      <c r="A229" s="10"/>
      <c r="B229" s="10"/>
      <c r="C229" s="19"/>
      <c r="D229" s="10"/>
      <c r="E229" s="63">
        <f>+'19'!J229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6"/>
        <v>0</v>
      </c>
    </row>
    <row r="230" spans="1:19" ht="25.5" x14ac:dyDescent="0.55000000000000004">
      <c r="A230" s="10"/>
      <c r="B230" s="10"/>
      <c r="C230" s="19"/>
      <c r="D230" s="10"/>
      <c r="E230" s="63">
        <f>+'19'!J230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/>
      <c r="M230" s="64">
        <f t="shared" si="18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6"/>
        <v>0</v>
      </c>
    </row>
    <row r="231" spans="1:19" ht="25.5" x14ac:dyDescent="0.55000000000000004">
      <c r="A231" s="10"/>
      <c r="B231" s="10"/>
      <c r="C231" s="19"/>
      <c r="D231" s="10"/>
      <c r="E231" s="63">
        <f>+'19'!J231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/>
      <c r="M231" s="64">
        <f t="shared" si="18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6"/>
        <v>0</v>
      </c>
    </row>
    <row r="232" spans="1:19" ht="25.5" x14ac:dyDescent="0.55000000000000004">
      <c r="A232" s="10"/>
      <c r="B232" s="10"/>
      <c r="C232" s="19"/>
      <c r="D232" s="10"/>
      <c r="E232" s="63">
        <f>+'19'!J232</f>
        <v>0</v>
      </c>
      <c r="F232" s="70"/>
      <c r="G232" s="46">
        <f t="shared" si="23"/>
        <v>0</v>
      </c>
      <c r="H232" s="77">
        <v>0</v>
      </c>
      <c r="I232" s="75"/>
      <c r="J232" s="46">
        <f t="shared" si="24"/>
        <v>0</v>
      </c>
      <c r="K232" s="71"/>
      <c r="L232" s="20"/>
      <c r="M232" s="64">
        <f t="shared" si="18"/>
        <v>0</v>
      </c>
      <c r="N232" s="17" t="s">
        <v>16</v>
      </c>
      <c r="O232" s="18"/>
      <c r="P232" s="23"/>
      <c r="Q232" s="89"/>
      <c r="R232" s="43"/>
    </row>
    <row r="233" spans="1:19" ht="25.5" x14ac:dyDescent="0.55000000000000004">
      <c r="A233" s="10"/>
      <c r="B233" s="10"/>
      <c r="C233" s="19"/>
      <c r="D233" s="10"/>
      <c r="E233" s="63">
        <f>+'19'!J233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Q234" s="90"/>
      <c r="R234" s="74">
        <f>SUM(R5:R233)</f>
        <v>1795.1399999999999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79" t="s">
        <v>212</v>
      </c>
      <c r="L235" s="180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3765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2140</v>
      </c>
      <c r="O238" s="2">
        <v>1920</v>
      </c>
      <c r="P238" s="2">
        <v>120</v>
      </c>
      <c r="Q238" s="87">
        <v>100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1405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220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220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6">
    <mergeCell ref="K235:L235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N18" sqref="M18: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+'20'!E5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+'20'!E6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81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30">
        <f t="shared" si="2"/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+'20'!E7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+'20'!E8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+'20'!E9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+'20'!E10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+'20'!E11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+'20'!E12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+'20'!E13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+'20'!E14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+'20'!E15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+'20'!E16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+'20'!E17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+'20'!E18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+'20'!E19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+'20'!E20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30</v>
      </c>
      <c r="P20" s="130">
        <f t="shared" si="2"/>
        <v>35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+'20'!E21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+'20'!E22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30">
        <f t="shared" si="2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+'20'!E23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+'20'!E24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+'20'!E25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+'20'!E26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+'20'!E27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+'20'!E28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+'20'!E29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+'20'!E30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+'20'!E31</f>
        <v>27</v>
      </c>
      <c r="F31" s="70"/>
      <c r="G31" s="46">
        <f t="shared" si="0"/>
        <v>27</v>
      </c>
      <c r="H31" s="77">
        <v>0</v>
      </c>
      <c r="I31" s="75">
        <v>0</v>
      </c>
      <c r="J31" s="46">
        <f t="shared" si="1"/>
        <v>27</v>
      </c>
      <c r="K31" s="71"/>
      <c r="L31" s="20">
        <v>130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+'20'!E32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+'20'!E33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+'20'!E34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+'20'!E35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+'20'!E36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+'20'!E37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+'20'!E38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+'20'!E39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+'20'!E40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3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50</v>
      </c>
      <c r="P40" s="130">
        <f t="shared" si="2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+'20'!E41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30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+'20'!E42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+'20'!E43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1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>
        <v>50</v>
      </c>
      <c r="P43" s="130">
        <f>SUM(M43-O43)</f>
        <v>50</v>
      </c>
      <c r="Q43" s="115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+'20'!E44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+'20'!E45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+'20'!E46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+'20'!E47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+'20'!E48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+'20'!E49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+'20'!E50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+'20'!E51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+'20'!E52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+'20'!E53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+'20'!E54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+'20'!E55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+'20'!E56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+'20'!E57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+'20'!E58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+'20'!E59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+'20'!E60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30">
        <f t="shared" si="2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+'20'!E61</f>
        <v>8</v>
      </c>
      <c r="F61" s="70"/>
      <c r="G61" s="46">
        <f t="shared" si="0"/>
        <v>8</v>
      </c>
      <c r="H61" s="77">
        <v>0</v>
      </c>
      <c r="I61" s="75">
        <v>0</v>
      </c>
      <c r="J61" s="46">
        <f t="shared" si="1"/>
        <v>6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>
        <v>50</v>
      </c>
      <c r="P61" s="130">
        <f t="shared" si="2"/>
        <v>50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+'20'!E62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+'20'!E63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+'20'!E64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+'20'!E65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+'20'!E66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+'20'!E67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+'20'!E68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+'20'!E69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+'20'!E70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+'20'!E71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+'20'!E72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+'20'!E73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+'20'!E74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+'20'!E75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+'20'!E76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+'20'!E77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+'20'!E78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+'20'!E79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+'20'!E80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+'20'!E81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+'20'!E82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+'20'!E83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+'20'!E84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+'20'!E85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+'20'!E86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+'20'!E87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+'20'!E88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+'20'!E89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+'20'!E90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+'20'!E91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+'20'!E92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+'20'!E93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+'20'!E94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+'20'!E95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+'20'!E96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+'20'!E97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+'20'!E98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+'20'!E99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+'20'!E100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+'20'!E101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+'20'!E102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+'20'!E103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+'20'!E104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+'20'!E105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+'20'!E106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+'20'!E107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+'20'!E108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+'20'!E109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+'20'!E110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+'20'!E111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+'20'!E112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+'20'!E113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+'20'!E114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+'20'!E115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+'20'!E116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+'20'!E117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+'20'!E118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+'20'!E119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+'20'!E120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+'20'!E121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+'20'!E122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+'20'!E123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+'20'!E124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+'20'!E125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+'20'!E126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+'20'!E127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+'20'!E128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+'20'!E129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+'20'!E130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+'20'!E131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+'20'!E132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+'20'!E133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+'20'!E134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+'20'!E135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+'20'!E136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29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+'20'!E137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+'20'!E138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+'20'!E139</f>
        <v>5</v>
      </c>
      <c r="F139" s="70"/>
      <c r="G139" s="46">
        <f t="shared" si="13"/>
        <v>5</v>
      </c>
      <c r="H139" s="77">
        <v>0</v>
      </c>
      <c r="I139" s="75">
        <v>0</v>
      </c>
      <c r="J139" s="46">
        <f t="shared" si="14"/>
        <v>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+'20'!E140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+'20'!E141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+'20'!E142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+'20'!E143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+'20'!E144</f>
        <v>1</v>
      </c>
      <c r="F144" s="70"/>
      <c r="G144" s="46">
        <f t="shared" si="13"/>
        <v>1</v>
      </c>
      <c r="H144" s="77">
        <v>0</v>
      </c>
      <c r="I144" s="75">
        <v>0</v>
      </c>
      <c r="J144" s="46">
        <f t="shared" si="14"/>
        <v>1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+'20'!E145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+'20'!E146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+'20'!E147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+'20'!E148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+'20'!E149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+'20'!E150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+'20'!E151</f>
        <v>29</v>
      </c>
      <c r="F151" s="70"/>
      <c r="G151" s="46">
        <f t="shared" si="13"/>
        <v>29</v>
      </c>
      <c r="H151" s="77">
        <v>0</v>
      </c>
      <c r="I151" s="75">
        <v>0</v>
      </c>
      <c r="J151" s="46">
        <f t="shared" si="14"/>
        <v>28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30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+'20'!E152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+'20'!E153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+'20'!E154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+'20'!E155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+'20'!E156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+'20'!E157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+'20'!E158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+'20'!E159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+'20'!E160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+'20'!E161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+'20'!E162</f>
        <v>22</v>
      </c>
      <c r="F162" s="70"/>
      <c r="G162" s="46">
        <f t="shared" si="13"/>
        <v>22</v>
      </c>
      <c r="H162" s="77">
        <v>0</v>
      </c>
      <c r="I162" s="75">
        <v>0</v>
      </c>
      <c r="J162" s="46">
        <f t="shared" si="14"/>
        <v>22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+'20'!E163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+'20'!E164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+'20'!E165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+'20'!E166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+'20'!E167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8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+'20'!E168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8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+'20'!E169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+'20'!E170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+'20'!E171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+'20'!E172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+'20'!E173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9" si="15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+'20'!E174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+'20'!E175</f>
        <v>11</v>
      </c>
      <c r="F175" s="70"/>
      <c r="G175" s="46">
        <f t="shared" si="13"/>
        <v>11</v>
      </c>
      <c r="H175" s="77">
        <v>0</v>
      </c>
      <c r="I175" s="75">
        <v>0</v>
      </c>
      <c r="J175" s="46">
        <f t="shared" si="14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+'20'!E176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+'20'!E177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+'20'!E178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+'20'!E179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+'20'!E180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ref="P180:P233" si="20">SUM(M180-O180)</f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+'20'!E181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+'20'!E182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+'20'!E183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+'20'!E184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+'20'!E185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+'20'!E186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+'20'!E187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+'20'!E188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+'20'!E189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+'20'!E190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+'20'!E191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+'20'!E192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+'20'!E193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+'20'!E194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+'20'!E195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+'20'!E196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+'20'!E197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+'20'!E198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+'20'!E199</f>
        <v>229</v>
      </c>
      <c r="F199" s="70"/>
      <c r="G199" s="46">
        <f t="shared" si="13"/>
        <v>229</v>
      </c>
      <c r="H199" s="77">
        <v>0</v>
      </c>
      <c r="I199" s="75">
        <v>0</v>
      </c>
      <c r="J199" s="46">
        <f t="shared" si="14"/>
        <v>229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+'20'!E200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+'20'!E201</f>
        <v>5</v>
      </c>
      <c r="F201" s="70"/>
      <c r="G201" s="46">
        <f t="shared" si="13"/>
        <v>5</v>
      </c>
      <c r="H201" s="77">
        <v>0</v>
      </c>
      <c r="I201" s="75">
        <v>0</v>
      </c>
      <c r="J201" s="46">
        <f t="shared" si="14"/>
        <v>5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+'20'!E202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+'20'!E203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+'20'!E204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+'20'!E205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+'20'!E206</f>
        <v>18</v>
      </c>
      <c r="F206" s="70"/>
      <c r="G206" s="46">
        <f t="shared" si="24"/>
        <v>18</v>
      </c>
      <c r="H206" s="77">
        <v>0</v>
      </c>
      <c r="I206" s="75">
        <v>0</v>
      </c>
      <c r="J206" s="46">
        <f t="shared" si="25"/>
        <v>18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+'20'!E207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+'20'!E208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+'20'!E209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+'20'!E210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+'20'!E211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+'20'!E212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+'20'!E213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+'20'!E214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+'20'!E215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+'20'!E216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ref="M216:M231" si="26">+L216*K216</f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9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+'20'!E217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+'20'!E218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26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19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+'20'!E219</f>
        <v>2</v>
      </c>
      <c r="F219" s="70"/>
      <c r="G219" s="46">
        <f t="shared" si="24"/>
        <v>2</v>
      </c>
      <c r="H219" s="77">
        <v>0</v>
      </c>
      <c r="I219" s="75">
        <v>0</v>
      </c>
      <c r="J219" s="46">
        <f t="shared" si="25"/>
        <v>2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+'20'!E220</f>
        <v>1</v>
      </c>
      <c r="F220" s="70"/>
      <c r="G220" s="46">
        <f t="shared" si="24"/>
        <v>1</v>
      </c>
      <c r="H220" s="77">
        <v>0</v>
      </c>
      <c r="I220" s="75">
        <v>0</v>
      </c>
      <c r="J220" s="46">
        <f t="shared" si="25"/>
        <v>1</v>
      </c>
      <c r="K220" s="71"/>
      <c r="L220" s="20">
        <v>35</v>
      </c>
      <c r="M220" s="64">
        <f t="shared" si="26"/>
        <v>0</v>
      </c>
      <c r="N220" s="17" t="s">
        <v>16</v>
      </c>
      <c r="O220" s="18"/>
      <c r="P220" s="23">
        <f t="shared" si="20"/>
        <v>0</v>
      </c>
      <c r="Q220" s="89"/>
      <c r="R220" s="43">
        <f t="shared" si="19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+'20'!E221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26"/>
        <v>0</v>
      </c>
      <c r="N221" s="17" t="s">
        <v>16</v>
      </c>
      <c r="O221" s="18"/>
      <c r="P221" s="23">
        <f t="shared" si="20"/>
        <v>0</v>
      </c>
      <c r="Q221" s="89"/>
      <c r="R221" s="43">
        <f t="shared" si="19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+'20'!E222</f>
        <v>9</v>
      </c>
      <c r="F222" s="70"/>
      <c r="G222" s="46">
        <f t="shared" si="24"/>
        <v>9</v>
      </c>
      <c r="H222" s="77">
        <v>0</v>
      </c>
      <c r="I222" s="75">
        <v>0</v>
      </c>
      <c r="J222" s="46">
        <f t="shared" si="25"/>
        <v>9</v>
      </c>
      <c r="K222" s="71"/>
      <c r="L222" s="20">
        <v>15</v>
      </c>
      <c r="M222" s="64">
        <f t="shared" si="26"/>
        <v>0</v>
      </c>
      <c r="N222" s="17" t="s">
        <v>16</v>
      </c>
      <c r="O222" s="18"/>
      <c r="P222" s="23">
        <f t="shared" si="20"/>
        <v>0</v>
      </c>
      <c r="Q222" s="89"/>
      <c r="R222" s="43">
        <f t="shared" si="19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+'20'!E223</f>
        <v>4</v>
      </c>
      <c r="F223" s="70"/>
      <c r="G223" s="46">
        <f t="shared" si="24"/>
        <v>4</v>
      </c>
      <c r="H223" s="77">
        <v>0</v>
      </c>
      <c r="I223" s="75">
        <v>0</v>
      </c>
      <c r="J223" s="46">
        <f t="shared" si="25"/>
        <v>4</v>
      </c>
      <c r="K223" s="71"/>
      <c r="L223" s="20">
        <v>20</v>
      </c>
      <c r="M223" s="64">
        <f t="shared" si="26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+'20'!E224</f>
        <v>14</v>
      </c>
      <c r="F224" s="70"/>
      <c r="G224" s="46">
        <f t="shared" si="24"/>
        <v>14</v>
      </c>
      <c r="H224" s="77">
        <v>0</v>
      </c>
      <c r="I224" s="75">
        <v>0</v>
      </c>
      <c r="J224" s="46">
        <f t="shared" si="25"/>
        <v>14</v>
      </c>
      <c r="K224" s="71"/>
      <c r="L224" s="20">
        <v>20</v>
      </c>
      <c r="M224" s="64">
        <f t="shared" si="26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19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+'20'!E225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20</v>
      </c>
      <c r="M225" s="64">
        <f t="shared" si="26"/>
        <v>0</v>
      </c>
      <c r="N225" s="17" t="s">
        <v>16</v>
      </c>
      <c r="O225" s="18"/>
      <c r="P225" s="23">
        <f t="shared" si="20"/>
        <v>0</v>
      </c>
      <c r="Q225" s="89"/>
      <c r="R225" s="43">
        <f t="shared" si="19"/>
        <v>0</v>
      </c>
    </row>
    <row r="226" spans="1:19" ht="25.5" x14ac:dyDescent="0.55000000000000004">
      <c r="A226" s="10"/>
      <c r="B226" s="10"/>
      <c r="C226" s="19"/>
      <c r="D226" s="10"/>
      <c r="E226" s="63">
        <f>+'20'!E226</f>
        <v>0</v>
      </c>
      <c r="F226" s="70"/>
      <c r="G226" s="46">
        <f t="shared" si="24"/>
        <v>0</v>
      </c>
      <c r="H226" s="77"/>
      <c r="I226" s="75">
        <v>0</v>
      </c>
      <c r="J226" s="46">
        <f t="shared" si="25"/>
        <v>0</v>
      </c>
      <c r="K226" s="71"/>
      <c r="L226" s="20"/>
      <c r="M226" s="64">
        <f t="shared" si="26"/>
        <v>0</v>
      </c>
      <c r="N226" s="17" t="s">
        <v>16</v>
      </c>
      <c r="O226" s="18"/>
      <c r="P226" s="23">
        <f t="shared" si="20"/>
        <v>0</v>
      </c>
      <c r="Q226" s="89"/>
      <c r="R226" s="43">
        <f t="shared" si="19"/>
        <v>0</v>
      </c>
    </row>
    <row r="227" spans="1:19" ht="25.5" x14ac:dyDescent="0.55000000000000004">
      <c r="A227" s="10"/>
      <c r="B227" s="10"/>
      <c r="C227" s="19"/>
      <c r="D227" s="10"/>
      <c r="E227" s="63">
        <f>+'20'!E227</f>
        <v>0</v>
      </c>
      <c r="F227" s="70"/>
      <c r="G227" s="46">
        <f t="shared" si="24"/>
        <v>0</v>
      </c>
      <c r="H227" s="77"/>
      <c r="I227" s="75">
        <v>0</v>
      </c>
      <c r="J227" s="46">
        <f t="shared" si="25"/>
        <v>0</v>
      </c>
      <c r="K227" s="71"/>
      <c r="L227" s="20"/>
      <c r="M227" s="64">
        <f t="shared" si="26"/>
        <v>0</v>
      </c>
      <c r="N227" s="17" t="s">
        <v>16</v>
      </c>
      <c r="O227" s="18"/>
      <c r="P227" s="23">
        <f t="shared" si="20"/>
        <v>0</v>
      </c>
      <c r="Q227" s="89"/>
      <c r="R227" s="43">
        <f t="shared" si="19"/>
        <v>0</v>
      </c>
    </row>
    <row r="228" spans="1:19" ht="25.5" x14ac:dyDescent="0.55000000000000004">
      <c r="A228" s="10"/>
      <c r="B228" s="10"/>
      <c r="C228" s="19"/>
      <c r="D228" s="10"/>
      <c r="E228" s="63">
        <f>+'20'!E228</f>
        <v>0</v>
      </c>
      <c r="F228" s="70"/>
      <c r="G228" s="46">
        <f t="shared" si="24"/>
        <v>0</v>
      </c>
      <c r="H228" s="77"/>
      <c r="I228" s="75">
        <v>0</v>
      </c>
      <c r="J228" s="46">
        <f t="shared" si="25"/>
        <v>0</v>
      </c>
      <c r="K228" s="71"/>
      <c r="L228" s="20"/>
      <c r="M228" s="64">
        <f t="shared" si="26"/>
        <v>0</v>
      </c>
      <c r="N228" s="17" t="s">
        <v>16</v>
      </c>
      <c r="O228" s="18"/>
      <c r="P228" s="23">
        <f t="shared" si="20"/>
        <v>0</v>
      </c>
      <c r="Q228" s="89"/>
      <c r="R228" s="43">
        <f t="shared" si="19"/>
        <v>0</v>
      </c>
    </row>
    <row r="229" spans="1:19" ht="25.5" x14ac:dyDescent="0.55000000000000004">
      <c r="A229" s="10"/>
      <c r="B229" s="10"/>
      <c r="C229" s="19"/>
      <c r="D229" s="10"/>
      <c r="E229" s="63">
        <f>+'20'!E229</f>
        <v>0</v>
      </c>
      <c r="F229" s="70"/>
      <c r="G229" s="46">
        <f t="shared" si="24"/>
        <v>0</v>
      </c>
      <c r="H229" s="77"/>
      <c r="I229" s="75">
        <v>0</v>
      </c>
      <c r="J229" s="46">
        <f t="shared" si="25"/>
        <v>0</v>
      </c>
      <c r="K229" s="71"/>
      <c r="L229" s="20"/>
      <c r="M229" s="64">
        <f t="shared" si="26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19"/>
        <v>0</v>
      </c>
    </row>
    <row r="230" spans="1:19" ht="25.5" x14ac:dyDescent="0.55000000000000004">
      <c r="A230" s="10"/>
      <c r="B230" s="10"/>
      <c r="C230" s="19"/>
      <c r="D230" s="10"/>
      <c r="E230" s="63">
        <f>+'20'!E230</f>
        <v>0</v>
      </c>
      <c r="F230" s="70"/>
      <c r="G230" s="46">
        <f t="shared" si="24"/>
        <v>0</v>
      </c>
      <c r="H230" s="77"/>
      <c r="I230" s="75">
        <v>0</v>
      </c>
      <c r="J230" s="46">
        <f t="shared" si="25"/>
        <v>0</v>
      </c>
      <c r="K230" s="71"/>
      <c r="L230" s="20"/>
      <c r="M230" s="64">
        <f t="shared" si="26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19"/>
        <v>0</v>
      </c>
    </row>
    <row r="231" spans="1:19" ht="25.5" x14ac:dyDescent="0.55000000000000004">
      <c r="A231" s="10"/>
      <c r="B231" s="10"/>
      <c r="C231" s="19"/>
      <c r="D231" s="10"/>
      <c r="E231" s="63">
        <f>+'20'!E231</f>
        <v>0</v>
      </c>
      <c r="F231" s="70"/>
      <c r="G231" s="46">
        <f t="shared" si="24"/>
        <v>0</v>
      </c>
      <c r="H231" s="77"/>
      <c r="I231" s="75">
        <v>0</v>
      </c>
      <c r="J231" s="46">
        <f t="shared" si="25"/>
        <v>0</v>
      </c>
      <c r="K231" s="71"/>
      <c r="L231" s="20"/>
      <c r="M231" s="64">
        <f t="shared" si="26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19"/>
        <v>0</v>
      </c>
    </row>
    <row r="232" spans="1:19" ht="25.5" x14ac:dyDescent="0.55000000000000004">
      <c r="A232" s="10"/>
      <c r="B232" s="10"/>
      <c r="C232" s="19"/>
      <c r="D232" s="10"/>
      <c r="E232" s="63">
        <f>+'20'!E232</f>
        <v>0</v>
      </c>
      <c r="F232" s="70"/>
      <c r="G232" s="46">
        <f t="shared" si="24"/>
        <v>0</v>
      </c>
      <c r="H232" s="77"/>
      <c r="I232" s="75">
        <v>0</v>
      </c>
      <c r="J232" s="46">
        <f t="shared" si="25"/>
        <v>0</v>
      </c>
      <c r="K232" s="71"/>
      <c r="L232" s="20"/>
      <c r="M232" s="64"/>
      <c r="N232" s="17" t="s">
        <v>16</v>
      </c>
      <c r="O232" s="18"/>
      <c r="P232" s="23">
        <f t="shared" si="20"/>
        <v>0</v>
      </c>
      <c r="Q232" s="89"/>
      <c r="R232" s="43"/>
    </row>
    <row r="233" spans="1:19" ht="25.5" x14ac:dyDescent="0.55000000000000004">
      <c r="A233" s="10"/>
      <c r="B233" s="10"/>
      <c r="C233" s="19"/>
      <c r="D233" s="10"/>
      <c r="E233" s="63">
        <f>+'20'!E233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383.78000000000003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885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50</v>
      </c>
      <c r="O238" s="2">
        <v>50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380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455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455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P243" sqref="P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18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30">
        <f>SUM(M5-O5)</f>
        <v>100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79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>
        <v>100</v>
      </c>
      <c r="P6" s="130">
        <f t="shared" ref="P6:P24" si="3">SUM(M6-O6)</f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30">
        <f t="shared" si="3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30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27</v>
      </c>
      <c r="F31" s="70"/>
      <c r="G31" s="46">
        <f t="shared" si="0"/>
        <v>27</v>
      </c>
      <c r="H31" s="77">
        <v>0</v>
      </c>
      <c r="I31" s="75">
        <v>0</v>
      </c>
      <c r="J31" s="46">
        <f t="shared" si="1"/>
        <v>22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>
        <v>250</v>
      </c>
      <c r="P31" s="130">
        <f t="shared" si="5"/>
        <v>250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+'21'!J40</f>
        <v>3</v>
      </c>
      <c r="F40" s="70">
        <v>2</v>
      </c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30">
        <f t="shared" si="5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+'21'!J41</f>
        <v>3</v>
      </c>
      <c r="F41" s="70">
        <v>2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+'21'!J43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+'21'!J44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+'21'!J47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+'21'!J50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+'21'!J58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+'21'!J59</f>
        <v>2</v>
      </c>
      <c r="F59" s="70">
        <v>2</v>
      </c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30">
        <f t="shared" si="5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+'21'!J60</f>
        <v>3</v>
      </c>
      <c r="F60" s="70">
        <v>2</v>
      </c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>
        <v>25</v>
      </c>
      <c r="P60" s="130">
        <f t="shared" si="5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+'21'!J61</f>
        <v>6</v>
      </c>
      <c r="F61" s="70">
        <v>2</v>
      </c>
      <c r="G61" s="46">
        <f t="shared" si="0"/>
        <v>8</v>
      </c>
      <c r="H61" s="77">
        <v>0</v>
      </c>
      <c r="I61" s="75">
        <v>0</v>
      </c>
      <c r="J61" s="46">
        <f t="shared" si="1"/>
        <v>7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>
        <v>25</v>
      </c>
      <c r="P61" s="130">
        <f t="shared" si="5"/>
        <v>25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+'21'!J62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1</v>
      </c>
      <c r="K62" s="71">
        <v>2</v>
      </c>
      <c r="L62" s="20">
        <v>150</v>
      </c>
      <c r="M62" s="64">
        <f t="shared" si="2"/>
        <v>300</v>
      </c>
      <c r="N62" s="17" t="s">
        <v>16</v>
      </c>
      <c r="O62" s="18">
        <v>80</v>
      </c>
      <c r="P62" s="130">
        <f t="shared" si="5"/>
        <v>220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+'21'!J68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+'21'!J70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+'21'!J87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+'21'!J88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+'21'!J89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+'21'!J90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+'21'!J91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+'21'!J92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+'21'!J95</f>
        <v>2</v>
      </c>
      <c r="F95" s="70"/>
      <c r="G95" s="46">
        <f t="shared" si="6"/>
        <v>2</v>
      </c>
      <c r="H95" s="77">
        <v>0</v>
      </c>
      <c r="I95" s="75">
        <v>0</v>
      </c>
      <c r="J95" s="46">
        <f t="shared" si="7"/>
        <v>1</v>
      </c>
      <c r="K95" s="71">
        <v>1</v>
      </c>
      <c r="L95" s="20">
        <v>50</v>
      </c>
      <c r="M95" s="64">
        <f t="shared" si="8"/>
        <v>50</v>
      </c>
      <c r="N95" s="17" t="s">
        <v>16</v>
      </c>
      <c r="O95" s="18"/>
      <c r="P95" s="130">
        <f t="shared" si="9"/>
        <v>50</v>
      </c>
      <c r="Q95" s="89">
        <v>33</v>
      </c>
      <c r="R95" s="43">
        <f t="shared" si="10"/>
        <v>33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+'21'!J99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+'21'!J100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+'21'!J101</f>
        <v>5</v>
      </c>
      <c r="F101" s="70"/>
      <c r="G101" s="46">
        <f t="shared" si="6"/>
        <v>5</v>
      </c>
      <c r="H101" s="77">
        <v>0</v>
      </c>
      <c r="I101" s="75">
        <v>0</v>
      </c>
      <c r="J101" s="46">
        <f t="shared" si="7"/>
        <v>4</v>
      </c>
      <c r="K101" s="71">
        <v>1</v>
      </c>
      <c r="L101" s="20">
        <v>60</v>
      </c>
      <c r="M101" s="64">
        <f t="shared" si="8"/>
        <v>60</v>
      </c>
      <c r="N101" s="17" t="s">
        <v>16</v>
      </c>
      <c r="O101" s="18">
        <v>35</v>
      </c>
      <c r="P101" s="130">
        <f t="shared" si="9"/>
        <v>25</v>
      </c>
      <c r="Q101" s="115">
        <v>16.690000000000001</v>
      </c>
      <c r="R101" s="43">
        <f t="shared" si="10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+'21'!J102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+'21'!J129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+'21'!J132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+'21'!J136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+'21'!J139</f>
        <v>5</v>
      </c>
      <c r="F139" s="70">
        <v>10</v>
      </c>
      <c r="G139" s="46">
        <f t="shared" si="14"/>
        <v>15</v>
      </c>
      <c r="H139" s="77">
        <v>0</v>
      </c>
      <c r="I139" s="75">
        <v>0</v>
      </c>
      <c r="J139" s="46">
        <f t="shared" si="15"/>
        <v>15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+'21'!J142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+'21'!J144</f>
        <v>1</v>
      </c>
      <c r="F144" s="70"/>
      <c r="G144" s="46">
        <f t="shared" si="14"/>
        <v>1</v>
      </c>
      <c r="H144" s="77">
        <v>0</v>
      </c>
      <c r="I144" s="75">
        <v>0</v>
      </c>
      <c r="J144" s="46">
        <f t="shared" si="15"/>
        <v>0</v>
      </c>
      <c r="K144" s="71">
        <v>1</v>
      </c>
      <c r="L144" s="20">
        <v>80</v>
      </c>
      <c r="M144" s="64">
        <f t="shared" si="8"/>
        <v>80</v>
      </c>
      <c r="N144" s="17" t="s">
        <v>16</v>
      </c>
      <c r="O144" s="18"/>
      <c r="P144" s="130">
        <f t="shared" si="9"/>
        <v>80</v>
      </c>
      <c r="Q144" s="115">
        <v>63</v>
      </c>
      <c r="R144" s="43">
        <f t="shared" si="10"/>
        <v>63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+'21'!J149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+'21'!J150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+'21'!J151</f>
        <v>28</v>
      </c>
      <c r="F151" s="70"/>
      <c r="G151" s="46">
        <f t="shared" si="14"/>
        <v>28</v>
      </c>
      <c r="H151" s="77">
        <v>0</v>
      </c>
      <c r="I151" s="75">
        <v>0</v>
      </c>
      <c r="J151" s="46">
        <f t="shared" si="15"/>
        <v>27</v>
      </c>
      <c r="K151" s="71">
        <v>1</v>
      </c>
      <c r="L151" s="20">
        <v>120</v>
      </c>
      <c r="M151" s="64">
        <f t="shared" si="8"/>
        <v>120</v>
      </c>
      <c r="N151" s="17" t="s">
        <v>16</v>
      </c>
      <c r="O151" s="18">
        <v>60</v>
      </c>
      <c r="P151" s="130">
        <f t="shared" si="9"/>
        <v>60</v>
      </c>
      <c r="Q151" s="115">
        <v>73</v>
      </c>
      <c r="R151" s="43">
        <f t="shared" si="10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+'21'!J152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+'21'!J154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+'21'!J161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+'21'!J162</f>
        <v>22</v>
      </c>
      <c r="F162" s="70"/>
      <c r="G162" s="46">
        <f t="shared" si="14"/>
        <v>22</v>
      </c>
      <c r="H162" s="77">
        <v>0</v>
      </c>
      <c r="I162" s="75">
        <v>0</v>
      </c>
      <c r="J162" s="46">
        <f t="shared" si="15"/>
        <v>22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+'21'!J164</f>
        <v>0</v>
      </c>
      <c r="F164" s="70">
        <v>1</v>
      </c>
      <c r="G164" s="46">
        <f t="shared" si="14"/>
        <v>1</v>
      </c>
      <c r="H164" s="77">
        <v>0</v>
      </c>
      <c r="I164" s="75">
        <v>0</v>
      </c>
      <c r="J164" s="46">
        <f t="shared" si="15"/>
        <v>0</v>
      </c>
      <c r="K164" s="71">
        <v>1</v>
      </c>
      <c r="L164" s="20">
        <v>120</v>
      </c>
      <c r="M164" s="64">
        <f t="shared" si="8"/>
        <v>120</v>
      </c>
      <c r="N164" s="17" t="s">
        <v>16</v>
      </c>
      <c r="O164" s="18"/>
      <c r="P164" s="130">
        <f t="shared" si="9"/>
        <v>120</v>
      </c>
      <c r="Q164" s="115">
        <v>83</v>
      </c>
      <c r="R164" s="43">
        <f t="shared" si="10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+'21'!J175</f>
        <v>11</v>
      </c>
      <c r="F175" s="70"/>
      <c r="G175" s="46">
        <f t="shared" si="14"/>
        <v>11</v>
      </c>
      <c r="H175" s="77">
        <v>0</v>
      </c>
      <c r="I175" s="75">
        <v>0</v>
      </c>
      <c r="J175" s="46">
        <f t="shared" si="15"/>
        <v>10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>
        <v>5</v>
      </c>
      <c r="P175" s="130">
        <f>SUM(M175-O175)</f>
        <v>30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ref="P177:P233" si="19">SUM(M177-O177)</f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+'21'!J190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+'21'!J191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+'21'!J197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+'21'!J199</f>
        <v>229</v>
      </c>
      <c r="F199" s="70"/>
      <c r="G199" s="46">
        <f t="shared" si="14"/>
        <v>229</v>
      </c>
      <c r="H199" s="77">
        <v>0</v>
      </c>
      <c r="I199" s="75">
        <v>0</v>
      </c>
      <c r="J199" s="46">
        <f t="shared" si="15"/>
        <v>229</v>
      </c>
      <c r="K199" s="71"/>
      <c r="L199" s="20">
        <v>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+'21'!J201</f>
        <v>5</v>
      </c>
      <c r="F201" s="70"/>
      <c r="G201" s="46">
        <f t="shared" si="14"/>
        <v>5</v>
      </c>
      <c r="H201" s="77">
        <v>0</v>
      </c>
      <c r="I201" s="75">
        <v>0</v>
      </c>
      <c r="J201" s="46">
        <f t="shared" si="15"/>
        <v>5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+'21'!J202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+'21'!J203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+'21'!J204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+'21'!J205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+'21'!J206</f>
        <v>18</v>
      </c>
      <c r="F206" s="70"/>
      <c r="G206" s="46">
        <f t="shared" si="24"/>
        <v>18</v>
      </c>
      <c r="H206" s="77">
        <v>0</v>
      </c>
      <c r="I206" s="75">
        <v>0</v>
      </c>
      <c r="J206" s="46">
        <f t="shared" si="25"/>
        <v>18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+'21'!J207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342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+'21'!J208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+'21'!J209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+'21'!J210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+'21'!J211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+'21'!J212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+'21'!J213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+'21'!J214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+'21'!J215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+'21'!J216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ref="M216:M231" si="26">+L216*K216</f>
        <v>0</v>
      </c>
      <c r="N216" s="17" t="s">
        <v>16</v>
      </c>
      <c r="O216" s="18"/>
      <c r="P216" s="23">
        <f t="shared" ref="P216:P232" si="27">SUM(M216-O216)</f>
        <v>0</v>
      </c>
      <c r="Q216" s="89"/>
      <c r="R216" s="43">
        <f t="shared" ref="R216:R232" si="28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+'21'!J217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8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+'21'!J218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26"/>
        <v>0</v>
      </c>
      <c r="N218" s="17" t="s">
        <v>16</v>
      </c>
      <c r="O218" s="18"/>
      <c r="P218" s="23">
        <f t="shared" si="27"/>
        <v>0</v>
      </c>
      <c r="Q218" s="89"/>
      <c r="R218" s="43">
        <f t="shared" si="28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+'21'!J219</f>
        <v>2</v>
      </c>
      <c r="F219" s="70"/>
      <c r="G219" s="46">
        <f t="shared" si="24"/>
        <v>2</v>
      </c>
      <c r="H219" s="77">
        <v>0</v>
      </c>
      <c r="I219" s="75">
        <v>0</v>
      </c>
      <c r="J219" s="46">
        <f t="shared" si="25"/>
        <v>2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8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+'21'!J220</f>
        <v>1</v>
      </c>
      <c r="F220" s="70"/>
      <c r="G220" s="46">
        <f t="shared" si="24"/>
        <v>1</v>
      </c>
      <c r="H220" s="77">
        <v>0</v>
      </c>
      <c r="I220" s="75">
        <v>0</v>
      </c>
      <c r="J220" s="46">
        <f t="shared" si="25"/>
        <v>1</v>
      </c>
      <c r="K220" s="71"/>
      <c r="L220" s="20">
        <v>35</v>
      </c>
      <c r="M220" s="64">
        <f t="shared" si="26"/>
        <v>0</v>
      </c>
      <c r="N220" s="17" t="s">
        <v>16</v>
      </c>
      <c r="O220" s="18"/>
      <c r="P220" s="23">
        <f t="shared" si="27"/>
        <v>0</v>
      </c>
      <c r="Q220" s="89"/>
      <c r="R220" s="43">
        <f t="shared" si="28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+'21'!J221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26"/>
        <v>0</v>
      </c>
      <c r="N221" s="17" t="s">
        <v>16</v>
      </c>
      <c r="O221" s="18"/>
      <c r="P221" s="23">
        <f t="shared" si="27"/>
        <v>0</v>
      </c>
      <c r="Q221" s="89"/>
      <c r="R221" s="43">
        <f t="shared" si="28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+'21'!J222</f>
        <v>9</v>
      </c>
      <c r="F222" s="70"/>
      <c r="G222" s="46">
        <f t="shared" si="24"/>
        <v>9</v>
      </c>
      <c r="H222" s="77">
        <v>0</v>
      </c>
      <c r="I222" s="75">
        <v>0</v>
      </c>
      <c r="J222" s="46">
        <f t="shared" si="25"/>
        <v>9</v>
      </c>
      <c r="K222" s="71"/>
      <c r="L222" s="20">
        <v>15</v>
      </c>
      <c r="M222" s="64">
        <f t="shared" si="26"/>
        <v>0</v>
      </c>
      <c r="N222" s="17" t="s">
        <v>16</v>
      </c>
      <c r="O222" s="18"/>
      <c r="P222" s="23">
        <f t="shared" si="27"/>
        <v>0</v>
      </c>
      <c r="Q222" s="89"/>
      <c r="R222" s="43">
        <f t="shared" si="28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+'21'!J223</f>
        <v>4</v>
      </c>
      <c r="F223" s="70"/>
      <c r="G223" s="46">
        <f t="shared" si="24"/>
        <v>4</v>
      </c>
      <c r="H223" s="77">
        <v>0</v>
      </c>
      <c r="I223" s="75">
        <v>0</v>
      </c>
      <c r="J223" s="46">
        <f t="shared" si="25"/>
        <v>0</v>
      </c>
      <c r="K223" s="71">
        <v>4</v>
      </c>
      <c r="L223" s="20">
        <v>20</v>
      </c>
      <c r="M223" s="64">
        <f t="shared" si="26"/>
        <v>80</v>
      </c>
      <c r="N223" s="17" t="s">
        <v>16</v>
      </c>
      <c r="O223" s="18"/>
      <c r="P223" s="130">
        <f t="shared" si="27"/>
        <v>80</v>
      </c>
      <c r="Q223" s="89"/>
      <c r="R223" s="43">
        <f t="shared" si="28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+'21'!J224</f>
        <v>14</v>
      </c>
      <c r="F224" s="70"/>
      <c r="G224" s="46">
        <f t="shared" si="24"/>
        <v>14</v>
      </c>
      <c r="H224" s="77">
        <v>0</v>
      </c>
      <c r="I224" s="75">
        <v>0</v>
      </c>
      <c r="J224" s="46">
        <f t="shared" si="25"/>
        <v>12</v>
      </c>
      <c r="K224" s="71">
        <v>2</v>
      </c>
      <c r="L224" s="20">
        <v>20</v>
      </c>
      <c r="M224" s="64">
        <f t="shared" si="26"/>
        <v>40</v>
      </c>
      <c r="N224" s="17" t="s">
        <v>16</v>
      </c>
      <c r="O224" s="18"/>
      <c r="P224" s="130">
        <f t="shared" si="27"/>
        <v>40</v>
      </c>
      <c r="Q224" s="89"/>
      <c r="R224" s="43">
        <f t="shared" si="28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+'21'!J225</f>
        <v>0</v>
      </c>
      <c r="F225" s="70">
        <v>50</v>
      </c>
      <c r="G225" s="46">
        <f t="shared" si="24"/>
        <v>50</v>
      </c>
      <c r="H225" s="77">
        <v>0</v>
      </c>
      <c r="I225" s="75">
        <v>0</v>
      </c>
      <c r="J225" s="46">
        <f t="shared" si="25"/>
        <v>38</v>
      </c>
      <c r="K225" s="71">
        <v>12</v>
      </c>
      <c r="L225" s="20">
        <v>20</v>
      </c>
      <c r="M225" s="64">
        <f t="shared" si="26"/>
        <v>240</v>
      </c>
      <c r="N225" s="17" t="s">
        <v>16</v>
      </c>
      <c r="O225" s="18"/>
      <c r="P225" s="130">
        <f t="shared" si="27"/>
        <v>240</v>
      </c>
      <c r="Q225" s="89"/>
      <c r="R225" s="43">
        <f t="shared" si="28"/>
        <v>0</v>
      </c>
    </row>
    <row r="226" spans="1:19" ht="25.5" x14ac:dyDescent="0.55000000000000004">
      <c r="A226" s="10"/>
      <c r="B226" s="10"/>
      <c r="C226" s="19"/>
      <c r="D226" s="10"/>
      <c r="E226" s="63">
        <f>+'21'!J226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/>
      <c r="M226" s="64">
        <f t="shared" si="26"/>
        <v>0</v>
      </c>
      <c r="N226" s="17" t="s">
        <v>16</v>
      </c>
      <c r="O226" s="18"/>
      <c r="P226" s="23">
        <f t="shared" si="27"/>
        <v>0</v>
      </c>
      <c r="Q226" s="89"/>
      <c r="R226" s="43">
        <f t="shared" si="28"/>
        <v>0</v>
      </c>
    </row>
    <row r="227" spans="1:19" ht="25.5" x14ac:dyDescent="0.55000000000000004">
      <c r="A227" s="10"/>
      <c r="B227" s="10"/>
      <c r="C227" s="19"/>
      <c r="D227" s="10"/>
      <c r="E227" s="63">
        <f>+'21'!J227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/>
      <c r="M227" s="64">
        <f t="shared" si="26"/>
        <v>0</v>
      </c>
      <c r="N227" s="17" t="s">
        <v>16</v>
      </c>
      <c r="O227" s="18"/>
      <c r="P227" s="23">
        <f t="shared" si="27"/>
        <v>0</v>
      </c>
      <c r="Q227" s="89"/>
      <c r="R227" s="43">
        <f t="shared" si="28"/>
        <v>0</v>
      </c>
    </row>
    <row r="228" spans="1:19" ht="25.5" x14ac:dyDescent="0.55000000000000004">
      <c r="A228" s="10"/>
      <c r="B228" s="10"/>
      <c r="C228" s="19"/>
      <c r="D228" s="10"/>
      <c r="E228" s="63">
        <f>+'21'!J228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/>
      <c r="M228" s="64">
        <f t="shared" si="26"/>
        <v>0</v>
      </c>
      <c r="N228" s="17" t="s">
        <v>16</v>
      </c>
      <c r="O228" s="18"/>
      <c r="P228" s="23">
        <f t="shared" si="27"/>
        <v>0</v>
      </c>
      <c r="Q228" s="89"/>
      <c r="R228" s="43">
        <f t="shared" si="28"/>
        <v>0</v>
      </c>
    </row>
    <row r="229" spans="1:19" ht="25.5" x14ac:dyDescent="0.55000000000000004">
      <c r="A229" s="10"/>
      <c r="B229" s="10"/>
      <c r="C229" s="19"/>
      <c r="D229" s="10"/>
      <c r="E229" s="63">
        <f>+'21'!J229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6"/>
        <v>0</v>
      </c>
      <c r="N229" s="17" t="s">
        <v>16</v>
      </c>
      <c r="O229" s="18"/>
      <c r="P229" s="23">
        <f t="shared" si="27"/>
        <v>0</v>
      </c>
      <c r="Q229" s="89"/>
      <c r="R229" s="43">
        <f t="shared" si="28"/>
        <v>0</v>
      </c>
    </row>
    <row r="230" spans="1:19" ht="25.5" x14ac:dyDescent="0.55000000000000004">
      <c r="A230" s="10"/>
      <c r="B230" s="10"/>
      <c r="C230" s="19"/>
      <c r="D230" s="10"/>
      <c r="E230" s="63">
        <f>+'21'!J230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26"/>
        <v>0</v>
      </c>
      <c r="N230" s="17" t="s">
        <v>16</v>
      </c>
      <c r="O230" s="18"/>
      <c r="P230" s="23">
        <f t="shared" si="27"/>
        <v>0</v>
      </c>
      <c r="Q230" s="89"/>
      <c r="R230" s="43">
        <f t="shared" si="28"/>
        <v>0</v>
      </c>
    </row>
    <row r="231" spans="1:19" ht="25.5" x14ac:dyDescent="0.55000000000000004">
      <c r="A231" s="10"/>
      <c r="B231" s="10"/>
      <c r="C231" s="19"/>
      <c r="D231" s="10"/>
      <c r="E231" s="63">
        <f>+'21'!J231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26"/>
        <v>0</v>
      </c>
      <c r="N231" s="17" t="s">
        <v>16</v>
      </c>
      <c r="O231" s="18"/>
      <c r="P231" s="23">
        <f t="shared" si="27"/>
        <v>0</v>
      </c>
      <c r="Q231" s="89"/>
      <c r="R231" s="43">
        <f t="shared" si="28"/>
        <v>0</v>
      </c>
    </row>
    <row r="232" spans="1:19" ht="25.5" x14ac:dyDescent="0.55000000000000004">
      <c r="A232" s="10"/>
      <c r="B232" s="10"/>
      <c r="C232" s="19"/>
      <c r="D232" s="10"/>
      <c r="E232" s="63">
        <f>+'21'!J232</f>
        <v>0</v>
      </c>
      <c r="F232" s="70"/>
      <c r="G232" s="46"/>
      <c r="H232" s="77">
        <v>0</v>
      </c>
      <c r="I232" s="75"/>
      <c r="J232" s="46">
        <f t="shared" si="25"/>
        <v>0</v>
      </c>
      <c r="K232" s="71"/>
      <c r="L232" s="20"/>
      <c r="M232" s="64"/>
      <c r="N232" s="17" t="s">
        <v>16</v>
      </c>
      <c r="O232" s="18"/>
      <c r="P232" s="23">
        <f t="shared" si="27"/>
        <v>0</v>
      </c>
      <c r="Q232" s="89"/>
      <c r="R232" s="43">
        <f t="shared" si="28"/>
        <v>0</v>
      </c>
    </row>
    <row r="233" spans="1:19" ht="25.5" x14ac:dyDescent="0.55000000000000004">
      <c r="A233" s="10"/>
      <c r="B233" s="10"/>
      <c r="C233" s="19"/>
      <c r="D233" s="10"/>
      <c r="E233" s="63">
        <f>+'21'!J233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812.39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2525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950</v>
      </c>
      <c r="O238" s="2">
        <v>270</v>
      </c>
      <c r="P238" s="2">
        <v>320</v>
      </c>
      <c r="Q238" s="2">
        <v>360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805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770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770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0"/>
  <sheetViews>
    <sheetView zoomScale="85" zoomScaleNormal="85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71</v>
      </c>
      <c r="K6" s="71">
        <v>8</v>
      </c>
      <c r="L6" s="15">
        <v>100</v>
      </c>
      <c r="M6" s="64">
        <f t="shared" ref="M6:M69" si="2">+L6*K6</f>
        <v>800</v>
      </c>
      <c r="N6" s="17" t="s">
        <v>16</v>
      </c>
      <c r="O6" s="18">
        <v>140</v>
      </c>
      <c r="P6" s="130">
        <f t="shared" ref="P6:P26" si="3">SUM(M6-O6)</f>
        <v>660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1437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ref="P27:P72" si="5">SUM(M27-O27)</f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18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100</v>
      </c>
      <c r="P31" s="130">
        <f t="shared" si="5"/>
        <v>300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30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1438</v>
      </c>
      <c r="D39" s="10" t="s">
        <v>434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+'22'!J40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+'22'!J41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+'22'!J43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+'22'!J44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+'22'!J47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+'22'!J50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+'22'!J52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+'22'!J60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+'22'!J61</f>
        <v>7</v>
      </c>
      <c r="F61" s="70"/>
      <c r="G61" s="46">
        <f t="shared" si="0"/>
        <v>7</v>
      </c>
      <c r="H61" s="77">
        <v>0</v>
      </c>
      <c r="I61" s="75">
        <v>0</v>
      </c>
      <c r="J61" s="46">
        <f t="shared" si="1"/>
        <v>7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+'22'!J62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20">
        <v>150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+'22'!J68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+'22'!J70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15">
        <v>50</v>
      </c>
      <c r="M70" s="64">
        <f t="shared" ref="M70:M133" si="8">+L70*K70</f>
        <v>0</v>
      </c>
      <c r="N70" s="17" t="s">
        <v>16</v>
      </c>
      <c r="O70" s="18"/>
      <c r="P70" s="23">
        <f t="shared" si="5"/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8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35</v>
      </c>
      <c r="M72" s="64">
        <f t="shared" si="8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55</v>
      </c>
      <c r="M73" s="64">
        <f t="shared" si="8"/>
        <v>0</v>
      </c>
      <c r="N73" s="17" t="s">
        <v>16</v>
      </c>
      <c r="O73" s="18"/>
      <c r="P73" s="23">
        <f t="shared" ref="P73:P75" si="9">SUM(M73-O73)</f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55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55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50</v>
      </c>
      <c r="M76" s="64">
        <f t="shared" si="8"/>
        <v>0</v>
      </c>
      <c r="N76" s="17" t="s">
        <v>16</v>
      </c>
      <c r="O76" s="18"/>
      <c r="P76" s="23">
        <f t="shared" ref="P76:P133" si="10"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10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8"/>
        <v>0</v>
      </c>
      <c r="N78" s="17" t="s">
        <v>16</v>
      </c>
      <c r="O78" s="18"/>
      <c r="P78" s="23">
        <f t="shared" si="10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45</v>
      </c>
      <c r="M79" s="64">
        <f t="shared" si="8"/>
        <v>0</v>
      </c>
      <c r="N79" s="17" t="s">
        <v>16</v>
      </c>
      <c r="O79" s="18"/>
      <c r="P79" s="23">
        <f t="shared" si="10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35</v>
      </c>
      <c r="M80" s="64">
        <f t="shared" si="8"/>
        <v>0</v>
      </c>
      <c r="N80" s="17" t="s">
        <v>16</v>
      </c>
      <c r="O80" s="18"/>
      <c r="P80" s="23">
        <f t="shared" si="10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si="8"/>
        <v>0</v>
      </c>
      <c r="N81" s="17" t="s">
        <v>16</v>
      </c>
      <c r="O81" s="18"/>
      <c r="P81" s="23">
        <f t="shared" si="10"/>
        <v>0</v>
      </c>
      <c r="Q81" s="89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35</v>
      </c>
      <c r="M82" s="64">
        <f t="shared" si="8"/>
        <v>0</v>
      </c>
      <c r="N82" s="17" t="s">
        <v>16</v>
      </c>
      <c r="O82" s="18"/>
      <c r="P82" s="23">
        <f t="shared" si="10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49</v>
      </c>
      <c r="M83" s="64">
        <f t="shared" si="8"/>
        <v>0</v>
      </c>
      <c r="N83" s="17" t="s">
        <v>16</v>
      </c>
      <c r="O83" s="18"/>
      <c r="P83" s="23">
        <f t="shared" si="10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35</v>
      </c>
      <c r="M84" s="64">
        <f t="shared" si="8"/>
        <v>0</v>
      </c>
      <c r="N84" s="17" t="s">
        <v>16</v>
      </c>
      <c r="O84" s="18"/>
      <c r="P84" s="23">
        <f t="shared" si="10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8"/>
        <v>0</v>
      </c>
      <c r="N86" s="17" t="s">
        <v>16</v>
      </c>
      <c r="O86" s="18"/>
      <c r="P86" s="23">
        <f t="shared" si="10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8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+'22'!J88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8"/>
        <v>0</v>
      </c>
      <c r="N88" s="17" t="s">
        <v>16</v>
      </c>
      <c r="O88" s="18"/>
      <c r="P88" s="23">
        <f t="shared" si="10"/>
        <v>0</v>
      </c>
      <c r="Q88" s="89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+'22'!J89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8"/>
        <v>0</v>
      </c>
      <c r="N89" s="17" t="s">
        <v>16</v>
      </c>
      <c r="O89" s="18"/>
      <c r="P89" s="23">
        <f t="shared" si="10"/>
        <v>0</v>
      </c>
      <c r="Q89" s="114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+'22'!J90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60</v>
      </c>
      <c r="M90" s="64">
        <f t="shared" si="8"/>
        <v>0</v>
      </c>
      <c r="N90" s="17" t="s">
        <v>16</v>
      </c>
      <c r="O90" s="18"/>
      <c r="P90" s="23">
        <f t="shared" si="10"/>
        <v>0</v>
      </c>
      <c r="Q90" s="114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+'22'!J91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2">
        <v>100</v>
      </c>
      <c r="M91" s="64">
        <f t="shared" si="8"/>
        <v>0</v>
      </c>
      <c r="N91" s="17" t="s">
        <v>16</v>
      </c>
      <c r="O91" s="18"/>
      <c r="P91" s="23">
        <f t="shared" si="10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+'22'!J92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40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60</v>
      </c>
      <c r="M94" s="64">
        <f t="shared" si="8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+'22'!J95</f>
        <v>1</v>
      </c>
      <c r="F95" s="70"/>
      <c r="G95" s="46">
        <f t="shared" si="6"/>
        <v>1</v>
      </c>
      <c r="H95" s="77">
        <v>0</v>
      </c>
      <c r="I95" s="75">
        <v>0</v>
      </c>
      <c r="J95" s="46">
        <f t="shared" si="7"/>
        <v>1</v>
      </c>
      <c r="K95" s="71"/>
      <c r="L95" s="21">
        <v>50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10"/>
        <v>0</v>
      </c>
      <c r="Q99" s="114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+'22'!J100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0"/>
        <v>0</v>
      </c>
      <c r="Q100" s="114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+'22'!J101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0"/>
        <v>0</v>
      </c>
      <c r="Q101" s="114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+'22'!J102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0"/>
        <v>0</v>
      </c>
      <c r="Q102" s="114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 t="shared" si="8"/>
        <v>0</v>
      </c>
      <c r="N108" s="17" t="s">
        <v>16</v>
      </c>
      <c r="O108" s="18"/>
      <c r="P108" s="23">
        <f t="shared" si="10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 t="shared" si="8"/>
        <v>0</v>
      </c>
      <c r="N109" s="17" t="s">
        <v>16</v>
      </c>
      <c r="O109" s="18"/>
      <c r="P109" s="23">
        <f t="shared" si="10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10</v>
      </c>
      <c r="M110" s="64">
        <f t="shared" si="8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 t="shared" si="8"/>
        <v>0</v>
      </c>
      <c r="N112" s="17" t="s">
        <v>16</v>
      </c>
      <c r="O112" s="18"/>
      <c r="P112" s="23">
        <f t="shared" si="10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+'22'!J113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15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2">
        <v>55</v>
      </c>
      <c r="M115" s="64">
        <f t="shared" si="8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+'22'!J116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55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25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50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 t="shared" si="8"/>
        <v>0</v>
      </c>
      <c r="N121" s="17" t="s">
        <v>16</v>
      </c>
      <c r="O121" s="18"/>
      <c r="P121" s="23">
        <f t="shared" si="10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 t="shared" si="8"/>
        <v>0</v>
      </c>
      <c r="N124" s="17" t="s">
        <v>16</v>
      </c>
      <c r="O124" s="18"/>
      <c r="P124" s="23">
        <f t="shared" si="10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45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45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45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45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45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35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35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35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+'22'!J133</f>
        <v>0</v>
      </c>
      <c r="F133" s="70"/>
      <c r="G133" s="46">
        <f t="shared" ref="G133:G196" si="13">E133+F133</f>
        <v>0</v>
      </c>
      <c r="H133" s="77">
        <v>0</v>
      </c>
      <c r="I133" s="75">
        <v>0</v>
      </c>
      <c r="J133" s="46">
        <f t="shared" ref="J133:J196" si="14">+G133-H133-K133-I133</f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1407</v>
      </c>
      <c r="D134" s="10" t="s">
        <v>434</v>
      </c>
      <c r="E134" s="63">
        <f>+'22'!J134</f>
        <v>0</v>
      </c>
      <c r="F134" s="70"/>
      <c r="G134" s="46">
        <f t="shared" si="13"/>
        <v>0</v>
      </c>
      <c r="H134" s="77">
        <v>0</v>
      </c>
      <c r="I134" s="75">
        <v>0</v>
      </c>
      <c r="J134" s="46">
        <f t="shared" si="14"/>
        <v>0</v>
      </c>
      <c r="K134" s="71"/>
      <c r="L134" s="20">
        <v>35</v>
      </c>
      <c r="M134" s="64">
        <f t="shared" ref="M134:M197" si="15">+L134*K134</f>
        <v>0</v>
      </c>
      <c r="N134" s="17" t="s">
        <v>16</v>
      </c>
      <c r="O134" s="18"/>
      <c r="P134" s="23">
        <f t="shared" ref="P134:P140" si="16">SUM(M134-O134)</f>
        <v>0</v>
      </c>
      <c r="Q134" s="114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+'22'!J135</f>
        <v>0</v>
      </c>
      <c r="F135" s="70"/>
      <c r="G135" s="46">
        <f t="shared" si="13"/>
        <v>0</v>
      </c>
      <c r="H135" s="77">
        <v>0</v>
      </c>
      <c r="I135" s="75">
        <v>0</v>
      </c>
      <c r="J135" s="46">
        <f t="shared" si="14"/>
        <v>0</v>
      </c>
      <c r="K135" s="71"/>
      <c r="L135" s="20">
        <v>40</v>
      </c>
      <c r="M135" s="64">
        <f t="shared" si="15"/>
        <v>0</v>
      </c>
      <c r="N135" s="17" t="s">
        <v>16</v>
      </c>
      <c r="O135" s="18"/>
      <c r="P135" s="23">
        <f t="shared" si="16"/>
        <v>0</v>
      </c>
      <c r="Q135" s="114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1408</v>
      </c>
      <c r="D136" s="10" t="s">
        <v>434</v>
      </c>
      <c r="E136" s="63">
        <f>+'22'!J136</f>
        <v>0</v>
      </c>
      <c r="F136" s="70"/>
      <c r="G136" s="46">
        <f t="shared" si="13"/>
        <v>0</v>
      </c>
      <c r="H136" s="77">
        <v>0</v>
      </c>
      <c r="I136" s="75">
        <v>0</v>
      </c>
      <c r="J136" s="46">
        <f t="shared" si="14"/>
        <v>0</v>
      </c>
      <c r="K136" s="71"/>
      <c r="L136" s="20">
        <v>29</v>
      </c>
      <c r="M136" s="64">
        <f t="shared" si="15"/>
        <v>0</v>
      </c>
      <c r="N136" s="17" t="s">
        <v>16</v>
      </c>
      <c r="O136" s="18"/>
      <c r="P136" s="23">
        <f t="shared" si="16"/>
        <v>0</v>
      </c>
      <c r="Q136" s="114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 t="shared" si="15"/>
        <v>0</v>
      </c>
      <c r="N137" s="17" t="s">
        <v>16</v>
      </c>
      <c r="O137" s="18"/>
      <c r="P137" s="23">
        <f t="shared" si="16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15"/>
        <v>0</v>
      </c>
      <c r="N138" s="17" t="s">
        <v>16</v>
      </c>
      <c r="O138" s="18"/>
      <c r="P138" s="23">
        <f t="shared" si="16"/>
        <v>0</v>
      </c>
      <c r="Q138" s="89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+'22'!J139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15"/>
        <v>0</v>
      </c>
      <c r="N139" s="17" t="s">
        <v>16</v>
      </c>
      <c r="O139" s="18"/>
      <c r="P139" s="23">
        <f t="shared" si="16"/>
        <v>0</v>
      </c>
      <c r="Q139" s="89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15"/>
        <v>0</v>
      </c>
      <c r="N140" s="17" t="s">
        <v>16</v>
      </c>
      <c r="O140" s="18"/>
      <c r="P140" s="23">
        <f t="shared" si="16"/>
        <v>0</v>
      </c>
      <c r="Q140" s="89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15"/>
        <v>0</v>
      </c>
      <c r="N141" s="17" t="s">
        <v>16</v>
      </c>
      <c r="O141" s="18"/>
      <c r="P141" s="23">
        <f t="shared" ref="P141:P197" si="17">SUM(M141-O141)</f>
        <v>0</v>
      </c>
      <c r="Q141" s="89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15"/>
        <v>0</v>
      </c>
      <c r="N142" s="17" t="s">
        <v>16</v>
      </c>
      <c r="O142" s="18"/>
      <c r="P142" s="23">
        <f t="shared" si="17"/>
        <v>0</v>
      </c>
      <c r="Q142" s="89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15"/>
        <v>0</v>
      </c>
      <c r="N143" s="17" t="s">
        <v>16</v>
      </c>
      <c r="O143" s="18"/>
      <c r="P143" s="23">
        <f t="shared" si="17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80</v>
      </c>
      <c r="M144" s="64">
        <f t="shared" si="15"/>
        <v>0</v>
      </c>
      <c r="N144" s="17" t="s">
        <v>16</v>
      </c>
      <c r="O144" s="18"/>
      <c r="P144" s="23">
        <f t="shared" si="17"/>
        <v>0</v>
      </c>
      <c r="Q144" s="89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15"/>
        <v>0</v>
      </c>
      <c r="N145" s="17" t="s">
        <v>16</v>
      </c>
      <c r="O145" s="18"/>
      <c r="P145" s="23">
        <f t="shared" si="17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15"/>
        <v>0</v>
      </c>
      <c r="N146" s="17" t="s">
        <v>16</v>
      </c>
      <c r="O146" s="18"/>
      <c r="P146" s="23">
        <f t="shared" si="17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15"/>
        <v>0</v>
      </c>
      <c r="N147" s="17" t="s">
        <v>16</v>
      </c>
      <c r="O147" s="18"/>
      <c r="P147" s="23">
        <f t="shared" si="17"/>
        <v>0</v>
      </c>
      <c r="Q147" s="89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15"/>
        <v>0</v>
      </c>
      <c r="N148" s="17" t="s">
        <v>16</v>
      </c>
      <c r="O148" s="18"/>
      <c r="P148" s="23">
        <f t="shared" si="17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15"/>
        <v>0</v>
      </c>
      <c r="N149" s="17" t="s">
        <v>16</v>
      </c>
      <c r="O149" s="18"/>
      <c r="P149" s="23">
        <f t="shared" si="17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+'22'!J150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15"/>
        <v>0</v>
      </c>
      <c r="N150" s="17" t="s">
        <v>16</v>
      </c>
      <c r="O150" s="18"/>
      <c r="P150" s="23">
        <f t="shared" si="17"/>
        <v>0</v>
      </c>
      <c r="Q150" s="89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+'22'!J151</f>
        <v>27</v>
      </c>
      <c r="F151" s="70"/>
      <c r="G151" s="46">
        <f t="shared" si="13"/>
        <v>27</v>
      </c>
      <c r="H151" s="77">
        <v>0</v>
      </c>
      <c r="I151" s="75">
        <v>0</v>
      </c>
      <c r="J151" s="46">
        <f t="shared" si="14"/>
        <v>26</v>
      </c>
      <c r="K151" s="71">
        <v>1</v>
      </c>
      <c r="L151" s="20">
        <v>120</v>
      </c>
      <c r="M151" s="64">
        <f t="shared" si="15"/>
        <v>120</v>
      </c>
      <c r="N151" s="17" t="s">
        <v>16</v>
      </c>
      <c r="O151" s="18"/>
      <c r="P151" s="130">
        <f t="shared" si="17"/>
        <v>120</v>
      </c>
      <c r="Q151" s="89">
        <v>73</v>
      </c>
      <c r="R151" s="43">
        <f t="shared" si="11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15"/>
        <v>0</v>
      </c>
      <c r="N152" s="17" t="s">
        <v>16</v>
      </c>
      <c r="O152" s="18"/>
      <c r="P152" s="23">
        <f t="shared" si="17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15"/>
        <v>0</v>
      </c>
      <c r="N153" s="17" t="s">
        <v>16</v>
      </c>
      <c r="O153" s="18"/>
      <c r="P153" s="23">
        <f t="shared" si="17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 t="shared" si="15"/>
        <v>0</v>
      </c>
      <c r="N154" s="17" t="s">
        <v>16</v>
      </c>
      <c r="O154" s="18"/>
      <c r="P154" s="23">
        <f t="shared" si="17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15"/>
        <v>0</v>
      </c>
      <c r="N155" s="17" t="s">
        <v>16</v>
      </c>
      <c r="O155" s="18"/>
      <c r="P155" s="23">
        <f t="shared" si="17"/>
        <v>0</v>
      </c>
      <c r="Q155" s="89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15"/>
        <v>0</v>
      </c>
      <c r="N156" s="17" t="s">
        <v>16</v>
      </c>
      <c r="O156" s="18"/>
      <c r="P156" s="23">
        <f t="shared" si="17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15"/>
        <v>0</v>
      </c>
      <c r="N157" s="17" t="s">
        <v>16</v>
      </c>
      <c r="O157" s="18"/>
      <c r="P157" s="23">
        <f t="shared" si="17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15"/>
        <v>0</v>
      </c>
      <c r="N158" s="17" t="s">
        <v>16</v>
      </c>
      <c r="O158" s="18"/>
      <c r="P158" s="23">
        <f t="shared" si="17"/>
        <v>0</v>
      </c>
      <c r="Q158" s="89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15"/>
        <v>0</v>
      </c>
      <c r="N159" s="17" t="s">
        <v>16</v>
      </c>
      <c r="O159" s="18"/>
      <c r="P159" s="23">
        <f t="shared" si="17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15"/>
        <v>0</v>
      </c>
      <c r="N160" s="17" t="s">
        <v>16</v>
      </c>
      <c r="O160" s="18"/>
      <c r="P160" s="23">
        <f t="shared" si="17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15"/>
        <v>0</v>
      </c>
      <c r="N161" s="17" t="s">
        <v>16</v>
      </c>
      <c r="O161" s="18"/>
      <c r="P161" s="23">
        <f t="shared" si="17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+'22'!J162</f>
        <v>22</v>
      </c>
      <c r="F162" s="70"/>
      <c r="G162" s="46">
        <f t="shared" si="13"/>
        <v>22</v>
      </c>
      <c r="H162" s="77">
        <v>0</v>
      </c>
      <c r="I162" s="75">
        <v>0</v>
      </c>
      <c r="J162" s="46">
        <f t="shared" si="14"/>
        <v>22</v>
      </c>
      <c r="K162" s="71"/>
      <c r="L162" s="20">
        <v>55</v>
      </c>
      <c r="M162" s="64">
        <f t="shared" si="15"/>
        <v>0</v>
      </c>
      <c r="N162" s="17" t="s">
        <v>16</v>
      </c>
      <c r="O162" s="18"/>
      <c r="P162" s="23">
        <f t="shared" si="17"/>
        <v>0</v>
      </c>
      <c r="Q162" s="89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15"/>
        <v>0</v>
      </c>
      <c r="N163" s="17" t="s">
        <v>16</v>
      </c>
      <c r="O163" s="18"/>
      <c r="P163" s="23">
        <f t="shared" si="17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15"/>
        <v>0</v>
      </c>
      <c r="N164" s="17" t="s">
        <v>16</v>
      </c>
      <c r="O164" s="18"/>
      <c r="P164" s="23">
        <f t="shared" si="17"/>
        <v>0</v>
      </c>
      <c r="Q164" s="89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15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15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 t="shared" si="15"/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 t="shared" si="15"/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1396</v>
      </c>
      <c r="D169" s="10" t="s">
        <v>434</v>
      </c>
      <c r="E169" s="63">
        <f>+'22'!J169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15"/>
        <v>0</v>
      </c>
      <c r="N169" s="17" t="s">
        <v>16</v>
      </c>
      <c r="O169" s="18"/>
      <c r="P169" s="23">
        <f t="shared" si="17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39</v>
      </c>
      <c r="M170" s="64">
        <f t="shared" si="15"/>
        <v>0</v>
      </c>
      <c r="N170" s="17" t="s">
        <v>16</v>
      </c>
      <c r="O170" s="18"/>
      <c r="P170" s="23">
        <f t="shared" si="17"/>
        <v>0</v>
      </c>
      <c r="Q170" s="89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50</v>
      </c>
      <c r="M171" s="64">
        <f t="shared" si="15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15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1400</v>
      </c>
      <c r="D173" s="10" t="s">
        <v>434</v>
      </c>
      <c r="E173" s="63">
        <f>+'22'!J173</f>
        <v>0</v>
      </c>
      <c r="F173" s="70"/>
      <c r="G173" s="46">
        <f t="shared" si="13"/>
        <v>0</v>
      </c>
      <c r="H173" s="77">
        <v>0</v>
      </c>
      <c r="I173" s="75">
        <v>0</v>
      </c>
      <c r="J173" s="46">
        <f t="shared" si="14"/>
        <v>0</v>
      </c>
      <c r="K173" s="71"/>
      <c r="L173" s="20">
        <v>35</v>
      </c>
      <c r="M173" s="64">
        <f t="shared" si="15"/>
        <v>0</v>
      </c>
      <c r="N173" s="17" t="s">
        <v>16</v>
      </c>
      <c r="O173" s="18"/>
      <c r="P173" s="23">
        <f t="shared" si="17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+'22'!J174</f>
        <v>0</v>
      </c>
      <c r="F174" s="70"/>
      <c r="G174" s="46">
        <f t="shared" si="13"/>
        <v>0</v>
      </c>
      <c r="H174" s="77">
        <v>0</v>
      </c>
      <c r="I174" s="75">
        <v>0</v>
      </c>
      <c r="J174" s="46">
        <f t="shared" si="14"/>
        <v>0</v>
      </c>
      <c r="K174" s="71"/>
      <c r="L174" s="15">
        <v>80</v>
      </c>
      <c r="M174" s="64">
        <f t="shared" si="15"/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+'22'!J175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10</v>
      </c>
      <c r="K175" s="71"/>
      <c r="L175" s="15">
        <v>35</v>
      </c>
      <c r="M175" s="64">
        <f t="shared" si="15"/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1403</v>
      </c>
      <c r="D176" s="10" t="s">
        <v>434</v>
      </c>
      <c r="E176" s="63">
        <f>+'22'!J176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 t="shared" si="15"/>
        <v>0</v>
      </c>
      <c r="N176" s="17" t="s">
        <v>16</v>
      </c>
      <c r="O176" s="18"/>
      <c r="P176" s="23">
        <f t="shared" si="17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si="15"/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3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5"/>
        <v>0</v>
      </c>
      <c r="N178" s="17" t="s">
        <v>16</v>
      </c>
      <c r="O178" s="18"/>
      <c r="P178" s="23">
        <f t="shared" si="1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5"/>
        <v>0</v>
      </c>
      <c r="N179" s="17" t="s">
        <v>16</v>
      </c>
      <c r="O179" s="18"/>
      <c r="P179" s="23">
        <f t="shared" si="17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5"/>
        <v>0</v>
      </c>
      <c r="N180" s="17" t="s">
        <v>16</v>
      </c>
      <c r="O180" s="18"/>
      <c r="P180" s="23">
        <f t="shared" si="17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 t="shared" si="15"/>
        <v>0</v>
      </c>
      <c r="N181" s="17" t="s">
        <v>16</v>
      </c>
      <c r="O181" s="18"/>
      <c r="P181" s="23">
        <f t="shared" si="17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5"/>
        <v>0</v>
      </c>
      <c r="N182" s="17" t="s">
        <v>16</v>
      </c>
      <c r="O182" s="18"/>
      <c r="P182" s="23">
        <f t="shared" si="17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 t="shared" si="15"/>
        <v>0</v>
      </c>
      <c r="N183" s="17" t="s">
        <v>16</v>
      </c>
      <c r="O183" s="18"/>
      <c r="P183" s="23">
        <f t="shared" si="17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5"/>
        <v>0</v>
      </c>
      <c r="N184" s="17" t="s">
        <v>16</v>
      </c>
      <c r="O184" s="18"/>
      <c r="P184" s="23">
        <f t="shared" si="17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5"/>
        <v>0</v>
      </c>
      <c r="N185" s="17" t="s">
        <v>16</v>
      </c>
      <c r="O185" s="18"/>
      <c r="P185" s="23">
        <f t="shared" si="17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5"/>
        <v>0</v>
      </c>
      <c r="N186" s="17" t="s">
        <v>16</v>
      </c>
      <c r="O186" s="18"/>
      <c r="P186" s="23">
        <f t="shared" si="17"/>
        <v>0</v>
      </c>
      <c r="Q186" s="89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1418</v>
      </c>
      <c r="D187" s="10" t="s">
        <v>434</v>
      </c>
      <c r="E187" s="63">
        <f>+'22'!J187</f>
        <v>0</v>
      </c>
      <c r="F187" s="70"/>
      <c r="G187" s="46">
        <f t="shared" si="13"/>
        <v>0</v>
      </c>
      <c r="H187" s="77">
        <v>0</v>
      </c>
      <c r="I187" s="75">
        <v>0</v>
      </c>
      <c r="J187" s="46">
        <f t="shared" si="14"/>
        <v>0</v>
      </c>
      <c r="K187" s="71"/>
      <c r="L187" s="20">
        <v>35</v>
      </c>
      <c r="M187" s="64">
        <f t="shared" si="15"/>
        <v>0</v>
      </c>
      <c r="N187" s="17" t="s">
        <v>16</v>
      </c>
      <c r="O187" s="18"/>
      <c r="P187" s="23">
        <f t="shared" si="17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1419</v>
      </c>
      <c r="D188" s="10" t="s">
        <v>434</v>
      </c>
      <c r="E188" s="63">
        <f>+'22'!J188</f>
        <v>0</v>
      </c>
      <c r="F188" s="70"/>
      <c r="G188" s="46">
        <f t="shared" si="13"/>
        <v>0</v>
      </c>
      <c r="H188" s="77">
        <v>0</v>
      </c>
      <c r="I188" s="75">
        <v>0</v>
      </c>
      <c r="J188" s="46">
        <f t="shared" si="14"/>
        <v>0</v>
      </c>
      <c r="K188" s="71"/>
      <c r="L188" s="20">
        <v>29</v>
      </c>
      <c r="M188" s="64">
        <f t="shared" si="15"/>
        <v>0</v>
      </c>
      <c r="N188" s="17" t="s">
        <v>16</v>
      </c>
      <c r="O188" s="18"/>
      <c r="P188" s="23">
        <f t="shared" si="17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1420</v>
      </c>
      <c r="D189" s="10" t="s">
        <v>434</v>
      </c>
      <c r="E189" s="63">
        <f>+'22'!J189</f>
        <v>0</v>
      </c>
      <c r="F189" s="70"/>
      <c r="G189" s="46">
        <f t="shared" si="13"/>
        <v>0</v>
      </c>
      <c r="H189" s="77">
        <v>0</v>
      </c>
      <c r="I189" s="75">
        <v>0</v>
      </c>
      <c r="J189" s="46">
        <f t="shared" si="14"/>
        <v>0</v>
      </c>
      <c r="K189" s="71"/>
      <c r="L189" s="20">
        <v>25</v>
      </c>
      <c r="M189" s="64">
        <f t="shared" si="15"/>
        <v>0</v>
      </c>
      <c r="N189" s="17" t="s">
        <v>16</v>
      </c>
      <c r="O189" s="18"/>
      <c r="P189" s="23">
        <f t="shared" si="17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1421</v>
      </c>
      <c r="D190" s="10" t="s">
        <v>434</v>
      </c>
      <c r="E190" s="63">
        <f>+'22'!J190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si="15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5"/>
        <v>0</v>
      </c>
      <c r="N191" s="17" t="s">
        <v>16</v>
      </c>
      <c r="O191" s="18"/>
      <c r="P191" s="23">
        <f t="shared" si="17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5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5"/>
        <v>0</v>
      </c>
      <c r="N193" s="17" t="s">
        <v>16</v>
      </c>
      <c r="O193" s="18"/>
      <c r="P193" s="23">
        <f t="shared" si="17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5"/>
        <v>0</v>
      </c>
      <c r="N194" s="17" t="s">
        <v>16</v>
      </c>
      <c r="O194" s="18"/>
      <c r="P194" s="23">
        <f t="shared" si="17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5"/>
        <v>0</v>
      </c>
      <c r="N195" s="17" t="s">
        <v>16</v>
      </c>
      <c r="O195" s="18"/>
      <c r="P195" s="23">
        <f t="shared" si="17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5"/>
        <v>0</v>
      </c>
      <c r="N196" s="17" t="s">
        <v>16</v>
      </c>
      <c r="O196" s="18"/>
      <c r="P196" s="23">
        <f t="shared" si="17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+'22'!J197</f>
        <v>0</v>
      </c>
      <c r="F197" s="70"/>
      <c r="G197" s="46">
        <f t="shared" ref="G197:G233" si="20">E197+F197</f>
        <v>0</v>
      </c>
      <c r="H197" s="77">
        <v>0</v>
      </c>
      <c r="I197" s="75">
        <v>0</v>
      </c>
      <c r="J197" s="46">
        <f t="shared" ref="J197:J233" si="21">+G197-H197-K197-I197</f>
        <v>0</v>
      </c>
      <c r="K197" s="71"/>
      <c r="L197" s="20">
        <v>25</v>
      </c>
      <c r="M197" s="64">
        <f t="shared" si="15"/>
        <v>0</v>
      </c>
      <c r="N197" s="17" t="s">
        <v>16</v>
      </c>
      <c r="O197" s="18"/>
      <c r="P197" s="23">
        <f t="shared" si="17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+'22'!J198</f>
        <v>0</v>
      </c>
      <c r="F198" s="70"/>
      <c r="G198" s="46">
        <f t="shared" si="20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10</v>
      </c>
      <c r="M198" s="64">
        <f t="shared" ref="M198:M233" si="22">+L198*K198</f>
        <v>0</v>
      </c>
      <c r="N198" s="17" t="s">
        <v>16</v>
      </c>
      <c r="O198" s="18"/>
      <c r="P198" s="23">
        <f t="shared" ref="P198:P231" si="23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+'22'!J199</f>
        <v>229</v>
      </c>
      <c r="F199" s="70"/>
      <c r="G199" s="46">
        <f t="shared" si="20"/>
        <v>229</v>
      </c>
      <c r="H199" s="77">
        <v>0</v>
      </c>
      <c r="I199" s="75">
        <v>0</v>
      </c>
      <c r="J199" s="46">
        <f t="shared" si="21"/>
        <v>229</v>
      </c>
      <c r="K199" s="71"/>
      <c r="L199" s="20">
        <v>10</v>
      </c>
      <c r="M199" s="64">
        <f t="shared" si="22"/>
        <v>0</v>
      </c>
      <c r="N199" s="17" t="s">
        <v>16</v>
      </c>
      <c r="O199" s="18"/>
      <c r="P199" s="23">
        <f t="shared" si="23"/>
        <v>0</v>
      </c>
      <c r="Q199" s="89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+'22'!J200</f>
        <v>0</v>
      </c>
      <c r="F200" s="70"/>
      <c r="G200" s="46">
        <f t="shared" si="20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0</v>
      </c>
      <c r="M200" s="64">
        <f t="shared" si="22"/>
        <v>0</v>
      </c>
      <c r="N200" s="17" t="s">
        <v>16</v>
      </c>
      <c r="O200" s="18"/>
      <c r="P200" s="23">
        <f t="shared" si="23"/>
        <v>0</v>
      </c>
      <c r="Q200" s="89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+'22'!J201</f>
        <v>5</v>
      </c>
      <c r="F201" s="70"/>
      <c r="G201" s="46">
        <f t="shared" si="20"/>
        <v>5</v>
      </c>
      <c r="H201" s="77">
        <v>0</v>
      </c>
      <c r="I201" s="75">
        <v>0</v>
      </c>
      <c r="J201" s="46">
        <f t="shared" si="21"/>
        <v>5</v>
      </c>
      <c r="K201" s="71"/>
      <c r="L201" s="20">
        <v>20</v>
      </c>
      <c r="M201" s="64">
        <f t="shared" si="22"/>
        <v>0</v>
      </c>
      <c r="N201" s="17" t="s">
        <v>16</v>
      </c>
      <c r="O201" s="18"/>
      <c r="P201" s="23">
        <f t="shared" si="23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+'22'!J202</f>
        <v>0</v>
      </c>
      <c r="F202" s="70"/>
      <c r="G202" s="46">
        <f t="shared" si="20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+'22'!J203</f>
        <v>0</v>
      </c>
      <c r="F203" s="70"/>
      <c r="G203" s="46">
        <f t="shared" si="20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3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+'22'!J204</f>
        <v>16</v>
      </c>
      <c r="F204" s="70"/>
      <c r="G204" s="46">
        <f t="shared" si="20"/>
        <v>16</v>
      </c>
      <c r="H204" s="77">
        <v>0</v>
      </c>
      <c r="I204" s="75">
        <v>0</v>
      </c>
      <c r="J204" s="46">
        <f t="shared" si="21"/>
        <v>16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3"/>
        <v>0</v>
      </c>
      <c r="Q204" s="89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+'22'!J205</f>
        <v>15</v>
      </c>
      <c r="F205" s="70"/>
      <c r="G205" s="46">
        <f t="shared" si="20"/>
        <v>15</v>
      </c>
      <c r="H205" s="77">
        <v>0</v>
      </c>
      <c r="I205" s="75">
        <v>0</v>
      </c>
      <c r="J205" s="46">
        <f t="shared" si="21"/>
        <v>15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3"/>
        <v>0</v>
      </c>
      <c r="Q205" s="89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+'22'!J206</f>
        <v>18</v>
      </c>
      <c r="F206" s="70"/>
      <c r="G206" s="46">
        <f t="shared" si="20"/>
        <v>18</v>
      </c>
      <c r="H206" s="77">
        <v>0</v>
      </c>
      <c r="I206" s="75">
        <v>0</v>
      </c>
      <c r="J206" s="46">
        <f t="shared" si="21"/>
        <v>18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3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+'22'!J207</f>
        <v>342</v>
      </c>
      <c r="F207" s="70"/>
      <c r="G207" s="46">
        <f t="shared" si="20"/>
        <v>342</v>
      </c>
      <c r="H207" s="77">
        <v>0</v>
      </c>
      <c r="I207" s="75">
        <v>0</v>
      </c>
      <c r="J207" s="46">
        <f t="shared" si="21"/>
        <v>342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+'22'!J208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3"/>
        <v>0</v>
      </c>
      <c r="Q208" s="89">
        <v>28.59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+'22'!J209</f>
        <v>0</v>
      </c>
      <c r="F209" s="70"/>
      <c r="G209" s="46">
        <f t="shared" si="20"/>
        <v>0</v>
      </c>
      <c r="H209" s="77">
        <v>0</v>
      </c>
      <c r="I209" s="75">
        <v>0</v>
      </c>
      <c r="J209" s="46">
        <f t="shared" si="21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3"/>
        <v>0</v>
      </c>
      <c r="Q209" s="89">
        <v>23.7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+'22'!J210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 t="shared" si="22"/>
        <v>0</v>
      </c>
      <c r="N210" s="17" t="s">
        <v>16</v>
      </c>
      <c r="O210" s="18"/>
      <c r="P210" s="23">
        <f t="shared" si="23"/>
        <v>0</v>
      </c>
      <c r="Q210" s="89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+'22'!J211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+'22'!J212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+'22'!J213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+'22'!J214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27</v>
      </c>
      <c r="M214" s="64">
        <f t="shared" si="22"/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+'22'!J215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20</v>
      </c>
      <c r="M215" s="64">
        <f t="shared" si="22"/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+'22'!J216</f>
        <v>0</v>
      </c>
      <c r="F216" s="70"/>
      <c r="G216" s="46">
        <f t="shared" si="20"/>
        <v>0</v>
      </c>
      <c r="H216" s="77">
        <v>0</v>
      </c>
      <c r="I216" s="75">
        <v>0</v>
      </c>
      <c r="J216" s="46">
        <f t="shared" si="21"/>
        <v>0</v>
      </c>
      <c r="K216" s="71"/>
      <c r="L216" s="20">
        <v>15</v>
      </c>
      <c r="M216" s="64">
        <f t="shared" si="22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ref="R216:R232" si="24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+'22'!J217</f>
        <v>0</v>
      </c>
      <c r="F217" s="70"/>
      <c r="G217" s="46">
        <f t="shared" si="20"/>
        <v>0</v>
      </c>
      <c r="H217" s="77">
        <v>0</v>
      </c>
      <c r="I217" s="75">
        <v>0</v>
      </c>
      <c r="J217" s="46">
        <f t="shared" si="21"/>
        <v>0</v>
      </c>
      <c r="K217" s="71"/>
      <c r="L217" s="20">
        <v>25</v>
      </c>
      <c r="M217" s="64">
        <f t="shared" si="22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4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+'22'!J218</f>
        <v>0</v>
      </c>
      <c r="F218" s="70"/>
      <c r="G218" s="46">
        <f t="shared" si="20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25</v>
      </c>
      <c r="M218" s="64">
        <f t="shared" si="22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24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+'22'!J219</f>
        <v>2</v>
      </c>
      <c r="F219" s="70"/>
      <c r="G219" s="46">
        <f t="shared" si="20"/>
        <v>2</v>
      </c>
      <c r="H219" s="77">
        <v>0</v>
      </c>
      <c r="I219" s="75">
        <v>0</v>
      </c>
      <c r="J219" s="46">
        <f t="shared" si="21"/>
        <v>2</v>
      </c>
      <c r="K219" s="71"/>
      <c r="L219" s="20">
        <v>35</v>
      </c>
      <c r="M219" s="64">
        <f t="shared" si="22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4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+'22'!J220</f>
        <v>1</v>
      </c>
      <c r="F220" s="70"/>
      <c r="G220" s="46">
        <f t="shared" si="20"/>
        <v>1</v>
      </c>
      <c r="H220" s="77">
        <v>0</v>
      </c>
      <c r="I220" s="75">
        <v>0</v>
      </c>
      <c r="J220" s="46">
        <f t="shared" si="21"/>
        <v>1</v>
      </c>
      <c r="K220" s="71"/>
      <c r="L220" s="20">
        <v>35</v>
      </c>
      <c r="M220" s="64">
        <f t="shared" si="22"/>
        <v>0</v>
      </c>
      <c r="N220" s="17" t="s">
        <v>16</v>
      </c>
      <c r="O220" s="18"/>
      <c r="P220" s="23">
        <f t="shared" si="23"/>
        <v>0</v>
      </c>
      <c r="Q220" s="89"/>
      <c r="R220" s="43">
        <f t="shared" si="24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+'22'!J221</f>
        <v>0</v>
      </c>
      <c r="F221" s="70"/>
      <c r="G221" s="46">
        <f t="shared" si="20"/>
        <v>0</v>
      </c>
      <c r="H221" s="77">
        <v>0</v>
      </c>
      <c r="I221" s="75">
        <v>0</v>
      </c>
      <c r="J221" s="46">
        <f t="shared" si="21"/>
        <v>0</v>
      </c>
      <c r="K221" s="71"/>
      <c r="L221" s="20">
        <v>20</v>
      </c>
      <c r="M221" s="64">
        <f t="shared" si="22"/>
        <v>0</v>
      </c>
      <c r="N221" s="17" t="s">
        <v>16</v>
      </c>
      <c r="O221" s="18"/>
      <c r="P221" s="23">
        <f t="shared" si="23"/>
        <v>0</v>
      </c>
      <c r="Q221" s="89"/>
      <c r="R221" s="43">
        <f t="shared" si="24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+'22'!J222</f>
        <v>9</v>
      </c>
      <c r="F222" s="70"/>
      <c r="G222" s="46">
        <f t="shared" si="20"/>
        <v>9</v>
      </c>
      <c r="H222" s="77">
        <v>0</v>
      </c>
      <c r="I222" s="75">
        <v>0</v>
      </c>
      <c r="J222" s="46">
        <f t="shared" si="21"/>
        <v>9</v>
      </c>
      <c r="K222" s="71"/>
      <c r="L222" s="20">
        <v>15</v>
      </c>
      <c r="M222" s="64">
        <f t="shared" si="22"/>
        <v>0</v>
      </c>
      <c r="N222" s="17" t="s">
        <v>16</v>
      </c>
      <c r="O222" s="18"/>
      <c r="P222" s="23">
        <f t="shared" si="23"/>
        <v>0</v>
      </c>
      <c r="Q222" s="89"/>
      <c r="R222" s="43">
        <f t="shared" si="24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+'22'!J223</f>
        <v>0</v>
      </c>
      <c r="F223" s="70">
        <v>21</v>
      </c>
      <c r="G223" s="46">
        <f t="shared" si="20"/>
        <v>21</v>
      </c>
      <c r="H223" s="77">
        <v>0</v>
      </c>
      <c r="I223" s="75">
        <v>0</v>
      </c>
      <c r="J223" s="46">
        <f t="shared" si="21"/>
        <v>8</v>
      </c>
      <c r="K223" s="71">
        <v>13</v>
      </c>
      <c r="L223" s="20">
        <v>20</v>
      </c>
      <c r="M223" s="64">
        <f t="shared" si="22"/>
        <v>260</v>
      </c>
      <c r="N223" s="17" t="s">
        <v>16</v>
      </c>
      <c r="O223" s="18">
        <v>60</v>
      </c>
      <c r="P223" s="130">
        <f t="shared" si="23"/>
        <v>200</v>
      </c>
      <c r="Q223" s="89"/>
      <c r="R223" s="43">
        <f t="shared" si="24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+'22'!J224</f>
        <v>12</v>
      </c>
      <c r="F224" s="70"/>
      <c r="G224" s="46">
        <f t="shared" si="20"/>
        <v>12</v>
      </c>
      <c r="H224" s="77">
        <v>0</v>
      </c>
      <c r="I224" s="75">
        <v>0</v>
      </c>
      <c r="J224" s="46">
        <f t="shared" si="21"/>
        <v>3</v>
      </c>
      <c r="K224" s="71">
        <v>9</v>
      </c>
      <c r="L224" s="20">
        <v>20</v>
      </c>
      <c r="M224" s="64">
        <f t="shared" si="22"/>
        <v>180</v>
      </c>
      <c r="N224" s="17" t="s">
        <v>16</v>
      </c>
      <c r="O224" s="18"/>
      <c r="P224" s="130">
        <f t="shared" si="23"/>
        <v>180</v>
      </c>
      <c r="Q224" s="89"/>
      <c r="R224" s="43">
        <f t="shared" si="24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+'22'!J225</f>
        <v>38</v>
      </c>
      <c r="F225" s="70"/>
      <c r="G225" s="46">
        <f t="shared" si="20"/>
        <v>38</v>
      </c>
      <c r="H225" s="77">
        <v>0</v>
      </c>
      <c r="I225" s="75">
        <v>0</v>
      </c>
      <c r="J225" s="46">
        <f t="shared" si="21"/>
        <v>23</v>
      </c>
      <c r="K225" s="71">
        <v>15</v>
      </c>
      <c r="L225" s="20">
        <v>20</v>
      </c>
      <c r="M225" s="64">
        <f t="shared" si="22"/>
        <v>300</v>
      </c>
      <c r="N225" s="17" t="s">
        <v>16</v>
      </c>
      <c r="O225" s="18">
        <v>20</v>
      </c>
      <c r="P225" s="130">
        <f t="shared" si="23"/>
        <v>280</v>
      </c>
      <c r="Q225" s="89"/>
      <c r="R225" s="43">
        <f t="shared" si="24"/>
        <v>0</v>
      </c>
    </row>
    <row r="226" spans="1:19" ht="25.5" x14ac:dyDescent="0.55000000000000004">
      <c r="A226" s="10"/>
      <c r="B226" s="10"/>
      <c r="C226" s="19"/>
      <c r="D226" s="10"/>
      <c r="E226" s="63">
        <f>+'22'!J226</f>
        <v>0</v>
      </c>
      <c r="F226" s="70"/>
      <c r="G226" s="46">
        <f t="shared" si="20"/>
        <v>0</v>
      </c>
      <c r="H226" s="77">
        <v>0</v>
      </c>
      <c r="I226" s="75">
        <v>0</v>
      </c>
      <c r="J226" s="46">
        <f t="shared" si="21"/>
        <v>0</v>
      </c>
      <c r="K226" s="71"/>
      <c r="L226" s="20"/>
      <c r="M226" s="64">
        <f t="shared" si="22"/>
        <v>0</v>
      </c>
      <c r="N226" s="17" t="s">
        <v>16</v>
      </c>
      <c r="O226" s="18"/>
      <c r="P226" s="23">
        <f t="shared" si="23"/>
        <v>0</v>
      </c>
      <c r="Q226" s="89"/>
      <c r="R226" s="43">
        <f t="shared" si="24"/>
        <v>0</v>
      </c>
    </row>
    <row r="227" spans="1:19" ht="25.5" x14ac:dyDescent="0.55000000000000004">
      <c r="A227" s="10"/>
      <c r="B227" s="10"/>
      <c r="C227" s="19"/>
      <c r="D227" s="10"/>
      <c r="E227" s="63">
        <f>+'22'!J227</f>
        <v>0</v>
      </c>
      <c r="F227" s="70"/>
      <c r="G227" s="46">
        <f t="shared" si="20"/>
        <v>0</v>
      </c>
      <c r="H227" s="77">
        <v>0</v>
      </c>
      <c r="I227" s="75">
        <v>0</v>
      </c>
      <c r="J227" s="46">
        <f t="shared" si="21"/>
        <v>0</v>
      </c>
      <c r="K227" s="71"/>
      <c r="L227" s="20"/>
      <c r="M227" s="64">
        <f t="shared" si="22"/>
        <v>0</v>
      </c>
      <c r="N227" s="17" t="s">
        <v>16</v>
      </c>
      <c r="O227" s="18"/>
      <c r="P227" s="23">
        <f t="shared" si="23"/>
        <v>0</v>
      </c>
      <c r="Q227" s="89"/>
      <c r="R227" s="43">
        <f t="shared" si="24"/>
        <v>0</v>
      </c>
    </row>
    <row r="228" spans="1:19" ht="25.5" x14ac:dyDescent="0.55000000000000004">
      <c r="A228" s="10"/>
      <c r="B228" s="10"/>
      <c r="C228" s="19"/>
      <c r="D228" s="10"/>
      <c r="E228" s="63">
        <f>+'22'!J228</f>
        <v>0</v>
      </c>
      <c r="F228" s="70"/>
      <c r="G228" s="46">
        <f t="shared" si="20"/>
        <v>0</v>
      </c>
      <c r="H228" s="77">
        <v>0</v>
      </c>
      <c r="I228" s="75">
        <v>0</v>
      </c>
      <c r="J228" s="46">
        <f t="shared" si="21"/>
        <v>0</v>
      </c>
      <c r="K228" s="71"/>
      <c r="L228" s="20"/>
      <c r="M228" s="64">
        <f t="shared" si="22"/>
        <v>0</v>
      </c>
      <c r="N228" s="17" t="s">
        <v>16</v>
      </c>
      <c r="O228" s="18"/>
      <c r="P228" s="23">
        <f t="shared" si="23"/>
        <v>0</v>
      </c>
      <c r="Q228" s="89"/>
      <c r="R228" s="43">
        <f t="shared" si="24"/>
        <v>0</v>
      </c>
    </row>
    <row r="229" spans="1:19" ht="25.5" x14ac:dyDescent="0.55000000000000004">
      <c r="A229" s="10"/>
      <c r="B229" s="10"/>
      <c r="C229" s="19"/>
      <c r="D229" s="10"/>
      <c r="E229" s="63">
        <f>+'22'!J229</f>
        <v>0</v>
      </c>
      <c r="F229" s="70"/>
      <c r="G229" s="46">
        <f t="shared" si="20"/>
        <v>0</v>
      </c>
      <c r="H229" s="77">
        <v>0</v>
      </c>
      <c r="I229" s="75">
        <v>0</v>
      </c>
      <c r="J229" s="46">
        <f t="shared" si="21"/>
        <v>0</v>
      </c>
      <c r="K229" s="71"/>
      <c r="L229" s="20"/>
      <c r="M229" s="64">
        <f t="shared" si="22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4"/>
        <v>0</v>
      </c>
    </row>
    <row r="230" spans="1:19" ht="25.5" x14ac:dyDescent="0.55000000000000004">
      <c r="A230" s="10"/>
      <c r="B230" s="10"/>
      <c r="C230" s="19"/>
      <c r="D230" s="10"/>
      <c r="E230" s="63">
        <f>+'22'!J230</f>
        <v>0</v>
      </c>
      <c r="F230" s="70"/>
      <c r="G230" s="46">
        <f t="shared" si="20"/>
        <v>0</v>
      </c>
      <c r="H230" s="77">
        <v>0</v>
      </c>
      <c r="I230" s="75">
        <v>0</v>
      </c>
      <c r="J230" s="46">
        <f t="shared" si="21"/>
        <v>0</v>
      </c>
      <c r="K230" s="71"/>
      <c r="L230" s="20"/>
      <c r="M230" s="64">
        <f t="shared" si="22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4"/>
        <v>0</v>
      </c>
    </row>
    <row r="231" spans="1:19" ht="25.5" x14ac:dyDescent="0.55000000000000004">
      <c r="A231" s="10"/>
      <c r="B231" s="10"/>
      <c r="C231" s="19"/>
      <c r="D231" s="10"/>
      <c r="E231" s="63">
        <f>+'22'!J231</f>
        <v>0</v>
      </c>
      <c r="F231" s="70"/>
      <c r="G231" s="46">
        <f t="shared" si="20"/>
        <v>0</v>
      </c>
      <c r="H231" s="77">
        <v>0</v>
      </c>
      <c r="I231" s="75">
        <v>0</v>
      </c>
      <c r="J231" s="46">
        <f t="shared" si="21"/>
        <v>0</v>
      </c>
      <c r="K231" s="71"/>
      <c r="L231" s="20"/>
      <c r="M231" s="64">
        <f t="shared" si="22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4"/>
        <v>0</v>
      </c>
    </row>
    <row r="232" spans="1:19" ht="25.5" x14ac:dyDescent="0.55000000000000004">
      <c r="A232" s="10"/>
      <c r="B232" s="10"/>
      <c r="C232" s="19"/>
      <c r="D232" s="10"/>
      <c r="E232" s="63">
        <f>+'22'!J232</f>
        <v>0</v>
      </c>
      <c r="F232" s="70"/>
      <c r="G232" s="46">
        <f t="shared" si="20"/>
        <v>0</v>
      </c>
      <c r="H232" s="77"/>
      <c r="I232" s="75"/>
      <c r="J232" s="46">
        <f t="shared" si="21"/>
        <v>0</v>
      </c>
      <c r="K232" s="71"/>
      <c r="L232" s="20"/>
      <c r="M232" s="64"/>
      <c r="N232" s="17" t="s">
        <v>16</v>
      </c>
      <c r="O232" s="18"/>
      <c r="P232" s="23"/>
      <c r="Q232" s="89"/>
      <c r="R232" s="43">
        <f t="shared" si="24"/>
        <v>0</v>
      </c>
    </row>
    <row r="233" spans="1:19" ht="25.5" x14ac:dyDescent="0.55000000000000004">
      <c r="A233" s="10"/>
      <c r="B233" s="10"/>
      <c r="C233" s="19"/>
      <c r="D233" s="10"/>
      <c r="E233" s="63">
        <f>+'22'!J233</f>
        <v>0</v>
      </c>
      <c r="F233" s="70"/>
      <c r="G233" s="46">
        <f t="shared" si="20"/>
        <v>0</v>
      </c>
      <c r="H233" s="77">
        <v>0</v>
      </c>
      <c r="I233" s="75">
        <v>0</v>
      </c>
      <c r="J233" s="46">
        <f t="shared" si="21"/>
        <v>0</v>
      </c>
      <c r="K233" s="71"/>
      <c r="L233" s="20"/>
      <c r="M233" s="64">
        <f t="shared" si="22"/>
        <v>0</v>
      </c>
      <c r="N233" s="17" t="s">
        <v>16</v>
      </c>
      <c r="O233" s="18"/>
      <c r="P233" s="23">
        <v>0</v>
      </c>
      <c r="Q233" s="89"/>
      <c r="R233" s="43">
        <f t="shared" si="18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549.37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2190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1250</v>
      </c>
      <c r="O238" s="2">
        <v>200</v>
      </c>
      <c r="P238" s="2">
        <v>350</v>
      </c>
      <c r="Q238" s="2">
        <v>500</v>
      </c>
      <c r="R238" s="2">
        <v>100</v>
      </c>
      <c r="S238" s="2">
        <v>100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H240" s="2" t="s">
        <v>1424</v>
      </c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320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620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620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0BA2-C698-4FDB-9D72-2E36DBFB9F6A}">
  <sheetPr>
    <tabColor rgb="FFFFCCFF"/>
  </sheetPr>
  <dimension ref="A1:S320"/>
  <sheetViews>
    <sheetView zoomScale="85" zoomScaleNormal="85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30">
        <f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71</v>
      </c>
      <c r="K6" s="71"/>
      <c r="L6" s="15">
        <v>100</v>
      </c>
      <c r="M6" s="64">
        <f t="shared" ref="M6:M69" si="2">+L6*K6</f>
        <v>0</v>
      </c>
      <c r="N6" s="17" t="s">
        <v>16</v>
      </c>
      <c r="O6" s="18"/>
      <c r="P6" s="23">
        <f t="shared" ref="P6:P35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1437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30">
        <f t="shared" si="3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30">
        <f t="shared" si="3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100</v>
      </c>
      <c r="P31" s="130">
        <f t="shared" si="3"/>
        <v>200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ref="P36:P70" si="5">SUM(M36-O36)</f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1438</v>
      </c>
      <c r="D39" s="10" t="s">
        <v>434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+'23'!J40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+'23'!J41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+'23'!J43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+'23'!J44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+'23'!J47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+'23'!J50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+'23'!J52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+'23'!J60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15">
        <v>50</v>
      </c>
      <c r="M60" s="64">
        <f t="shared" si="2"/>
        <v>50</v>
      </c>
      <c r="N60" s="17" t="s">
        <v>16</v>
      </c>
      <c r="O60" s="18"/>
      <c r="P60" s="130">
        <f t="shared" si="5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+'23'!J61</f>
        <v>7</v>
      </c>
      <c r="F61" s="70"/>
      <c r="G61" s="46">
        <f t="shared" si="0"/>
        <v>7</v>
      </c>
      <c r="H61" s="77">
        <v>0</v>
      </c>
      <c r="I61" s="75">
        <v>0</v>
      </c>
      <c r="J61" s="46">
        <f t="shared" si="1"/>
        <v>7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+'23'!J62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20">
        <v>150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+'23'!J68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15">
        <v>50</v>
      </c>
      <c r="M68" s="64">
        <f t="shared" si="2"/>
        <v>50</v>
      </c>
      <c r="N68" s="17" t="s">
        <v>16</v>
      </c>
      <c r="O68" s="18"/>
      <c r="P68" s="130">
        <f t="shared" si="5"/>
        <v>50</v>
      </c>
      <c r="Q68" s="89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+'23'!J69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+'23'!J70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15">
        <v>50</v>
      </c>
      <c r="M70" s="64">
        <f t="shared" ref="M70:M133" si="8">+L70*K70</f>
        <v>0</v>
      </c>
      <c r="N70" s="17" t="s">
        <v>16</v>
      </c>
      <c r="O70" s="18"/>
      <c r="P70" s="23">
        <f t="shared" si="5"/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8"/>
        <v>0</v>
      </c>
      <c r="N71" s="17" t="s">
        <v>16</v>
      </c>
      <c r="O71" s="18"/>
      <c r="P71" s="23">
        <f t="shared" ref="P71:P133" si="9">SUM(M71-O71)</f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35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55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55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55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+'23'!J76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50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9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45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35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+'23'!J82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35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49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35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+'23'!J88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+'23'!J89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4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+'23'!J90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7</v>
      </c>
      <c r="K90" s="71">
        <v>1</v>
      </c>
      <c r="L90" s="20">
        <v>60</v>
      </c>
      <c r="M90" s="64">
        <f t="shared" si="8"/>
        <v>60</v>
      </c>
      <c r="N90" s="17" t="s">
        <v>16</v>
      </c>
      <c r="O90" s="18"/>
      <c r="P90" s="130">
        <f t="shared" si="9"/>
        <v>60</v>
      </c>
      <c r="Q90" s="114">
        <v>23.61</v>
      </c>
      <c r="R90" s="43">
        <f t="shared" si="11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+'23'!J91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2">
        <v>100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+'23'!J92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+'23'!J95</f>
        <v>1</v>
      </c>
      <c r="F95" s="70"/>
      <c r="G95" s="46">
        <f t="shared" si="6"/>
        <v>1</v>
      </c>
      <c r="H95" s="77">
        <v>0</v>
      </c>
      <c r="I95" s="75">
        <v>0</v>
      </c>
      <c r="J95" s="46">
        <f t="shared" si="7"/>
        <v>1</v>
      </c>
      <c r="K95" s="71"/>
      <c r="L95" s="21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4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+'23'!J100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4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+'23'!J101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4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+'23'!J102</f>
        <v>5</v>
      </c>
      <c r="F102" s="70"/>
      <c r="G102" s="46">
        <f t="shared" si="6"/>
        <v>5</v>
      </c>
      <c r="H102" s="77">
        <v>0</v>
      </c>
      <c r="I102" s="75">
        <v>0</v>
      </c>
      <c r="J102" s="46">
        <f t="shared" si="7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4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+'23'!J103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+'23'!J104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+'23'!J105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5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2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+'23'!J133</f>
        <v>0</v>
      </c>
      <c r="F133" s="70"/>
      <c r="G133" s="46">
        <f t="shared" ref="G133:G196" si="12">E133+F133</f>
        <v>0</v>
      </c>
      <c r="H133" s="77">
        <v>0</v>
      </c>
      <c r="I133" s="75">
        <v>0</v>
      </c>
      <c r="J133" s="46">
        <f t="shared" ref="J133:J196" si="13">+G133-H133-K133-I133</f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1407</v>
      </c>
      <c r="D134" s="10" t="s">
        <v>434</v>
      </c>
      <c r="E134" s="63">
        <f>+'23'!J134</f>
        <v>0</v>
      </c>
      <c r="F134" s="70"/>
      <c r="G134" s="46">
        <f t="shared" si="12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ref="P134:P139" si="15">SUM(M134-O134)</f>
        <v>0</v>
      </c>
      <c r="Q134" s="114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+'23'!J135</f>
        <v>0</v>
      </c>
      <c r="F135" s="70"/>
      <c r="G135" s="46">
        <f t="shared" si="12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40</v>
      </c>
      <c r="M135" s="64">
        <f t="shared" si="14"/>
        <v>0</v>
      </c>
      <c r="N135" s="17" t="s">
        <v>16</v>
      </c>
      <c r="O135" s="18"/>
      <c r="P135" s="23">
        <f t="shared" si="15"/>
        <v>0</v>
      </c>
      <c r="Q135" s="114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1408</v>
      </c>
      <c r="D136" s="10" t="s">
        <v>434</v>
      </c>
      <c r="E136" s="63">
        <f>+'23'!J136</f>
        <v>0</v>
      </c>
      <c r="F136" s="70"/>
      <c r="G136" s="46">
        <f t="shared" si="12"/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29</v>
      </c>
      <c r="M136" s="64">
        <f t="shared" si="14"/>
        <v>0</v>
      </c>
      <c r="N136" s="17" t="s">
        <v>16</v>
      </c>
      <c r="O136" s="18"/>
      <c r="P136" s="23">
        <f t="shared" si="15"/>
        <v>0</v>
      </c>
      <c r="Q136" s="114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15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14"/>
        <v>0</v>
      </c>
      <c r="N138" s="17" t="s">
        <v>16</v>
      </c>
      <c r="O138" s="18"/>
      <c r="P138" s="23">
        <f t="shared" si="15"/>
        <v>0</v>
      </c>
      <c r="Q138" s="89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+'23'!J139</f>
        <v>15</v>
      </c>
      <c r="F139" s="70"/>
      <c r="G139" s="46">
        <f t="shared" si="12"/>
        <v>15</v>
      </c>
      <c r="H139" s="77">
        <v>0</v>
      </c>
      <c r="I139" s="75">
        <v>0</v>
      </c>
      <c r="J139" s="46">
        <f t="shared" si="13"/>
        <v>15</v>
      </c>
      <c r="K139" s="71"/>
      <c r="L139" s="20">
        <v>50</v>
      </c>
      <c r="M139" s="64">
        <f t="shared" si="14"/>
        <v>0</v>
      </c>
      <c r="N139" s="17" t="s">
        <v>16</v>
      </c>
      <c r="O139" s="18"/>
      <c r="P139" s="23">
        <f t="shared" si="15"/>
        <v>0</v>
      </c>
      <c r="Q139" s="89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14"/>
        <v>0</v>
      </c>
      <c r="N140" s="17" t="s">
        <v>16</v>
      </c>
      <c r="O140" s="18"/>
      <c r="P140" s="23">
        <f t="shared" ref="P140:P144" si="16">SUM(M140-O140)</f>
        <v>0</v>
      </c>
      <c r="Q140" s="89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14"/>
        <v>0</v>
      </c>
      <c r="N141" s="17" t="s">
        <v>16</v>
      </c>
      <c r="O141" s="18"/>
      <c r="P141" s="23">
        <f t="shared" si="16"/>
        <v>0</v>
      </c>
      <c r="Q141" s="89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14"/>
        <v>0</v>
      </c>
      <c r="N142" s="17" t="s">
        <v>16</v>
      </c>
      <c r="O142" s="18"/>
      <c r="P142" s="23">
        <f t="shared" si="16"/>
        <v>0</v>
      </c>
      <c r="Q142" s="89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16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80</v>
      </c>
      <c r="M144" s="64">
        <f t="shared" si="14"/>
        <v>0</v>
      </c>
      <c r="N144" s="17" t="s">
        <v>16</v>
      </c>
      <c r="O144" s="18"/>
      <c r="P144" s="23">
        <f t="shared" si="16"/>
        <v>0</v>
      </c>
      <c r="Q144" s="89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14"/>
        <v>0</v>
      </c>
      <c r="N145" s="17" t="s">
        <v>16</v>
      </c>
      <c r="O145" s="18"/>
      <c r="P145" s="23">
        <f t="shared" ref="P145:P197" si="17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14"/>
        <v>0</v>
      </c>
      <c r="N146" s="17" t="s">
        <v>16</v>
      </c>
      <c r="O146" s="18"/>
      <c r="P146" s="23">
        <f t="shared" si="17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14"/>
        <v>0</v>
      </c>
      <c r="N147" s="17" t="s">
        <v>16</v>
      </c>
      <c r="O147" s="18"/>
      <c r="P147" s="23">
        <f t="shared" si="17"/>
        <v>0</v>
      </c>
      <c r="Q147" s="89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14"/>
        <v>0</v>
      </c>
      <c r="N148" s="17" t="s">
        <v>16</v>
      </c>
      <c r="O148" s="18"/>
      <c r="P148" s="23">
        <f t="shared" si="17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14"/>
        <v>0</v>
      </c>
      <c r="N149" s="17" t="s">
        <v>16</v>
      </c>
      <c r="O149" s="18"/>
      <c r="P149" s="23">
        <f t="shared" si="17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+'23'!J150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60</v>
      </c>
      <c r="M150" s="64">
        <f t="shared" si="14"/>
        <v>0</v>
      </c>
      <c r="N150" s="17" t="s">
        <v>16</v>
      </c>
      <c r="O150" s="18"/>
      <c r="P150" s="23">
        <f t="shared" si="17"/>
        <v>0</v>
      </c>
      <c r="Q150" s="89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+'23'!J151</f>
        <v>26</v>
      </c>
      <c r="F151" s="70"/>
      <c r="G151" s="46">
        <f t="shared" si="12"/>
        <v>26</v>
      </c>
      <c r="H151" s="77">
        <v>0</v>
      </c>
      <c r="I151" s="75">
        <v>0</v>
      </c>
      <c r="J151" s="46">
        <f t="shared" si="13"/>
        <v>26</v>
      </c>
      <c r="K151" s="71"/>
      <c r="L151" s="20">
        <v>120</v>
      </c>
      <c r="M151" s="64">
        <f t="shared" si="14"/>
        <v>0</v>
      </c>
      <c r="N151" s="17" t="s">
        <v>16</v>
      </c>
      <c r="O151" s="18"/>
      <c r="P151" s="23">
        <f t="shared" si="17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14"/>
        <v>0</v>
      </c>
      <c r="N152" s="17" t="s">
        <v>16</v>
      </c>
      <c r="O152" s="18"/>
      <c r="P152" s="23">
        <f t="shared" si="17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14"/>
        <v>0</v>
      </c>
      <c r="N153" s="17" t="s">
        <v>16</v>
      </c>
      <c r="O153" s="18"/>
      <c r="P153" s="23">
        <f t="shared" si="17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 t="shared" si="14"/>
        <v>0</v>
      </c>
      <c r="N154" s="17" t="s">
        <v>16</v>
      </c>
      <c r="O154" s="18"/>
      <c r="P154" s="23">
        <f t="shared" si="17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14"/>
        <v>0</v>
      </c>
      <c r="N155" s="17" t="s">
        <v>16</v>
      </c>
      <c r="O155" s="18"/>
      <c r="P155" s="23">
        <f t="shared" si="17"/>
        <v>0</v>
      </c>
      <c r="Q155" s="89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14"/>
        <v>0</v>
      </c>
      <c r="N156" s="17" t="s">
        <v>16</v>
      </c>
      <c r="O156" s="18"/>
      <c r="P156" s="23">
        <f t="shared" si="17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14"/>
        <v>0</v>
      </c>
      <c r="N157" s="17" t="s">
        <v>16</v>
      </c>
      <c r="O157" s="18"/>
      <c r="P157" s="23">
        <f t="shared" si="17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14"/>
        <v>0</v>
      </c>
      <c r="N158" s="17" t="s">
        <v>16</v>
      </c>
      <c r="O158" s="18"/>
      <c r="P158" s="23">
        <f t="shared" si="17"/>
        <v>0</v>
      </c>
      <c r="Q158" s="89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14"/>
        <v>0</v>
      </c>
      <c r="N159" s="17" t="s">
        <v>16</v>
      </c>
      <c r="O159" s="18"/>
      <c r="P159" s="23">
        <f t="shared" si="17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14"/>
        <v>0</v>
      </c>
      <c r="N160" s="17" t="s">
        <v>16</v>
      </c>
      <c r="O160" s="18"/>
      <c r="P160" s="23">
        <f t="shared" si="17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14"/>
        <v>0</v>
      </c>
      <c r="N161" s="17" t="s">
        <v>16</v>
      </c>
      <c r="O161" s="18"/>
      <c r="P161" s="23">
        <f t="shared" si="17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+'23'!J162</f>
        <v>22</v>
      </c>
      <c r="F162" s="70"/>
      <c r="G162" s="46">
        <f t="shared" si="12"/>
        <v>22</v>
      </c>
      <c r="H162" s="77">
        <v>0</v>
      </c>
      <c r="I162" s="75">
        <v>0</v>
      </c>
      <c r="J162" s="46">
        <f t="shared" si="13"/>
        <v>22</v>
      </c>
      <c r="K162" s="71"/>
      <c r="L162" s="20">
        <v>55</v>
      </c>
      <c r="M162" s="64">
        <f t="shared" si="14"/>
        <v>0</v>
      </c>
      <c r="N162" s="17" t="s">
        <v>16</v>
      </c>
      <c r="O162" s="18"/>
      <c r="P162" s="23">
        <f t="shared" si="17"/>
        <v>0</v>
      </c>
      <c r="Q162" s="89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14"/>
        <v>0</v>
      </c>
      <c r="N163" s="17" t="s">
        <v>16</v>
      </c>
      <c r="O163" s="18"/>
      <c r="P163" s="23">
        <f t="shared" si="17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120</v>
      </c>
      <c r="M164" s="64">
        <f t="shared" si="14"/>
        <v>0</v>
      </c>
      <c r="N164" s="17" t="s">
        <v>16</v>
      </c>
      <c r="O164" s="18"/>
      <c r="P164" s="23">
        <f t="shared" si="17"/>
        <v>0</v>
      </c>
      <c r="Q164" s="89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14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14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 t="shared" si="14"/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 t="shared" si="14"/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1396</v>
      </c>
      <c r="D169" s="10" t="s">
        <v>434</v>
      </c>
      <c r="E169" s="63">
        <f>+'23'!J169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14"/>
        <v>0</v>
      </c>
      <c r="N169" s="17" t="s">
        <v>16</v>
      </c>
      <c r="O169" s="18"/>
      <c r="P169" s="23">
        <f t="shared" si="17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39</v>
      </c>
      <c r="M170" s="64">
        <f t="shared" si="14"/>
        <v>0</v>
      </c>
      <c r="N170" s="17" t="s">
        <v>16</v>
      </c>
      <c r="O170" s="18"/>
      <c r="P170" s="23">
        <f t="shared" si="17"/>
        <v>0</v>
      </c>
      <c r="Q170" s="89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50</v>
      </c>
      <c r="M171" s="64">
        <f t="shared" si="14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14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1400</v>
      </c>
      <c r="D173" s="10" t="s">
        <v>434</v>
      </c>
      <c r="E173" s="63">
        <f>+'23'!J173</f>
        <v>0</v>
      </c>
      <c r="F173" s="70"/>
      <c r="G173" s="46">
        <f t="shared" si="12"/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 t="shared" si="17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+'23'!J174</f>
        <v>0</v>
      </c>
      <c r="F174" s="70"/>
      <c r="G174" s="46">
        <f t="shared" si="12"/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80</v>
      </c>
      <c r="M174" s="64">
        <f t="shared" si="14"/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+'23'!J175</f>
        <v>10</v>
      </c>
      <c r="F175" s="70"/>
      <c r="G175" s="46">
        <f t="shared" si="12"/>
        <v>10</v>
      </c>
      <c r="H175" s="77">
        <v>0</v>
      </c>
      <c r="I175" s="75">
        <v>0</v>
      </c>
      <c r="J175" s="46">
        <f t="shared" si="13"/>
        <v>10</v>
      </c>
      <c r="K175" s="71"/>
      <c r="L175" s="15">
        <v>35</v>
      </c>
      <c r="M175" s="64">
        <f t="shared" si="14"/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1403</v>
      </c>
      <c r="D176" s="10" t="s">
        <v>434</v>
      </c>
      <c r="E176" s="63">
        <f>+'23'!J176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 t="shared" si="14"/>
        <v>0</v>
      </c>
      <c r="N176" s="17" t="s">
        <v>16</v>
      </c>
      <c r="O176" s="18"/>
      <c r="P176" s="23">
        <f t="shared" si="17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si="14"/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33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4"/>
        <v>0</v>
      </c>
      <c r="N178" s="17" t="s">
        <v>16</v>
      </c>
      <c r="O178" s="18"/>
      <c r="P178" s="23">
        <f t="shared" si="1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4"/>
        <v>0</v>
      </c>
      <c r="N179" s="17" t="s">
        <v>16</v>
      </c>
      <c r="O179" s="18"/>
      <c r="P179" s="23">
        <f t="shared" si="17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4"/>
        <v>0</v>
      </c>
      <c r="N180" s="17" t="s">
        <v>16</v>
      </c>
      <c r="O180" s="18"/>
      <c r="P180" s="23">
        <f t="shared" si="17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 t="shared" si="14"/>
        <v>0</v>
      </c>
      <c r="N181" s="17" t="s">
        <v>16</v>
      </c>
      <c r="O181" s="18"/>
      <c r="P181" s="23">
        <f t="shared" si="17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4"/>
        <v>0</v>
      </c>
      <c r="N182" s="17" t="s">
        <v>16</v>
      </c>
      <c r="O182" s="18"/>
      <c r="P182" s="23">
        <f t="shared" si="17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 t="shared" si="14"/>
        <v>0</v>
      </c>
      <c r="N183" s="17" t="s">
        <v>16</v>
      </c>
      <c r="O183" s="18"/>
      <c r="P183" s="23">
        <f t="shared" si="17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4"/>
        <v>0</v>
      </c>
      <c r="N184" s="17" t="s">
        <v>16</v>
      </c>
      <c r="O184" s="18"/>
      <c r="P184" s="23">
        <f t="shared" si="17"/>
        <v>0</v>
      </c>
      <c r="Q184" s="89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4"/>
        <v>0</v>
      </c>
      <c r="N185" s="17" t="s">
        <v>16</v>
      </c>
      <c r="O185" s="18"/>
      <c r="P185" s="23">
        <f t="shared" si="17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4"/>
        <v>0</v>
      </c>
      <c r="N186" s="17" t="s">
        <v>16</v>
      </c>
      <c r="O186" s="18"/>
      <c r="P186" s="23">
        <f t="shared" si="17"/>
        <v>0</v>
      </c>
      <c r="Q186" s="89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1418</v>
      </c>
      <c r="D187" s="10" t="s">
        <v>434</v>
      </c>
      <c r="E187" s="63">
        <f>+'23'!J187</f>
        <v>0</v>
      </c>
      <c r="F187" s="70"/>
      <c r="G187" s="46">
        <f t="shared" si="12"/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35</v>
      </c>
      <c r="M187" s="64">
        <f t="shared" si="14"/>
        <v>0</v>
      </c>
      <c r="N187" s="17" t="s">
        <v>16</v>
      </c>
      <c r="O187" s="18"/>
      <c r="P187" s="23">
        <f t="shared" si="17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1419</v>
      </c>
      <c r="D188" s="10" t="s">
        <v>434</v>
      </c>
      <c r="E188" s="63">
        <f>+'23'!J188</f>
        <v>0</v>
      </c>
      <c r="F188" s="70"/>
      <c r="G188" s="46">
        <f t="shared" si="12"/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29</v>
      </c>
      <c r="M188" s="64">
        <f t="shared" si="14"/>
        <v>0</v>
      </c>
      <c r="N188" s="17" t="s">
        <v>16</v>
      </c>
      <c r="O188" s="18"/>
      <c r="P188" s="23">
        <f t="shared" si="17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1420</v>
      </c>
      <c r="D189" s="10" t="s">
        <v>434</v>
      </c>
      <c r="E189" s="63">
        <f>+'23'!J189</f>
        <v>0</v>
      </c>
      <c r="F189" s="70"/>
      <c r="G189" s="46">
        <f t="shared" si="12"/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25</v>
      </c>
      <c r="M189" s="64">
        <f t="shared" si="14"/>
        <v>0</v>
      </c>
      <c r="N189" s="17" t="s">
        <v>16</v>
      </c>
      <c r="O189" s="18"/>
      <c r="P189" s="23">
        <f t="shared" si="17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1421</v>
      </c>
      <c r="D190" s="10" t="s">
        <v>434</v>
      </c>
      <c r="E190" s="63">
        <f>+'23'!J190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si="14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4"/>
        <v>0</v>
      </c>
      <c r="N191" s="17" t="s">
        <v>16</v>
      </c>
      <c r="O191" s="18"/>
      <c r="P191" s="23">
        <f t="shared" si="17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4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4"/>
        <v>0</v>
      </c>
      <c r="N193" s="17" t="s">
        <v>16</v>
      </c>
      <c r="O193" s="18"/>
      <c r="P193" s="23">
        <f t="shared" si="17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4"/>
        <v>0</v>
      </c>
      <c r="N194" s="17" t="s">
        <v>16</v>
      </c>
      <c r="O194" s="18"/>
      <c r="P194" s="23">
        <f t="shared" si="17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4"/>
        <v>0</v>
      </c>
      <c r="N195" s="17" t="s">
        <v>16</v>
      </c>
      <c r="O195" s="18"/>
      <c r="P195" s="23">
        <f t="shared" si="17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4"/>
        <v>0</v>
      </c>
      <c r="N196" s="17" t="s">
        <v>16</v>
      </c>
      <c r="O196" s="18"/>
      <c r="P196" s="23">
        <f t="shared" si="17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+'23'!J197</f>
        <v>0</v>
      </c>
      <c r="F197" s="70"/>
      <c r="G197" s="46">
        <f t="shared" ref="G197:G231" si="20">E197+F197</f>
        <v>0</v>
      </c>
      <c r="H197" s="77">
        <v>0</v>
      </c>
      <c r="I197" s="75">
        <v>0</v>
      </c>
      <c r="J197" s="46">
        <f t="shared" ref="J197:J232" si="21">+G197-H197-K197-I197</f>
        <v>0</v>
      </c>
      <c r="K197" s="71"/>
      <c r="L197" s="20">
        <v>25</v>
      </c>
      <c r="M197" s="64">
        <f t="shared" si="14"/>
        <v>0</v>
      </c>
      <c r="N197" s="17" t="s">
        <v>16</v>
      </c>
      <c r="O197" s="18"/>
      <c r="P197" s="23">
        <f t="shared" si="17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+'23'!J198</f>
        <v>0</v>
      </c>
      <c r="F198" s="70"/>
      <c r="G198" s="46">
        <f t="shared" si="20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10</v>
      </c>
      <c r="M198" s="64">
        <f t="shared" ref="M198:M232" si="22">+L198*K198</f>
        <v>0</v>
      </c>
      <c r="N198" s="17" t="s">
        <v>16</v>
      </c>
      <c r="O198" s="18"/>
      <c r="P198" s="23">
        <f t="shared" ref="P198:P232" si="23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+'23'!J199</f>
        <v>229</v>
      </c>
      <c r="F199" s="70"/>
      <c r="G199" s="46">
        <f t="shared" si="20"/>
        <v>229</v>
      </c>
      <c r="H199" s="77">
        <v>0</v>
      </c>
      <c r="I199" s="75">
        <v>0</v>
      </c>
      <c r="J199" s="46">
        <f t="shared" si="21"/>
        <v>229</v>
      </c>
      <c r="K199" s="71"/>
      <c r="L199" s="20">
        <v>0</v>
      </c>
      <c r="M199" s="64">
        <f t="shared" si="22"/>
        <v>0</v>
      </c>
      <c r="N199" s="17" t="s">
        <v>16</v>
      </c>
      <c r="O199" s="18"/>
      <c r="P199" s="23">
        <f t="shared" si="23"/>
        <v>0</v>
      </c>
      <c r="Q199" s="89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+'23'!J200</f>
        <v>0</v>
      </c>
      <c r="F200" s="70"/>
      <c r="G200" s="46">
        <f t="shared" si="20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</v>
      </c>
      <c r="M200" s="64">
        <f t="shared" si="22"/>
        <v>0</v>
      </c>
      <c r="N200" s="17" t="s">
        <v>16</v>
      </c>
      <c r="O200" s="18"/>
      <c r="P200" s="23">
        <f t="shared" si="23"/>
        <v>0</v>
      </c>
      <c r="Q200" s="89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+'23'!J201</f>
        <v>5</v>
      </c>
      <c r="F201" s="70"/>
      <c r="G201" s="46">
        <f t="shared" si="20"/>
        <v>5</v>
      </c>
      <c r="H201" s="77">
        <v>0</v>
      </c>
      <c r="I201" s="75">
        <v>0</v>
      </c>
      <c r="J201" s="46">
        <f t="shared" si="21"/>
        <v>5</v>
      </c>
      <c r="K201" s="71"/>
      <c r="L201" s="20">
        <v>20</v>
      </c>
      <c r="M201" s="64">
        <f t="shared" si="22"/>
        <v>0</v>
      </c>
      <c r="N201" s="17" t="s">
        <v>16</v>
      </c>
      <c r="O201" s="18"/>
      <c r="P201" s="23">
        <f t="shared" si="23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+'23'!J202</f>
        <v>0</v>
      </c>
      <c r="F202" s="70"/>
      <c r="G202" s="46">
        <f t="shared" si="20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+'23'!J203</f>
        <v>0</v>
      </c>
      <c r="F203" s="70"/>
      <c r="G203" s="46">
        <f t="shared" si="20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3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+'23'!J204</f>
        <v>16</v>
      </c>
      <c r="F204" s="70"/>
      <c r="G204" s="46">
        <f t="shared" si="20"/>
        <v>16</v>
      </c>
      <c r="H204" s="77">
        <v>0</v>
      </c>
      <c r="I204" s="75">
        <v>0</v>
      </c>
      <c r="J204" s="46">
        <f t="shared" si="21"/>
        <v>16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3"/>
        <v>0</v>
      </c>
      <c r="Q204" s="89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+'23'!J205</f>
        <v>15</v>
      </c>
      <c r="F205" s="70"/>
      <c r="G205" s="46">
        <f t="shared" si="20"/>
        <v>15</v>
      </c>
      <c r="H205" s="77">
        <v>0</v>
      </c>
      <c r="I205" s="75">
        <v>0</v>
      </c>
      <c r="J205" s="46">
        <f t="shared" si="21"/>
        <v>15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3"/>
        <v>0</v>
      </c>
      <c r="Q205" s="89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+'23'!J206</f>
        <v>18</v>
      </c>
      <c r="F206" s="70"/>
      <c r="G206" s="46">
        <f t="shared" si="20"/>
        <v>18</v>
      </c>
      <c r="H206" s="77">
        <v>0</v>
      </c>
      <c r="I206" s="75">
        <v>0</v>
      </c>
      <c r="J206" s="46">
        <f t="shared" si="21"/>
        <v>18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3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+'23'!J207</f>
        <v>342</v>
      </c>
      <c r="F207" s="70"/>
      <c r="G207" s="46">
        <f t="shared" si="20"/>
        <v>342</v>
      </c>
      <c r="H207" s="77">
        <v>0</v>
      </c>
      <c r="I207" s="75">
        <v>0</v>
      </c>
      <c r="J207" s="46">
        <f t="shared" si="21"/>
        <v>342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+'23'!J208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3"/>
        <v>0</v>
      </c>
      <c r="Q208" s="89">
        <v>28.59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+'23'!J209</f>
        <v>0</v>
      </c>
      <c r="F209" s="70"/>
      <c r="G209" s="46">
        <f t="shared" si="20"/>
        <v>0</v>
      </c>
      <c r="H209" s="77">
        <v>0</v>
      </c>
      <c r="I209" s="75">
        <v>0</v>
      </c>
      <c r="J209" s="46">
        <f t="shared" si="21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3"/>
        <v>0</v>
      </c>
      <c r="Q209" s="89">
        <v>23.7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+'23'!J210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 t="shared" si="22"/>
        <v>0</v>
      </c>
      <c r="N210" s="17" t="s">
        <v>16</v>
      </c>
      <c r="O210" s="18"/>
      <c r="P210" s="23">
        <f t="shared" si="23"/>
        <v>0</v>
      </c>
      <c r="Q210" s="89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+'23'!J211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+'23'!J212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+'23'!J213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+'23'!J214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27</v>
      </c>
      <c r="M214" s="64">
        <f t="shared" si="22"/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+'23'!J215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20</v>
      </c>
      <c r="M215" s="64">
        <f t="shared" si="22"/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+'23'!J216</f>
        <v>0</v>
      </c>
      <c r="F216" s="70"/>
      <c r="G216" s="46">
        <f t="shared" si="20"/>
        <v>0</v>
      </c>
      <c r="H216" s="77">
        <v>0</v>
      </c>
      <c r="I216" s="75">
        <v>0</v>
      </c>
      <c r="J216" s="46">
        <f t="shared" si="21"/>
        <v>0</v>
      </c>
      <c r="K216" s="71"/>
      <c r="L216" s="20">
        <v>15</v>
      </c>
      <c r="M216" s="64">
        <f t="shared" si="22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ref="R216:R232" si="24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+'23'!J217</f>
        <v>0</v>
      </c>
      <c r="F217" s="70"/>
      <c r="G217" s="46">
        <f t="shared" si="20"/>
        <v>0</v>
      </c>
      <c r="H217" s="77">
        <v>0</v>
      </c>
      <c r="I217" s="75">
        <v>0</v>
      </c>
      <c r="J217" s="46">
        <f t="shared" si="21"/>
        <v>0</v>
      </c>
      <c r="K217" s="71"/>
      <c r="L217" s="20">
        <v>25</v>
      </c>
      <c r="M217" s="64">
        <f t="shared" si="22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4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+'23'!J218</f>
        <v>0</v>
      </c>
      <c r="F218" s="70"/>
      <c r="G218" s="46">
        <f t="shared" si="20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25</v>
      </c>
      <c r="M218" s="64">
        <f t="shared" si="22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24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+'23'!J219</f>
        <v>2</v>
      </c>
      <c r="F219" s="70"/>
      <c r="G219" s="46">
        <f t="shared" si="20"/>
        <v>2</v>
      </c>
      <c r="H219" s="77">
        <v>0</v>
      </c>
      <c r="I219" s="75">
        <v>0</v>
      </c>
      <c r="J219" s="46">
        <f t="shared" si="21"/>
        <v>2</v>
      </c>
      <c r="K219" s="71"/>
      <c r="L219" s="20">
        <v>35</v>
      </c>
      <c r="M219" s="64">
        <f t="shared" si="22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4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+'23'!J220</f>
        <v>1</v>
      </c>
      <c r="F220" s="70"/>
      <c r="G220" s="46">
        <f t="shared" si="20"/>
        <v>1</v>
      </c>
      <c r="H220" s="77">
        <v>0</v>
      </c>
      <c r="I220" s="75">
        <v>0</v>
      </c>
      <c r="J220" s="46">
        <f t="shared" si="21"/>
        <v>1</v>
      </c>
      <c r="K220" s="71"/>
      <c r="L220" s="20">
        <v>35</v>
      </c>
      <c r="M220" s="64">
        <f t="shared" si="22"/>
        <v>0</v>
      </c>
      <c r="N220" s="17" t="s">
        <v>16</v>
      </c>
      <c r="O220" s="18"/>
      <c r="P220" s="23">
        <f t="shared" si="23"/>
        <v>0</v>
      </c>
      <c r="Q220" s="89"/>
      <c r="R220" s="43">
        <f t="shared" si="24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+'23'!J221</f>
        <v>0</v>
      </c>
      <c r="F221" s="70"/>
      <c r="G221" s="46">
        <f t="shared" si="20"/>
        <v>0</v>
      </c>
      <c r="H221" s="77">
        <v>0</v>
      </c>
      <c r="I221" s="75">
        <v>0</v>
      </c>
      <c r="J221" s="46">
        <f t="shared" si="21"/>
        <v>0</v>
      </c>
      <c r="K221" s="71"/>
      <c r="L221" s="20">
        <v>20</v>
      </c>
      <c r="M221" s="64">
        <f t="shared" si="22"/>
        <v>0</v>
      </c>
      <c r="N221" s="17" t="s">
        <v>16</v>
      </c>
      <c r="O221" s="18"/>
      <c r="P221" s="23">
        <f t="shared" si="23"/>
        <v>0</v>
      </c>
      <c r="Q221" s="89"/>
      <c r="R221" s="43">
        <f t="shared" si="24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+'23'!J222</f>
        <v>9</v>
      </c>
      <c r="F222" s="70"/>
      <c r="G222" s="46">
        <f t="shared" si="20"/>
        <v>9</v>
      </c>
      <c r="H222" s="77">
        <v>0</v>
      </c>
      <c r="I222" s="75">
        <v>0</v>
      </c>
      <c r="J222" s="46">
        <f t="shared" si="21"/>
        <v>9</v>
      </c>
      <c r="K222" s="71"/>
      <c r="L222" s="20">
        <v>15</v>
      </c>
      <c r="M222" s="64">
        <f t="shared" si="22"/>
        <v>0</v>
      </c>
      <c r="N222" s="17" t="s">
        <v>16</v>
      </c>
      <c r="O222" s="18"/>
      <c r="P222" s="23">
        <f t="shared" si="23"/>
        <v>0</v>
      </c>
      <c r="Q222" s="89"/>
      <c r="R222" s="43">
        <f t="shared" si="24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+'23'!J223</f>
        <v>8</v>
      </c>
      <c r="F223" s="70"/>
      <c r="G223" s="46">
        <f t="shared" si="20"/>
        <v>8</v>
      </c>
      <c r="H223" s="77">
        <v>0</v>
      </c>
      <c r="I223" s="75">
        <v>0</v>
      </c>
      <c r="J223" s="46">
        <f t="shared" si="21"/>
        <v>7</v>
      </c>
      <c r="K223" s="71">
        <v>1</v>
      </c>
      <c r="L223" s="20">
        <v>20</v>
      </c>
      <c r="M223" s="64">
        <f t="shared" si="22"/>
        <v>20</v>
      </c>
      <c r="N223" s="17" t="s">
        <v>16</v>
      </c>
      <c r="O223" s="18"/>
      <c r="P223" s="130">
        <f t="shared" si="23"/>
        <v>20</v>
      </c>
      <c r="Q223" s="89"/>
      <c r="R223" s="43">
        <f t="shared" si="24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+'23'!J224</f>
        <v>3</v>
      </c>
      <c r="F224" s="70"/>
      <c r="G224" s="46">
        <f t="shared" si="20"/>
        <v>3</v>
      </c>
      <c r="H224" s="77">
        <v>0</v>
      </c>
      <c r="I224" s="75">
        <v>0</v>
      </c>
      <c r="J224" s="46">
        <f t="shared" si="21"/>
        <v>3</v>
      </c>
      <c r="K224" s="71"/>
      <c r="L224" s="20">
        <v>20</v>
      </c>
      <c r="M224" s="64">
        <f t="shared" si="22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4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+'23'!J225</f>
        <v>23</v>
      </c>
      <c r="F225" s="70"/>
      <c r="G225" s="46">
        <f t="shared" si="20"/>
        <v>23</v>
      </c>
      <c r="H225" s="77">
        <v>0</v>
      </c>
      <c r="I225" s="75">
        <v>0</v>
      </c>
      <c r="J225" s="46">
        <f t="shared" si="21"/>
        <v>21</v>
      </c>
      <c r="K225" s="71">
        <v>2</v>
      </c>
      <c r="L225" s="20">
        <v>20</v>
      </c>
      <c r="M225" s="64">
        <f t="shared" si="22"/>
        <v>40</v>
      </c>
      <c r="N225" s="17" t="s">
        <v>16</v>
      </c>
      <c r="O225" s="18"/>
      <c r="P225" s="130">
        <f t="shared" si="23"/>
        <v>40</v>
      </c>
      <c r="Q225" s="89"/>
      <c r="R225" s="43">
        <f t="shared" si="24"/>
        <v>0</v>
      </c>
    </row>
    <row r="226" spans="1:19" ht="25.5" x14ac:dyDescent="0.55000000000000004">
      <c r="A226" s="10"/>
      <c r="B226" s="10"/>
      <c r="C226" s="19"/>
      <c r="D226" s="10"/>
      <c r="E226" s="63">
        <f>+'23'!J226</f>
        <v>0</v>
      </c>
      <c r="F226" s="70"/>
      <c r="G226" s="46">
        <f t="shared" si="20"/>
        <v>0</v>
      </c>
      <c r="H226" s="77">
        <v>0</v>
      </c>
      <c r="I226" s="75">
        <v>0</v>
      </c>
      <c r="J226" s="46">
        <f t="shared" si="21"/>
        <v>0</v>
      </c>
      <c r="K226" s="71"/>
      <c r="L226" s="20"/>
      <c r="M226" s="64">
        <f t="shared" si="22"/>
        <v>0</v>
      </c>
      <c r="N226" s="17" t="s">
        <v>16</v>
      </c>
      <c r="O226" s="18"/>
      <c r="P226" s="23">
        <f t="shared" si="23"/>
        <v>0</v>
      </c>
      <c r="Q226" s="89"/>
      <c r="R226" s="43">
        <f t="shared" si="24"/>
        <v>0</v>
      </c>
    </row>
    <row r="227" spans="1:19" ht="25.5" x14ac:dyDescent="0.55000000000000004">
      <c r="A227" s="10"/>
      <c r="B227" s="10"/>
      <c r="C227" s="19"/>
      <c r="D227" s="10"/>
      <c r="E227" s="63">
        <f>+'23'!J227</f>
        <v>0</v>
      </c>
      <c r="F227" s="70"/>
      <c r="G227" s="46">
        <f t="shared" si="20"/>
        <v>0</v>
      </c>
      <c r="H227" s="77">
        <v>0</v>
      </c>
      <c r="I227" s="75">
        <v>0</v>
      </c>
      <c r="J227" s="46">
        <f t="shared" si="21"/>
        <v>0</v>
      </c>
      <c r="K227" s="71"/>
      <c r="L227" s="20"/>
      <c r="M227" s="64">
        <f t="shared" si="22"/>
        <v>0</v>
      </c>
      <c r="N227" s="17" t="s">
        <v>16</v>
      </c>
      <c r="O227" s="18"/>
      <c r="P227" s="23">
        <f t="shared" si="23"/>
        <v>0</v>
      </c>
      <c r="Q227" s="89"/>
      <c r="R227" s="43">
        <f t="shared" si="24"/>
        <v>0</v>
      </c>
    </row>
    <row r="228" spans="1:19" ht="25.5" x14ac:dyDescent="0.55000000000000004">
      <c r="A228" s="10"/>
      <c r="B228" s="10"/>
      <c r="C228" s="19"/>
      <c r="D228" s="10"/>
      <c r="E228" s="63">
        <f>+'23'!J228</f>
        <v>0</v>
      </c>
      <c r="F228" s="70"/>
      <c r="G228" s="46">
        <f t="shared" si="20"/>
        <v>0</v>
      </c>
      <c r="H228" s="77">
        <v>0</v>
      </c>
      <c r="I228" s="75">
        <v>0</v>
      </c>
      <c r="J228" s="46">
        <f t="shared" si="21"/>
        <v>0</v>
      </c>
      <c r="K228" s="71"/>
      <c r="L228" s="20"/>
      <c r="M228" s="64">
        <f t="shared" si="22"/>
        <v>0</v>
      </c>
      <c r="N228" s="17" t="s">
        <v>16</v>
      </c>
      <c r="O228" s="18"/>
      <c r="P228" s="23">
        <f t="shared" si="23"/>
        <v>0</v>
      </c>
      <c r="Q228" s="89"/>
      <c r="R228" s="43">
        <f t="shared" si="24"/>
        <v>0</v>
      </c>
    </row>
    <row r="229" spans="1:19" ht="25.5" x14ac:dyDescent="0.55000000000000004">
      <c r="A229" s="10"/>
      <c r="B229" s="10"/>
      <c r="C229" s="19"/>
      <c r="D229" s="10"/>
      <c r="E229" s="63">
        <f>+'23'!J229</f>
        <v>0</v>
      </c>
      <c r="F229" s="70"/>
      <c r="G229" s="46">
        <f t="shared" si="20"/>
        <v>0</v>
      </c>
      <c r="H229" s="77">
        <v>0</v>
      </c>
      <c r="I229" s="75">
        <v>0</v>
      </c>
      <c r="J229" s="46">
        <f t="shared" si="21"/>
        <v>0</v>
      </c>
      <c r="K229" s="71"/>
      <c r="L229" s="20"/>
      <c r="M229" s="64">
        <f t="shared" si="22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4"/>
        <v>0</v>
      </c>
    </row>
    <row r="230" spans="1:19" ht="25.5" x14ac:dyDescent="0.55000000000000004">
      <c r="A230" s="10"/>
      <c r="B230" s="10"/>
      <c r="C230" s="19"/>
      <c r="D230" s="10"/>
      <c r="E230" s="63">
        <f>+'23'!J230</f>
        <v>0</v>
      </c>
      <c r="F230" s="70"/>
      <c r="G230" s="46">
        <f t="shared" si="20"/>
        <v>0</v>
      </c>
      <c r="H230" s="77">
        <v>0</v>
      </c>
      <c r="I230" s="75">
        <v>0</v>
      </c>
      <c r="J230" s="46">
        <f t="shared" si="21"/>
        <v>0</v>
      </c>
      <c r="K230" s="71"/>
      <c r="L230" s="20"/>
      <c r="M230" s="64">
        <f t="shared" si="22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4"/>
        <v>0</v>
      </c>
    </row>
    <row r="231" spans="1:19" ht="25.5" x14ac:dyDescent="0.55000000000000004">
      <c r="A231" s="10"/>
      <c r="B231" s="10"/>
      <c r="C231" s="19"/>
      <c r="D231" s="10"/>
      <c r="E231" s="63">
        <f>+'23'!J231</f>
        <v>0</v>
      </c>
      <c r="F231" s="70"/>
      <c r="G231" s="46">
        <f t="shared" si="20"/>
        <v>0</v>
      </c>
      <c r="H231" s="77">
        <v>0</v>
      </c>
      <c r="I231" s="75">
        <v>0</v>
      </c>
      <c r="J231" s="46">
        <f t="shared" si="21"/>
        <v>0</v>
      </c>
      <c r="K231" s="71"/>
      <c r="L231" s="20"/>
      <c r="M231" s="64">
        <f t="shared" si="22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4"/>
        <v>0</v>
      </c>
    </row>
    <row r="232" spans="1:19" ht="25.5" x14ac:dyDescent="0.55000000000000004">
      <c r="A232" s="10"/>
      <c r="B232" s="10"/>
      <c r="C232" s="19"/>
      <c r="D232" s="10"/>
      <c r="E232" s="63">
        <f>+'23'!J232</f>
        <v>0</v>
      </c>
      <c r="F232" s="70"/>
      <c r="G232" s="46"/>
      <c r="H232" s="77">
        <v>0</v>
      </c>
      <c r="I232" s="75">
        <v>0</v>
      </c>
      <c r="J232" s="46">
        <f t="shared" si="21"/>
        <v>0</v>
      </c>
      <c r="K232" s="71"/>
      <c r="L232" s="20"/>
      <c r="M232" s="64">
        <f t="shared" si="22"/>
        <v>0</v>
      </c>
      <c r="N232" s="17"/>
      <c r="O232" s="18"/>
      <c r="P232" s="23">
        <f t="shared" si="23"/>
        <v>0</v>
      </c>
      <c r="Q232" s="89"/>
      <c r="R232" s="43">
        <f t="shared" si="24"/>
        <v>0</v>
      </c>
    </row>
    <row r="233" spans="1:19" ht="25.5" x14ac:dyDescent="0.55000000000000004">
      <c r="A233" s="10"/>
      <c r="B233" s="10"/>
      <c r="C233" s="19"/>
      <c r="D233" s="10"/>
      <c r="E233" s="63">
        <f>+'23'!J233</f>
        <v>0</v>
      </c>
      <c r="F233" s="70"/>
      <c r="G233" s="46">
        <v>0</v>
      </c>
      <c r="H233" s="77">
        <v>0</v>
      </c>
      <c r="I233" s="75">
        <v>0</v>
      </c>
      <c r="J233" s="46">
        <v>0</v>
      </c>
      <c r="K233" s="71"/>
      <c r="L233" s="20"/>
      <c r="M233" s="64">
        <v>0</v>
      </c>
      <c r="N233" s="17" t="s">
        <v>16</v>
      </c>
      <c r="O233" s="18"/>
      <c r="P233" s="23">
        <v>0</v>
      </c>
      <c r="Q233" s="89"/>
      <c r="R233" s="43">
        <f t="shared" si="18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319.85000000000002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1020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250</v>
      </c>
      <c r="O238" s="2">
        <v>100</v>
      </c>
      <c r="P238" s="2">
        <v>150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H240" s="2" t="s">
        <v>1424</v>
      </c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250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520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520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0"/>
  <sheetViews>
    <sheetView zoomScale="85" zoomScaleNormal="85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12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30">
        <f t="shared" ref="P5:P80" si="2">SUM(M5-O5)</f>
        <v>200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69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50</v>
      </c>
      <c r="P6" s="130">
        <f t="shared" si="2"/>
        <v>150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24</v>
      </c>
      <c r="F22" s="70"/>
      <c r="G22" s="46">
        <f t="shared" si="0"/>
        <v>24</v>
      </c>
      <c r="H22" s="77">
        <v>1</v>
      </c>
      <c r="I22" s="75">
        <v>15</v>
      </c>
      <c r="J22" s="46">
        <f t="shared" si="1"/>
        <v>8</v>
      </c>
      <c r="K22" s="71"/>
      <c r="L22" s="20">
        <v>100</v>
      </c>
      <c r="M22" s="64">
        <f t="shared" si="3"/>
        <v>0</v>
      </c>
      <c r="N22" s="17" t="s">
        <v>1462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12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150</v>
      </c>
      <c r="P31" s="130">
        <f t="shared" si="2"/>
        <v>150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+'24'!J40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+'24'!J43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+'24'!J44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+'24'!J45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+'24'!J47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+'24'!J50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+'24'!J52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+'24'!J59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30">
        <f t="shared" si="2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30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+'24'!J61</f>
        <v>7</v>
      </c>
      <c r="F61" s="70"/>
      <c r="G61" s="46">
        <f t="shared" si="0"/>
        <v>7</v>
      </c>
      <c r="H61" s="77">
        <v>0</v>
      </c>
      <c r="I61" s="75">
        <v>0</v>
      </c>
      <c r="J61" s="46">
        <f t="shared" si="1"/>
        <v>7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+'24'!J62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1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+'24'!J68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+'24'!J70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3"/>
        <v>50</v>
      </c>
      <c r="N70" s="17" t="s">
        <v>16</v>
      </c>
      <c r="O70" s="18"/>
      <c r="P70" s="130">
        <f t="shared" si="2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+'24'!J88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+'24'!J89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+'24'!J90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6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30">
        <f t="shared" si="11"/>
        <v>60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+'24'!J91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+'24'!J92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+'24'!J95</f>
        <v>1</v>
      </c>
      <c r="F95" s="70"/>
      <c r="G95" s="46">
        <f t="shared" si="5"/>
        <v>1</v>
      </c>
      <c r="H95" s="77">
        <v>0</v>
      </c>
      <c r="I95" s="75">
        <v>0</v>
      </c>
      <c r="J95" s="46">
        <f t="shared" si="6"/>
        <v>1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30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+'24'!J101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+'24'!J102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+'24'!J136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29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+'24'!J139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+'24'!J150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+'24'!J151</f>
        <v>26</v>
      </c>
      <c r="F151" s="70"/>
      <c r="G151" s="46">
        <f t="shared" si="13"/>
        <v>26</v>
      </c>
      <c r="H151" s="77">
        <v>0</v>
      </c>
      <c r="I151" s="75">
        <v>0</v>
      </c>
      <c r="J151" s="46">
        <f t="shared" si="14"/>
        <v>26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+'24'!J162</f>
        <v>22</v>
      </c>
      <c r="F162" s="70"/>
      <c r="G162" s="46">
        <f t="shared" si="13"/>
        <v>22</v>
      </c>
      <c r="H162" s="77">
        <v>0</v>
      </c>
      <c r="I162" s="75">
        <v>0</v>
      </c>
      <c r="J162" s="46">
        <f t="shared" si="14"/>
        <v>21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30">
        <f t="shared" si="8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5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+'24'!J175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33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+'24'!J199</f>
        <v>229</v>
      </c>
      <c r="F199" s="70"/>
      <c r="G199" s="46">
        <f t="shared" si="13"/>
        <v>229</v>
      </c>
      <c r="H199" s="77">
        <v>0</v>
      </c>
      <c r="I199" s="75">
        <v>190</v>
      </c>
      <c r="J199" s="46">
        <f t="shared" si="14"/>
        <v>39</v>
      </c>
      <c r="K199" s="71"/>
      <c r="L199" s="20">
        <v>10</v>
      </c>
      <c r="M199" s="64">
        <f t="shared" si="18"/>
        <v>0</v>
      </c>
      <c r="N199" s="17" t="s">
        <v>1462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+'24'!J201</f>
        <v>5</v>
      </c>
      <c r="F201" s="70"/>
      <c r="G201" s="46">
        <f t="shared" si="13"/>
        <v>5</v>
      </c>
      <c r="H201" s="77">
        <v>0</v>
      </c>
      <c r="I201" s="75">
        <v>0</v>
      </c>
      <c r="J201" s="46">
        <f t="shared" si="14"/>
        <v>5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+'24'!J204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+'24'!J205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+'24'!J206</f>
        <v>18</v>
      </c>
      <c r="F206" s="70"/>
      <c r="G206" s="46">
        <f t="shared" si="24"/>
        <v>18</v>
      </c>
      <c r="H206" s="77">
        <v>0</v>
      </c>
      <c r="I206" s="75">
        <v>0</v>
      </c>
      <c r="J206" s="46">
        <f t="shared" si="25"/>
        <v>18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+'24'!J207</f>
        <v>342</v>
      </c>
      <c r="F207" s="70"/>
      <c r="G207" s="46">
        <f>E207+F207</f>
        <v>342</v>
      </c>
      <c r="H207" s="77">
        <v>0</v>
      </c>
      <c r="I207" s="75">
        <v>0</v>
      </c>
      <c r="J207" s="46">
        <f>+G207-H207-K207-I207</f>
        <v>152</v>
      </c>
      <c r="K207" s="71">
        <v>190</v>
      </c>
      <c r="L207" s="20">
        <v>0</v>
      </c>
      <c r="M207" s="64">
        <f t="shared" si="18"/>
        <v>0</v>
      </c>
      <c r="N207" s="17" t="s">
        <v>1462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+'24'!J208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+'24'!J209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+'24'!J210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+'24'!J211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+'24'!J212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+'24'!J213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+'24'!J214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+'24'!J215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ref="P215:P232" si="26"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+'24'!J216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6"/>
        <v>0</v>
      </c>
      <c r="Q216" s="89"/>
      <c r="R216" s="43">
        <f t="shared" ref="R216:R232" si="27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+'24'!J217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+'24'!J218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+'24'!J219</f>
        <v>2</v>
      </c>
      <c r="F219" s="70"/>
      <c r="G219" s="46">
        <f t="shared" si="24"/>
        <v>2</v>
      </c>
      <c r="H219" s="77">
        <v>0</v>
      </c>
      <c r="I219" s="75">
        <v>0</v>
      </c>
      <c r="J219" s="46">
        <f t="shared" si="25"/>
        <v>2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+'24'!J220</f>
        <v>1</v>
      </c>
      <c r="F220" s="70"/>
      <c r="G220" s="46">
        <f t="shared" si="24"/>
        <v>1</v>
      </c>
      <c r="H220" s="77">
        <v>0</v>
      </c>
      <c r="I220" s="75">
        <v>0</v>
      </c>
      <c r="J220" s="46">
        <f t="shared" si="25"/>
        <v>1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+'24'!J221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18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+'24'!J222</f>
        <v>9</v>
      </c>
      <c r="F222" s="70"/>
      <c r="G222" s="46">
        <f t="shared" si="24"/>
        <v>9</v>
      </c>
      <c r="H222" s="77">
        <v>0</v>
      </c>
      <c r="I222" s="75">
        <v>0</v>
      </c>
      <c r="J222" s="46">
        <f t="shared" si="25"/>
        <v>9</v>
      </c>
      <c r="K222" s="71"/>
      <c r="L222" s="20">
        <v>15</v>
      </c>
      <c r="M222" s="64">
        <f t="shared" si="18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7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+'24'!J223</f>
        <v>7</v>
      </c>
      <c r="F223" s="70"/>
      <c r="G223" s="46">
        <f t="shared" si="24"/>
        <v>7</v>
      </c>
      <c r="H223" s="77">
        <v>5</v>
      </c>
      <c r="I223" s="75">
        <v>0</v>
      </c>
      <c r="J223" s="46">
        <f t="shared" si="25"/>
        <v>0</v>
      </c>
      <c r="K223" s="71">
        <v>2</v>
      </c>
      <c r="L223" s="20">
        <v>20</v>
      </c>
      <c r="M223" s="64">
        <f t="shared" si="18"/>
        <v>40</v>
      </c>
      <c r="N223" s="17" t="s">
        <v>16</v>
      </c>
      <c r="O223" s="18">
        <v>20</v>
      </c>
      <c r="P223" s="130">
        <f t="shared" si="26"/>
        <v>20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+'24'!J224</f>
        <v>3</v>
      </c>
      <c r="F224" s="70"/>
      <c r="G224" s="46">
        <f t="shared" si="24"/>
        <v>3</v>
      </c>
      <c r="H224" s="77">
        <v>1</v>
      </c>
      <c r="I224" s="75">
        <v>0</v>
      </c>
      <c r="J224" s="46">
        <f t="shared" si="25"/>
        <v>0</v>
      </c>
      <c r="K224" s="71">
        <v>2</v>
      </c>
      <c r="L224" s="20">
        <v>20</v>
      </c>
      <c r="M224" s="64">
        <f t="shared" si="18"/>
        <v>40</v>
      </c>
      <c r="N224" s="17" t="s">
        <v>16</v>
      </c>
      <c r="O224" s="18">
        <v>20</v>
      </c>
      <c r="P224" s="130">
        <f t="shared" si="26"/>
        <v>20</v>
      </c>
      <c r="Q224" s="89"/>
      <c r="R224" s="43">
        <f t="shared" si="27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+'24'!J225</f>
        <v>21</v>
      </c>
      <c r="F225" s="70"/>
      <c r="G225" s="46">
        <f t="shared" si="24"/>
        <v>21</v>
      </c>
      <c r="H225" s="77">
        <v>0</v>
      </c>
      <c r="I225" s="75">
        <v>0</v>
      </c>
      <c r="J225" s="46">
        <f t="shared" si="25"/>
        <v>15</v>
      </c>
      <c r="K225" s="71">
        <v>6</v>
      </c>
      <c r="L225" s="20">
        <v>20</v>
      </c>
      <c r="M225" s="64">
        <f t="shared" si="18"/>
        <v>120</v>
      </c>
      <c r="N225" s="17" t="s">
        <v>16</v>
      </c>
      <c r="O225" s="18"/>
      <c r="P225" s="130">
        <f t="shared" si="26"/>
        <v>120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+'24'!J226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/>
      <c r="K226" s="71"/>
      <c r="L226" s="20"/>
      <c r="M226" s="64">
        <f t="shared" si="18"/>
        <v>0</v>
      </c>
      <c r="N226" s="17" t="s">
        <v>16</v>
      </c>
      <c r="O226" s="18"/>
      <c r="P226" s="23">
        <f t="shared" si="26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+'24'!J227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/>
      <c r="K227" s="71"/>
      <c r="L227" s="20"/>
      <c r="M227" s="64">
        <f t="shared" si="18"/>
        <v>0</v>
      </c>
      <c r="N227" s="17" t="s">
        <v>16</v>
      </c>
      <c r="O227" s="18"/>
      <c r="P227" s="23">
        <f t="shared" si="26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+'24'!J228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/>
      <c r="K228" s="71"/>
      <c r="L228" s="20"/>
      <c r="M228" s="64">
        <f t="shared" si="18"/>
        <v>0</v>
      </c>
      <c r="N228" s="17" t="s">
        <v>16</v>
      </c>
      <c r="O228" s="18"/>
      <c r="P228" s="23">
        <f t="shared" si="26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+'24'!J229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/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+'24'!J230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/>
      <c r="K230" s="71"/>
      <c r="L230" s="20"/>
      <c r="M230" s="64">
        <f t="shared" si="18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+'24'!J231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/>
      <c r="K231" s="71"/>
      <c r="L231" s="20"/>
      <c r="M231" s="64">
        <f t="shared" si="18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>
        <f>+'24'!J232</f>
        <v>0</v>
      </c>
      <c r="F232" s="70"/>
      <c r="G232" s="46"/>
      <c r="H232" s="77">
        <v>0</v>
      </c>
      <c r="I232" s="75">
        <v>0</v>
      </c>
      <c r="J232" s="46"/>
      <c r="K232" s="71"/>
      <c r="L232" s="20"/>
      <c r="M232" s="64">
        <f t="shared" si="18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9" ht="25.5" x14ac:dyDescent="0.55000000000000004">
      <c r="A233" s="10"/>
      <c r="B233" s="10"/>
      <c r="C233" s="19"/>
      <c r="D233" s="10"/>
      <c r="E233" s="63">
        <f>+'24'!J233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397.51000000000005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1215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680</v>
      </c>
      <c r="O238" s="2">
        <v>200</v>
      </c>
      <c r="P238" s="2">
        <v>280</v>
      </c>
      <c r="Q238" s="2">
        <v>200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240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295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295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0"/>
  <sheetViews>
    <sheetView zoomScale="85" zoomScaleNormal="85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M40" sqref="M4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12</v>
      </c>
      <c r="F5" s="70">
        <v>10</v>
      </c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69</v>
      </c>
      <c r="F6" s="70">
        <v>30</v>
      </c>
      <c r="G6" s="46">
        <f t="shared" si="0"/>
        <v>99</v>
      </c>
      <c r="H6" s="77">
        <v>0</v>
      </c>
      <c r="I6" s="75">
        <v>0</v>
      </c>
      <c r="J6" s="46">
        <f t="shared" si="1"/>
        <v>99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1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ref="P11:P80" si="5">SUM(M11-O11)</f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>
        <v>2</v>
      </c>
      <c r="G12" s="46">
        <f t="shared" si="0"/>
        <v>2</v>
      </c>
      <c r="H12" s="77">
        <v>0</v>
      </c>
      <c r="I12" s="75">
        <v>0</v>
      </c>
      <c r="J12" s="46">
        <f t="shared" si="1"/>
        <v>2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8</v>
      </c>
      <c r="F22" s="70">
        <v>10</v>
      </c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>
        <v>5</v>
      </c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12</v>
      </c>
      <c r="F31" s="70">
        <v>10</v>
      </c>
      <c r="G31" s="46">
        <f t="shared" si="0"/>
        <v>22</v>
      </c>
      <c r="H31" s="77">
        <v>0</v>
      </c>
      <c r="I31" s="75">
        <v>0</v>
      </c>
      <c r="J31" s="46">
        <f t="shared" si="1"/>
        <v>20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100</v>
      </c>
      <c r="P31" s="130">
        <f t="shared" si="5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+'25'!J40</f>
        <v>4</v>
      </c>
      <c r="F40" s="70">
        <v>2</v>
      </c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+'25'!J41</f>
        <v>5</v>
      </c>
      <c r="F41" s="70">
        <v>2</v>
      </c>
      <c r="G41" s="46">
        <f t="shared" si="0"/>
        <v>7</v>
      </c>
      <c r="H41" s="77">
        <v>0</v>
      </c>
      <c r="I41" s="75">
        <v>0</v>
      </c>
      <c r="J41" s="46">
        <f t="shared" si="1"/>
        <v>7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+'25'!J43</f>
        <v>1</v>
      </c>
      <c r="F43" s="70">
        <v>2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+'25'!J44</f>
        <v>1</v>
      </c>
      <c r="F44" s="70">
        <v>2</v>
      </c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+'25'!J45</f>
        <v>3</v>
      </c>
      <c r="F45" s="70">
        <v>2</v>
      </c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+'25'!J46</f>
        <v>3</v>
      </c>
      <c r="F46" s="70">
        <v>2</v>
      </c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+'25'!J47</f>
        <v>3</v>
      </c>
      <c r="F47" s="70">
        <v>2</v>
      </c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+'25'!J50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+'25'!J52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+'25'!J55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+'25'!J59</f>
        <v>2</v>
      </c>
      <c r="F59" s="70">
        <v>2</v>
      </c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+'25'!J60</f>
        <v>2</v>
      </c>
      <c r="F60" s="70">
        <v>2</v>
      </c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+'25'!J61</f>
        <v>7</v>
      </c>
      <c r="F61" s="70">
        <v>2</v>
      </c>
      <c r="G61" s="46">
        <f t="shared" si="0"/>
        <v>9</v>
      </c>
      <c r="H61" s="77">
        <v>0</v>
      </c>
      <c r="I61" s="75">
        <v>0</v>
      </c>
      <c r="J61" s="46">
        <f t="shared" si="1"/>
        <v>6</v>
      </c>
      <c r="K61" s="71">
        <v>3</v>
      </c>
      <c r="L61" s="20">
        <v>50</v>
      </c>
      <c r="M61" s="64">
        <f t="shared" si="2"/>
        <v>150</v>
      </c>
      <c r="N61" s="17" t="s">
        <v>16</v>
      </c>
      <c r="O61" s="18">
        <v>75</v>
      </c>
      <c r="P61" s="130">
        <f t="shared" si="5"/>
        <v>75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+'25'!J62</f>
        <v>1</v>
      </c>
      <c r="F62" s="70"/>
      <c r="G62" s="46">
        <f t="shared" si="0"/>
        <v>1</v>
      </c>
      <c r="H62" s="77">
        <v>0</v>
      </c>
      <c r="I62" s="75">
        <v>0</v>
      </c>
      <c r="J62" s="46">
        <f t="shared" si="1"/>
        <v>0</v>
      </c>
      <c r="K62" s="71">
        <v>1</v>
      </c>
      <c r="L62" s="20">
        <v>150</v>
      </c>
      <c r="M62" s="64">
        <f t="shared" si="2"/>
        <v>150</v>
      </c>
      <c r="N62" s="17" t="s">
        <v>16</v>
      </c>
      <c r="O62" s="18">
        <v>70</v>
      </c>
      <c r="P62" s="130">
        <f t="shared" si="5"/>
        <v>80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+'25'!J68</f>
        <v>4</v>
      </c>
      <c r="F68" s="70">
        <v>5</v>
      </c>
      <c r="G68" s="46">
        <f t="shared" si="0"/>
        <v>9</v>
      </c>
      <c r="H68" s="77">
        <v>0</v>
      </c>
      <c r="I68" s="75">
        <v>0</v>
      </c>
      <c r="J68" s="46">
        <f t="shared" si="1"/>
        <v>8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>
        <v>25</v>
      </c>
      <c r="P68" s="130">
        <f t="shared" si="5"/>
        <v>25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+'25'!J70</f>
        <v>4</v>
      </c>
      <c r="F70" s="70"/>
      <c r="G70" s="46">
        <f t="shared" si="6"/>
        <v>4</v>
      </c>
      <c r="H70" s="77">
        <v>0</v>
      </c>
      <c r="I70" s="75">
        <v>0</v>
      </c>
      <c r="J70" s="46">
        <f t="shared" si="7"/>
        <v>0</v>
      </c>
      <c r="K70" s="71">
        <v>4</v>
      </c>
      <c r="L70" s="20">
        <v>50</v>
      </c>
      <c r="M70" s="64">
        <f t="shared" si="2"/>
        <v>200</v>
      </c>
      <c r="N70" s="17" t="s">
        <v>16</v>
      </c>
      <c r="O70" s="18">
        <v>100</v>
      </c>
      <c r="P70" s="130">
        <f t="shared" si="5"/>
        <v>100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4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+'25'!J87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+'25'!J88</f>
        <v>8</v>
      </c>
      <c r="F88" s="70"/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+'25'!J89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+'25'!J90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+'25'!J91</f>
        <v>13</v>
      </c>
      <c r="F91" s="70"/>
      <c r="G91" s="46">
        <f t="shared" si="6"/>
        <v>13</v>
      </c>
      <c r="H91" s="77">
        <v>0</v>
      </c>
      <c r="I91" s="75">
        <v>0</v>
      </c>
      <c r="J91" s="46">
        <f t="shared" si="7"/>
        <v>13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+'25'!J92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+'25'!J95</f>
        <v>1</v>
      </c>
      <c r="F95" s="70"/>
      <c r="G95" s="46">
        <f t="shared" si="6"/>
        <v>1</v>
      </c>
      <c r="H95" s="77">
        <v>0</v>
      </c>
      <c r="I95" s="75">
        <v>0</v>
      </c>
      <c r="J95" s="46">
        <f t="shared" si="7"/>
        <v>1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15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+'25'!J100</f>
        <v>0</v>
      </c>
      <c r="F100" s="70">
        <v>3</v>
      </c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+'25'!J101</f>
        <v>4</v>
      </c>
      <c r="F101" s="70">
        <v>5</v>
      </c>
      <c r="G101" s="46">
        <f t="shared" si="6"/>
        <v>9</v>
      </c>
      <c r="H101" s="77">
        <v>0</v>
      </c>
      <c r="I101" s="75">
        <v>0</v>
      </c>
      <c r="J101" s="46">
        <f t="shared" si="7"/>
        <v>5</v>
      </c>
      <c r="K101" s="71">
        <v>4</v>
      </c>
      <c r="L101" s="20">
        <v>60</v>
      </c>
      <c r="M101" s="64">
        <f t="shared" si="8"/>
        <v>240</v>
      </c>
      <c r="N101" s="17" t="s">
        <v>16</v>
      </c>
      <c r="O101" s="18">
        <v>120</v>
      </c>
      <c r="P101" s="130">
        <f t="shared" si="9"/>
        <v>120</v>
      </c>
      <c r="Q101" s="115">
        <v>16.690000000000001</v>
      </c>
      <c r="R101" s="43">
        <f t="shared" si="10"/>
        <v>66.760000000000005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+'25'!J102</f>
        <v>5</v>
      </c>
      <c r="F102" s="70">
        <v>5</v>
      </c>
      <c r="G102" s="46">
        <f t="shared" si="6"/>
        <v>10</v>
      </c>
      <c r="H102" s="77">
        <v>0</v>
      </c>
      <c r="I102" s="75">
        <v>0</v>
      </c>
      <c r="J102" s="46">
        <f t="shared" si="7"/>
        <v>7</v>
      </c>
      <c r="K102" s="71">
        <v>3</v>
      </c>
      <c r="L102" s="20">
        <v>50</v>
      </c>
      <c r="M102" s="64">
        <f t="shared" si="8"/>
        <v>150</v>
      </c>
      <c r="N102" s="17" t="s">
        <v>16</v>
      </c>
      <c r="O102" s="18">
        <v>50</v>
      </c>
      <c r="P102" s="130">
        <f t="shared" si="9"/>
        <v>100</v>
      </c>
      <c r="Q102" s="115">
        <v>24.21</v>
      </c>
      <c r="R102" s="43">
        <f t="shared" si="10"/>
        <v>72.63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+'25'!J112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+'25'!J113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+'25'!J115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+'25'!J117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+'25'!J132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+'25'!J133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+'25'!J135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+'25'!J136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+'25'!J139</f>
        <v>15</v>
      </c>
      <c r="F139" s="70"/>
      <c r="G139" s="46">
        <f t="shared" si="14"/>
        <v>15</v>
      </c>
      <c r="H139" s="77">
        <v>0</v>
      </c>
      <c r="I139" s="75">
        <v>0</v>
      </c>
      <c r="J139" s="46">
        <f t="shared" si="15"/>
        <v>15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+'25'!J144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+'25'!J150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+'25'!J151</f>
        <v>26</v>
      </c>
      <c r="F151" s="70"/>
      <c r="G151" s="46">
        <f t="shared" si="14"/>
        <v>26</v>
      </c>
      <c r="H151" s="77">
        <v>0</v>
      </c>
      <c r="I151" s="75">
        <v>0</v>
      </c>
      <c r="J151" s="46">
        <f t="shared" si="15"/>
        <v>26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+'25'!J162</f>
        <v>21</v>
      </c>
      <c r="F162" s="70"/>
      <c r="G162" s="46">
        <f t="shared" si="14"/>
        <v>21</v>
      </c>
      <c r="H162" s="77">
        <v>0</v>
      </c>
      <c r="I162" s="75">
        <v>0</v>
      </c>
      <c r="J162" s="46">
        <f t="shared" si="15"/>
        <v>21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+'25'!J175</f>
        <v>10</v>
      </c>
      <c r="F175" s="70"/>
      <c r="G175" s="46">
        <f t="shared" si="14"/>
        <v>10</v>
      </c>
      <c r="H175" s="77">
        <v>0</v>
      </c>
      <c r="I175" s="75">
        <v>0</v>
      </c>
      <c r="J175" s="46">
        <f t="shared" si="15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ref="P177:P233" si="19">SUM(M177-O177)</f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+'25'!J199</f>
        <v>39</v>
      </c>
      <c r="F199" s="70"/>
      <c r="G199" s="46">
        <f t="shared" si="14"/>
        <v>39</v>
      </c>
      <c r="H199" s="77">
        <v>0</v>
      </c>
      <c r="I199" s="75">
        <v>0</v>
      </c>
      <c r="J199" s="46">
        <f t="shared" si="15"/>
        <v>39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+'25'!J201</f>
        <v>5</v>
      </c>
      <c r="F201" s="70"/>
      <c r="G201" s="46">
        <f t="shared" si="14"/>
        <v>5</v>
      </c>
      <c r="H201" s="77">
        <v>0</v>
      </c>
      <c r="I201" s="75">
        <v>0</v>
      </c>
      <c r="J201" s="46">
        <f t="shared" si="15"/>
        <v>5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+'25'!J202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+'25'!J203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+'25'!J204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+'25'!J205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+'25'!J206</f>
        <v>18</v>
      </c>
      <c r="F206" s="70"/>
      <c r="G206" s="46">
        <f t="shared" si="24"/>
        <v>18</v>
      </c>
      <c r="H206" s="77">
        <v>0</v>
      </c>
      <c r="I206" s="75">
        <v>0</v>
      </c>
      <c r="J206" s="46">
        <f t="shared" si="25"/>
        <v>18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+'25'!J207</f>
        <v>152</v>
      </c>
      <c r="F207" s="70"/>
      <c r="G207" s="46">
        <f>E207+F207</f>
        <v>152</v>
      </c>
      <c r="H207" s="77">
        <v>0</v>
      </c>
      <c r="I207" s="75">
        <v>0</v>
      </c>
      <c r="J207" s="46">
        <f>+G207-H207-K207-I207</f>
        <v>152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+'25'!J209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+'25'!J210</f>
        <v>0</v>
      </c>
      <c r="F210" s="70">
        <v>150</v>
      </c>
      <c r="G210" s="46">
        <f t="shared" si="24"/>
        <v>150</v>
      </c>
      <c r="H210" s="77">
        <v>0</v>
      </c>
      <c r="I210" s="75">
        <v>0</v>
      </c>
      <c r="J210" s="46">
        <f t="shared" si="25"/>
        <v>0</v>
      </c>
      <c r="K210" s="71">
        <v>150</v>
      </c>
      <c r="L210" s="20">
        <v>25</v>
      </c>
      <c r="M210" s="64">
        <f>+L210*K210</f>
        <v>3750</v>
      </c>
      <c r="N210" s="17" t="s">
        <v>16</v>
      </c>
      <c r="O210" s="18"/>
      <c r="P210" s="130">
        <f>SUM(M210-O210)</f>
        <v>3750</v>
      </c>
      <c r="Q210" s="115">
        <v>20.36</v>
      </c>
      <c r="R210" s="43">
        <f>+K210*Q210</f>
        <v>3054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+'25'!J211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ref="P211:P232" si="26">SUM(M211-O211)</f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+'25'!J212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6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+'25'!J213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6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+'25'!J214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 t="shared" si="18"/>
        <v>0</v>
      </c>
      <c r="N214" s="17" t="s">
        <v>16</v>
      </c>
      <c r="O214" s="18"/>
      <c r="P214" s="23">
        <f t="shared" si="26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+'25'!J215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si="18"/>
        <v>0</v>
      </c>
      <c r="N215" s="17" t="s">
        <v>16</v>
      </c>
      <c r="O215" s="18"/>
      <c r="P215" s="23">
        <f t="shared" si="26"/>
        <v>0</v>
      </c>
      <c r="Q215" s="89"/>
      <c r="R215" s="43">
        <f t="shared" ref="R215:R232" si="27"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+'25'!J216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6"/>
        <v>0</v>
      </c>
      <c r="Q216" s="89"/>
      <c r="R216" s="43">
        <f t="shared" si="27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+'25'!J217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18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+'25'!J218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18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+'25'!J219</f>
        <v>2</v>
      </c>
      <c r="F219" s="70"/>
      <c r="G219" s="46">
        <f t="shared" si="24"/>
        <v>2</v>
      </c>
      <c r="H219" s="77">
        <v>0</v>
      </c>
      <c r="I219" s="75">
        <v>0</v>
      </c>
      <c r="J219" s="46">
        <f t="shared" si="25"/>
        <v>2</v>
      </c>
      <c r="K219" s="71"/>
      <c r="L219" s="20">
        <v>35</v>
      </c>
      <c r="M219" s="64">
        <f t="shared" si="18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+'25'!J220</f>
        <v>1</v>
      </c>
      <c r="F220" s="70"/>
      <c r="G220" s="46">
        <f t="shared" si="24"/>
        <v>1</v>
      </c>
      <c r="H220" s="77">
        <v>0</v>
      </c>
      <c r="I220" s="75">
        <v>0</v>
      </c>
      <c r="J220" s="46">
        <f t="shared" si="25"/>
        <v>1</v>
      </c>
      <c r="K220" s="71"/>
      <c r="L220" s="20">
        <v>35</v>
      </c>
      <c r="M220" s="64">
        <f t="shared" si="18"/>
        <v>0</v>
      </c>
      <c r="N220" s="17" t="s">
        <v>16</v>
      </c>
      <c r="O220" s="18"/>
      <c r="P220" s="23">
        <f t="shared" si="26"/>
        <v>0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+'25'!J221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18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+'25'!J222</f>
        <v>9</v>
      </c>
      <c r="F222" s="70"/>
      <c r="G222" s="46">
        <f t="shared" si="24"/>
        <v>9</v>
      </c>
      <c r="H222" s="77">
        <v>0</v>
      </c>
      <c r="I222" s="75">
        <v>0</v>
      </c>
      <c r="J222" s="46">
        <f t="shared" si="25"/>
        <v>9</v>
      </c>
      <c r="K222" s="71"/>
      <c r="L222" s="20">
        <v>15</v>
      </c>
      <c r="M222" s="64">
        <f t="shared" si="18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7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+'25'!J223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25"/>
        <v>0</v>
      </c>
      <c r="K223" s="71"/>
      <c r="L223" s="20">
        <v>20</v>
      </c>
      <c r="M223" s="64">
        <f t="shared" si="18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+'25'!J224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25"/>
        <v>0</v>
      </c>
      <c r="K224" s="71"/>
      <c r="L224" s="20">
        <v>20</v>
      </c>
      <c r="M224" s="64">
        <f t="shared" si="18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+'25'!J225</f>
        <v>15</v>
      </c>
      <c r="F225" s="70"/>
      <c r="G225" s="46">
        <f t="shared" si="24"/>
        <v>15</v>
      </c>
      <c r="H225" s="77">
        <v>0</v>
      </c>
      <c r="I225" s="75">
        <v>0</v>
      </c>
      <c r="J225" s="46">
        <f t="shared" si="25"/>
        <v>0</v>
      </c>
      <c r="K225" s="71">
        <v>15</v>
      </c>
      <c r="L225" s="20">
        <v>20</v>
      </c>
      <c r="M225" s="64">
        <f t="shared" si="18"/>
        <v>300</v>
      </c>
      <c r="N225" s="17" t="s">
        <v>1453</v>
      </c>
      <c r="O225" s="18">
        <v>300</v>
      </c>
      <c r="P225" s="23">
        <f t="shared" si="26"/>
        <v>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+'25'!J226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/>
      <c r="M226" s="64">
        <f t="shared" si="18"/>
        <v>0</v>
      </c>
      <c r="N226" s="17" t="s">
        <v>16</v>
      </c>
      <c r="O226" s="18"/>
      <c r="P226" s="23">
        <f t="shared" si="26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+'25'!J227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/>
      <c r="M227" s="64">
        <f t="shared" si="18"/>
        <v>0</v>
      </c>
      <c r="N227" s="17" t="s">
        <v>16</v>
      </c>
      <c r="O227" s="18"/>
      <c r="P227" s="23">
        <f t="shared" si="26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+'25'!J228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/>
      <c r="M228" s="64">
        <f t="shared" si="18"/>
        <v>0</v>
      </c>
      <c r="N228" s="17" t="s">
        <v>16</v>
      </c>
      <c r="O228" s="18"/>
      <c r="P228" s="23">
        <f t="shared" si="26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+'25'!J229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+'25'!J230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18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+'25'!J231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18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>
        <f>+'25'!J232</f>
        <v>0</v>
      </c>
      <c r="F232" s="70"/>
      <c r="G232" s="46"/>
      <c r="H232" s="77">
        <v>0</v>
      </c>
      <c r="I232" s="75">
        <v>0</v>
      </c>
      <c r="J232" s="46">
        <f t="shared" si="25"/>
        <v>0</v>
      </c>
      <c r="K232" s="71"/>
      <c r="L232" s="20"/>
      <c r="M232" s="64">
        <f t="shared" si="18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9" ht="25.5" x14ac:dyDescent="0.55000000000000004">
      <c r="A233" s="10"/>
      <c r="B233" s="10"/>
      <c r="C233" s="19"/>
      <c r="D233" s="10"/>
      <c r="E233" s="63">
        <f>+'25'!J233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3449.72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5190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840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4350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4350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0"/>
  <sheetViews>
    <sheetView zoomScale="85" zoomScaleNormal="85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30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99</v>
      </c>
      <c r="F6" s="70"/>
      <c r="G6" s="46">
        <f t="shared" si="0"/>
        <v>99</v>
      </c>
      <c r="H6" s="77">
        <v>0</v>
      </c>
      <c r="I6" s="75">
        <v>0</v>
      </c>
      <c r="J6" s="46">
        <f t="shared" si="1"/>
        <v>99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30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2</v>
      </c>
      <c r="F12" s="70"/>
      <c r="G12" s="46">
        <f t="shared" si="0"/>
        <v>2</v>
      </c>
      <c r="H12" s="77">
        <v>0</v>
      </c>
      <c r="I12" s="75">
        <v>0</v>
      </c>
      <c r="J12" s="46">
        <f t="shared" si="1"/>
        <v>1</v>
      </c>
      <c r="K12" s="71">
        <v>1</v>
      </c>
      <c r="L12" s="20">
        <v>50</v>
      </c>
      <c r="M12" s="64">
        <f t="shared" si="2"/>
        <v>50</v>
      </c>
      <c r="N12" s="17" t="s">
        <v>1453</v>
      </c>
      <c r="O12" s="18">
        <v>50</v>
      </c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30">
        <f t="shared" si="3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17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>
        <v>150</v>
      </c>
      <c r="P31" s="130">
        <f t="shared" si="5"/>
        <v>150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+'26'!J40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+'26'!J41</f>
        <v>7</v>
      </c>
      <c r="F41" s="70"/>
      <c r="G41" s="46">
        <f t="shared" si="0"/>
        <v>7</v>
      </c>
      <c r="H41" s="77">
        <v>0</v>
      </c>
      <c r="I41" s="75">
        <v>0</v>
      </c>
      <c r="J41" s="46">
        <f t="shared" si="1"/>
        <v>7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+'26'!J43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+'26'!J44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+'26'!J45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+'26'!J46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30">
        <f t="shared" si="5"/>
        <v>50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+'26'!J47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+'26'!J50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3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30">
        <f t="shared" si="5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6"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0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>
        <v>70</v>
      </c>
      <c r="P58" s="130">
        <f t="shared" si="6"/>
        <v>170</v>
      </c>
      <c r="Q58" s="115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+'26'!J59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6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+'26'!J60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+'26'!J61</f>
        <v>6</v>
      </c>
      <c r="F61" s="70"/>
      <c r="G61" s="46">
        <f t="shared" si="0"/>
        <v>6</v>
      </c>
      <c r="H61" s="77">
        <v>0</v>
      </c>
      <c r="I61" s="75">
        <v>0</v>
      </c>
      <c r="J61" s="46">
        <f t="shared" si="1"/>
        <v>6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+'26'!J68</f>
        <v>8</v>
      </c>
      <c r="F68" s="70"/>
      <c r="G68" s="46">
        <f t="shared" si="0"/>
        <v>8</v>
      </c>
      <c r="H68" s="77">
        <v>0</v>
      </c>
      <c r="I68" s="75">
        <v>0</v>
      </c>
      <c r="J68" s="46">
        <f t="shared" si="1"/>
        <v>7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/>
      <c r="P68" s="130">
        <f t="shared" si="5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+'26'!J69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+'26'!J70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+'26'!J71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+'26'!J72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+'26'!J73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+'26'!J74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+'26'!J75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+'26'!J77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+'26'!J78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+'26'!J79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+'26'!J80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+'26'!J81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+'26'!J83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+'26'!J84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+'26'!J85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+'26'!J86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+'26'!J87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+'26'!J88</f>
        <v>8</v>
      </c>
      <c r="F88" s="70"/>
      <c r="G88" s="46">
        <f t="shared" si="7"/>
        <v>8</v>
      </c>
      <c r="H88" s="77">
        <v>0</v>
      </c>
      <c r="I88" s="75">
        <v>0</v>
      </c>
      <c r="J88" s="46">
        <f t="shared" si="8"/>
        <v>8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+'26'!J89</f>
        <v>20</v>
      </c>
      <c r="F89" s="70"/>
      <c r="G89" s="46">
        <f t="shared" si="7"/>
        <v>20</v>
      </c>
      <c r="H89" s="77">
        <v>0</v>
      </c>
      <c r="I89" s="75">
        <v>0</v>
      </c>
      <c r="J89" s="46">
        <f t="shared" si="8"/>
        <v>20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+'26'!J90</f>
        <v>6</v>
      </c>
      <c r="F90" s="70"/>
      <c r="G90" s="46">
        <f t="shared" si="7"/>
        <v>6</v>
      </c>
      <c r="H90" s="77">
        <v>0</v>
      </c>
      <c r="I90" s="75">
        <v>0</v>
      </c>
      <c r="J90" s="46">
        <f t="shared" si="8"/>
        <v>6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+'26'!J91</f>
        <v>13</v>
      </c>
      <c r="F91" s="70"/>
      <c r="G91" s="46">
        <f t="shared" si="7"/>
        <v>13</v>
      </c>
      <c r="H91" s="77">
        <v>0</v>
      </c>
      <c r="I91" s="75">
        <v>0</v>
      </c>
      <c r="J91" s="46">
        <f t="shared" si="8"/>
        <v>13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+'26'!J92</f>
        <v>3</v>
      </c>
      <c r="F92" s="70"/>
      <c r="G92" s="46">
        <f t="shared" si="7"/>
        <v>3</v>
      </c>
      <c r="H92" s="77">
        <v>0</v>
      </c>
      <c r="I92" s="75">
        <v>0</v>
      </c>
      <c r="J92" s="46">
        <f t="shared" si="8"/>
        <v>3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+'26'!J93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+'26'!J94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+'26'!J95</f>
        <v>1</v>
      </c>
      <c r="F95" s="70"/>
      <c r="G95" s="46">
        <f t="shared" si="7"/>
        <v>1</v>
      </c>
      <c r="H95" s="77">
        <v>0</v>
      </c>
      <c r="I95" s="75">
        <v>0</v>
      </c>
      <c r="J95" s="46">
        <f t="shared" si="8"/>
        <v>1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+'26'!J96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+'26'!J97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+'26'!J98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+'26'!J99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15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+'26'!J100</f>
        <v>3</v>
      </c>
      <c r="F100" s="70"/>
      <c r="G100" s="46">
        <f t="shared" si="7"/>
        <v>3</v>
      </c>
      <c r="H100" s="77">
        <v>0</v>
      </c>
      <c r="I100" s="75">
        <v>0</v>
      </c>
      <c r="J100" s="46">
        <f t="shared" si="8"/>
        <v>3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+'26'!J101</f>
        <v>5</v>
      </c>
      <c r="F101" s="70"/>
      <c r="G101" s="46">
        <f t="shared" si="7"/>
        <v>5</v>
      </c>
      <c r="H101" s="77">
        <v>0</v>
      </c>
      <c r="I101" s="75">
        <v>0</v>
      </c>
      <c r="J101" s="46">
        <f t="shared" si="8"/>
        <v>5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+'26'!J102</f>
        <v>7</v>
      </c>
      <c r="F102" s="70"/>
      <c r="G102" s="46">
        <f t="shared" si="7"/>
        <v>7</v>
      </c>
      <c r="H102" s="77">
        <v>0</v>
      </c>
      <c r="I102" s="75">
        <v>0</v>
      </c>
      <c r="J102" s="46">
        <f t="shared" si="8"/>
        <v>7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+'26'!J106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+'26'!J107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+'26'!J108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+'26'!J109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+'26'!J110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+'26'!J111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+'26'!J112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+'26'!J113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+'26'!J114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+'26'!J115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+'26'!J116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+'26'!J117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+'26'!J118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+'26'!J119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+'26'!J120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+'26'!J121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+'26'!J122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+'26'!J123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17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+'26'!J124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+'26'!J125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+'26'!J126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+'26'!J127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+'26'!J128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+'26'!J129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+'26'!J130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+'26'!J131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+'26'!J132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+'26'!J133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+'26'!J134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+'26'!J135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+'26'!J139</f>
        <v>15</v>
      </c>
      <c r="F139" s="70"/>
      <c r="G139" s="46">
        <f t="shared" si="15"/>
        <v>15</v>
      </c>
      <c r="H139" s="77">
        <v>0</v>
      </c>
      <c r="I139" s="75">
        <v>0</v>
      </c>
      <c r="J139" s="46">
        <f t="shared" si="16"/>
        <v>15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+'26'!J150</f>
        <v>2</v>
      </c>
      <c r="F150" s="70"/>
      <c r="G150" s="46">
        <f t="shared" si="15"/>
        <v>2</v>
      </c>
      <c r="H150" s="77">
        <v>0</v>
      </c>
      <c r="I150" s="75">
        <v>0</v>
      </c>
      <c r="J150" s="46">
        <f t="shared" si="16"/>
        <v>2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+'26'!J151</f>
        <v>26</v>
      </c>
      <c r="F151" s="70"/>
      <c r="G151" s="46">
        <f t="shared" si="15"/>
        <v>26</v>
      </c>
      <c r="H151" s="77">
        <v>0</v>
      </c>
      <c r="I151" s="75">
        <v>0</v>
      </c>
      <c r="J151" s="46">
        <f t="shared" si="16"/>
        <v>26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+'26'!J162</f>
        <v>21</v>
      </c>
      <c r="F162" s="70"/>
      <c r="G162" s="46">
        <f t="shared" si="15"/>
        <v>21</v>
      </c>
      <c r="H162" s="77">
        <v>0</v>
      </c>
      <c r="I162" s="75">
        <v>0</v>
      </c>
      <c r="J162" s="46">
        <f t="shared" si="16"/>
        <v>21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+'26'!J175</f>
        <v>10</v>
      </c>
      <c r="F175" s="70"/>
      <c r="G175" s="46">
        <f t="shared" si="15"/>
        <v>10</v>
      </c>
      <c r="H175" s="77">
        <v>0</v>
      </c>
      <c r="I175" s="75">
        <v>0</v>
      </c>
      <c r="J175" s="46">
        <f t="shared" si="16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33" si="19">+L177*K177</f>
        <v>0</v>
      </c>
      <c r="N177" s="17" t="s">
        <v>16</v>
      </c>
      <c r="O177" s="18"/>
      <c r="P177" s="23">
        <f t="shared" ref="P177:P233" si="20">SUM(M177-O177)</f>
        <v>0</v>
      </c>
      <c r="Q177" s="89">
        <v>10.47</v>
      </c>
      <c r="R177" s="43">
        <f t="shared" ref="R177:R213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+'26'!J185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ref="P188:P189" si="22"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+'26'!J194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+'26'!J199</f>
        <v>39</v>
      </c>
      <c r="F199" s="70"/>
      <c r="G199" s="46">
        <f t="shared" si="15"/>
        <v>39</v>
      </c>
      <c r="H199" s="77">
        <v>0</v>
      </c>
      <c r="I199" s="75">
        <v>0</v>
      </c>
      <c r="J199" s="46">
        <f t="shared" si="16"/>
        <v>39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+'26'!J201</f>
        <v>5</v>
      </c>
      <c r="F201" s="70"/>
      <c r="G201" s="46">
        <f t="shared" si="15"/>
        <v>5</v>
      </c>
      <c r="H201" s="77">
        <v>0</v>
      </c>
      <c r="I201" s="75">
        <v>0</v>
      </c>
      <c r="J201" s="46">
        <f t="shared" si="16"/>
        <v>5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+'26'!J204</f>
        <v>16</v>
      </c>
      <c r="F204" s="70"/>
      <c r="G204" s="46">
        <f t="shared" ref="G204:G233" si="26">E204+F204</f>
        <v>16</v>
      </c>
      <c r="H204" s="77">
        <v>0</v>
      </c>
      <c r="I204" s="75">
        <v>0</v>
      </c>
      <c r="J204" s="46">
        <f t="shared" ref="J204:J233" si="27">+G204-H204-K204-I204</f>
        <v>16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+'26'!J205</f>
        <v>15</v>
      </c>
      <c r="F205" s="70"/>
      <c r="G205" s="46">
        <f t="shared" si="26"/>
        <v>15</v>
      </c>
      <c r="H205" s="77">
        <v>0</v>
      </c>
      <c r="I205" s="75">
        <v>0</v>
      </c>
      <c r="J205" s="46">
        <f t="shared" si="27"/>
        <v>15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+'26'!J206</f>
        <v>18</v>
      </c>
      <c r="F206" s="70"/>
      <c r="G206" s="46">
        <f t="shared" si="26"/>
        <v>18</v>
      </c>
      <c r="H206" s="77">
        <v>0</v>
      </c>
      <c r="I206" s="75">
        <v>0</v>
      </c>
      <c r="J206" s="46">
        <f t="shared" si="27"/>
        <v>18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+'26'!J207</f>
        <v>152</v>
      </c>
      <c r="F207" s="70"/>
      <c r="G207" s="46">
        <f>E207+F207</f>
        <v>152</v>
      </c>
      <c r="H207" s="77">
        <v>0</v>
      </c>
      <c r="I207" s="75">
        <v>0</v>
      </c>
      <c r="J207" s="46">
        <f>+G207-H207-K207-I207</f>
        <v>152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+'26'!J208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+'26'!J209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+'26'!J210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+'26'!J211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+'26'!J212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+'26'!J213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+'26'!J214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+'26'!J215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ref="P215:P232" si="28"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+'26'!J216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8"/>
        <v>0</v>
      </c>
      <c r="Q216" s="89"/>
      <c r="R216" s="43">
        <f t="shared" ref="R216:R233" si="29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+'26'!J217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>
        <v>25</v>
      </c>
      <c r="M217" s="64">
        <f t="shared" si="19"/>
        <v>0</v>
      </c>
      <c r="N217" s="17" t="s">
        <v>16</v>
      </c>
      <c r="O217" s="18"/>
      <c r="P217" s="23">
        <f t="shared" si="28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+'26'!J218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25</v>
      </c>
      <c r="M218" s="64">
        <f t="shared" si="19"/>
        <v>0</v>
      </c>
      <c r="N218" s="17" t="s">
        <v>16</v>
      </c>
      <c r="O218" s="18"/>
      <c r="P218" s="23">
        <f t="shared" si="28"/>
        <v>0</v>
      </c>
      <c r="Q218" s="89"/>
      <c r="R218" s="43">
        <f t="shared" si="29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+'26'!J219</f>
        <v>2</v>
      </c>
      <c r="F219" s="70"/>
      <c r="G219" s="46">
        <f t="shared" si="26"/>
        <v>2</v>
      </c>
      <c r="H219" s="77">
        <v>0</v>
      </c>
      <c r="I219" s="75">
        <v>0</v>
      </c>
      <c r="J219" s="46">
        <f t="shared" si="27"/>
        <v>2</v>
      </c>
      <c r="K219" s="71"/>
      <c r="L219" s="20">
        <v>35</v>
      </c>
      <c r="M219" s="64">
        <f t="shared" si="19"/>
        <v>0</v>
      </c>
      <c r="N219" s="17" t="s">
        <v>16</v>
      </c>
      <c r="O219" s="18"/>
      <c r="P219" s="23">
        <f t="shared" si="28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+'26'!J220</f>
        <v>1</v>
      </c>
      <c r="F220" s="70"/>
      <c r="G220" s="46">
        <f t="shared" si="26"/>
        <v>1</v>
      </c>
      <c r="H220" s="77">
        <v>0</v>
      </c>
      <c r="I220" s="75">
        <v>0</v>
      </c>
      <c r="J220" s="46">
        <f t="shared" si="27"/>
        <v>1</v>
      </c>
      <c r="K220" s="71"/>
      <c r="L220" s="20">
        <v>35</v>
      </c>
      <c r="M220" s="64">
        <f t="shared" si="19"/>
        <v>0</v>
      </c>
      <c r="N220" s="17" t="s">
        <v>16</v>
      </c>
      <c r="O220" s="18"/>
      <c r="P220" s="23">
        <f t="shared" si="28"/>
        <v>0</v>
      </c>
      <c r="Q220" s="89"/>
      <c r="R220" s="43">
        <f t="shared" si="29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+'26'!J221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27"/>
        <v>0</v>
      </c>
      <c r="K221" s="71"/>
      <c r="L221" s="20">
        <v>20</v>
      </c>
      <c r="M221" s="64">
        <f t="shared" si="19"/>
        <v>0</v>
      </c>
      <c r="N221" s="17" t="s">
        <v>16</v>
      </c>
      <c r="O221" s="18"/>
      <c r="P221" s="23">
        <f t="shared" si="28"/>
        <v>0</v>
      </c>
      <c r="Q221" s="89"/>
      <c r="R221" s="43">
        <f t="shared" si="29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+'26'!J222</f>
        <v>9</v>
      </c>
      <c r="F222" s="70"/>
      <c r="G222" s="46">
        <f t="shared" si="26"/>
        <v>9</v>
      </c>
      <c r="H222" s="77">
        <v>0</v>
      </c>
      <c r="I222" s="75">
        <v>0</v>
      </c>
      <c r="J222" s="46">
        <f t="shared" si="27"/>
        <v>9</v>
      </c>
      <c r="K222" s="71"/>
      <c r="L222" s="20">
        <v>15</v>
      </c>
      <c r="M222" s="64">
        <f t="shared" si="19"/>
        <v>0</v>
      </c>
      <c r="N222" s="17" t="s">
        <v>16</v>
      </c>
      <c r="O222" s="18"/>
      <c r="P222" s="23">
        <f t="shared" si="28"/>
        <v>0</v>
      </c>
      <c r="Q222" s="89"/>
      <c r="R222" s="43">
        <f t="shared" si="29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+'26'!J223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27"/>
        <v>0</v>
      </c>
      <c r="K223" s="71"/>
      <c r="L223" s="20">
        <v>20</v>
      </c>
      <c r="M223" s="64">
        <f t="shared" si="19"/>
        <v>0</v>
      </c>
      <c r="N223" s="17" t="s">
        <v>16</v>
      </c>
      <c r="O223" s="18"/>
      <c r="P223" s="23">
        <f t="shared" si="28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+'26'!J224</f>
        <v>0</v>
      </c>
      <c r="F224" s="70"/>
      <c r="G224" s="46">
        <f t="shared" si="26"/>
        <v>0</v>
      </c>
      <c r="H224" s="77">
        <v>0</v>
      </c>
      <c r="I224" s="75">
        <v>0</v>
      </c>
      <c r="J224" s="46">
        <f t="shared" si="27"/>
        <v>0</v>
      </c>
      <c r="K224" s="71"/>
      <c r="L224" s="20">
        <v>20</v>
      </c>
      <c r="M224" s="64">
        <f t="shared" si="19"/>
        <v>0</v>
      </c>
      <c r="N224" s="17" t="s">
        <v>16</v>
      </c>
      <c r="O224" s="18"/>
      <c r="P224" s="23">
        <f t="shared" si="28"/>
        <v>0</v>
      </c>
      <c r="Q224" s="89"/>
      <c r="R224" s="43">
        <f t="shared" si="29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+'26'!J225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20</v>
      </c>
      <c r="M225" s="64">
        <f t="shared" si="19"/>
        <v>0</v>
      </c>
      <c r="N225" s="17" t="s">
        <v>16</v>
      </c>
      <c r="O225" s="18"/>
      <c r="P225" s="23">
        <f t="shared" si="28"/>
        <v>0</v>
      </c>
      <c r="Q225" s="89"/>
      <c r="R225" s="43">
        <f t="shared" si="29"/>
        <v>0</v>
      </c>
    </row>
    <row r="226" spans="1:19" ht="25.5" x14ac:dyDescent="0.55000000000000004">
      <c r="A226" s="10"/>
      <c r="B226" s="10"/>
      <c r="C226" s="19"/>
      <c r="D226" s="10"/>
      <c r="E226" s="63">
        <f>+'26'!J226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/>
      <c r="M226" s="64">
        <f t="shared" si="19"/>
        <v>0</v>
      </c>
      <c r="N226" s="17" t="s">
        <v>16</v>
      </c>
      <c r="O226" s="18"/>
      <c r="P226" s="23">
        <f t="shared" si="28"/>
        <v>0</v>
      </c>
      <c r="Q226" s="89"/>
      <c r="R226" s="43">
        <f t="shared" si="29"/>
        <v>0</v>
      </c>
    </row>
    <row r="227" spans="1:19" ht="25.5" x14ac:dyDescent="0.55000000000000004">
      <c r="A227" s="10"/>
      <c r="B227" s="10"/>
      <c r="C227" s="19"/>
      <c r="D227" s="10"/>
      <c r="E227" s="63">
        <f>+'26'!J227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/>
      <c r="M227" s="64">
        <f t="shared" si="19"/>
        <v>0</v>
      </c>
      <c r="N227" s="17" t="s">
        <v>16</v>
      </c>
      <c r="O227" s="18"/>
      <c r="P227" s="23">
        <f t="shared" si="28"/>
        <v>0</v>
      </c>
      <c r="Q227" s="89"/>
      <c r="R227" s="43">
        <f t="shared" si="29"/>
        <v>0</v>
      </c>
    </row>
    <row r="228" spans="1:19" ht="25.5" x14ac:dyDescent="0.55000000000000004">
      <c r="A228" s="10"/>
      <c r="B228" s="10"/>
      <c r="C228" s="19"/>
      <c r="D228" s="10"/>
      <c r="E228" s="63">
        <f>+'26'!J228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/>
      <c r="M228" s="64">
        <f t="shared" si="19"/>
        <v>0</v>
      </c>
      <c r="N228" s="17" t="s">
        <v>16</v>
      </c>
      <c r="O228" s="18"/>
      <c r="P228" s="23">
        <f t="shared" si="28"/>
        <v>0</v>
      </c>
      <c r="Q228" s="89"/>
      <c r="R228" s="43">
        <f t="shared" si="29"/>
        <v>0</v>
      </c>
    </row>
    <row r="229" spans="1:19" ht="25.5" x14ac:dyDescent="0.55000000000000004">
      <c r="A229" s="10"/>
      <c r="B229" s="10"/>
      <c r="C229" s="19"/>
      <c r="D229" s="10"/>
      <c r="E229" s="63">
        <f>+'26'!J229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8"/>
        <v>0</v>
      </c>
      <c r="Q229" s="89"/>
      <c r="R229" s="43">
        <f t="shared" si="29"/>
        <v>0</v>
      </c>
    </row>
    <row r="230" spans="1:19" ht="25.5" x14ac:dyDescent="0.55000000000000004">
      <c r="A230" s="10"/>
      <c r="B230" s="10"/>
      <c r="C230" s="19"/>
      <c r="D230" s="10"/>
      <c r="E230" s="63">
        <f>+'26'!J230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/>
      <c r="M230" s="64">
        <f t="shared" si="19"/>
        <v>0</v>
      </c>
      <c r="N230" s="17" t="s">
        <v>16</v>
      </c>
      <c r="O230" s="18"/>
      <c r="P230" s="23">
        <f t="shared" si="28"/>
        <v>0</v>
      </c>
      <c r="Q230" s="89"/>
      <c r="R230" s="43">
        <f t="shared" si="29"/>
        <v>0</v>
      </c>
    </row>
    <row r="231" spans="1:19" ht="25.5" x14ac:dyDescent="0.55000000000000004">
      <c r="A231" s="10"/>
      <c r="B231" s="10"/>
      <c r="C231" s="19"/>
      <c r="D231" s="10"/>
      <c r="E231" s="63">
        <f>+'26'!J231</f>
        <v>0</v>
      </c>
      <c r="F231" s="70"/>
      <c r="G231" s="46">
        <f t="shared" si="26"/>
        <v>0</v>
      </c>
      <c r="H231" s="77">
        <v>0</v>
      </c>
      <c r="I231" s="75">
        <v>0</v>
      </c>
      <c r="J231" s="46">
        <f t="shared" si="27"/>
        <v>0</v>
      </c>
      <c r="K231" s="71"/>
      <c r="L231" s="20"/>
      <c r="M231" s="64">
        <f t="shared" si="19"/>
        <v>0</v>
      </c>
      <c r="N231" s="17" t="s">
        <v>16</v>
      </c>
      <c r="O231" s="18"/>
      <c r="P231" s="23">
        <f t="shared" si="28"/>
        <v>0</v>
      </c>
      <c r="Q231" s="89"/>
      <c r="R231" s="43">
        <f t="shared" si="29"/>
        <v>0</v>
      </c>
    </row>
    <row r="232" spans="1:19" ht="25.5" x14ac:dyDescent="0.55000000000000004">
      <c r="A232" s="10"/>
      <c r="B232" s="10"/>
      <c r="C232" s="19"/>
      <c r="D232" s="10"/>
      <c r="E232" s="63">
        <f>+'26'!J232</f>
        <v>0</v>
      </c>
      <c r="F232" s="70"/>
      <c r="G232" s="46">
        <f t="shared" si="26"/>
        <v>0</v>
      </c>
      <c r="H232" s="77">
        <v>0</v>
      </c>
      <c r="I232" s="75"/>
      <c r="J232" s="46">
        <f t="shared" si="27"/>
        <v>0</v>
      </c>
      <c r="K232" s="71"/>
      <c r="L232" s="20"/>
      <c r="M232" s="64">
        <f t="shared" si="19"/>
        <v>0</v>
      </c>
      <c r="N232" s="17" t="s">
        <v>16</v>
      </c>
      <c r="O232" s="18"/>
      <c r="P232" s="23">
        <f t="shared" si="28"/>
        <v>0</v>
      </c>
      <c r="Q232" s="89"/>
      <c r="R232" s="43">
        <f t="shared" si="29"/>
        <v>0</v>
      </c>
    </row>
    <row r="233" spans="1:19" ht="25.5" x14ac:dyDescent="0.55000000000000004">
      <c r="A233" s="10"/>
      <c r="B233" s="10"/>
      <c r="C233" s="19"/>
      <c r="D233" s="10"/>
      <c r="E233" s="63">
        <f>+'26'!J233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/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305.10999999999996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1040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670</v>
      </c>
      <c r="O238" s="2">
        <v>270</v>
      </c>
      <c r="P238" s="2">
        <v>300</v>
      </c>
      <c r="Q238" s="2">
        <v>100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370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/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99</v>
      </c>
      <c r="F6" s="70"/>
      <c r="G6" s="46">
        <f t="shared" si="0"/>
        <v>99</v>
      </c>
      <c r="H6" s="77">
        <v>0</v>
      </c>
      <c r="I6" s="75">
        <v>0</v>
      </c>
      <c r="J6" s="46">
        <f t="shared" si="1"/>
        <v>97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>
        <v>100</v>
      </c>
      <c r="P6" s="130">
        <f t="shared" ref="P6:P80" si="3">SUM(M6-O6)</f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1</v>
      </c>
      <c r="F12" s="70"/>
      <c r="G12" s="46">
        <f t="shared" si="0"/>
        <v>1</v>
      </c>
      <c r="H12" s="77">
        <v>0</v>
      </c>
      <c r="I12" s="75">
        <v>0</v>
      </c>
      <c r="J12" s="46">
        <f t="shared" si="1"/>
        <v>1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30">
        <f t="shared" si="3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>
        <v>50</v>
      </c>
      <c r="P28" s="130">
        <f t="shared" si="3"/>
        <v>50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17</v>
      </c>
      <c r="F31" s="70"/>
      <c r="G31" s="46">
        <f t="shared" si="0"/>
        <v>17</v>
      </c>
      <c r="H31" s="77">
        <v>1</v>
      </c>
      <c r="I31" s="75">
        <v>0</v>
      </c>
      <c r="J31" s="46">
        <f t="shared" si="1"/>
        <v>16</v>
      </c>
      <c r="K31" s="71"/>
      <c r="L31" s="20">
        <v>100</v>
      </c>
      <c r="M31" s="64">
        <f t="shared" si="2"/>
        <v>0</v>
      </c>
      <c r="N31" s="17" t="s">
        <v>1454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+'27'!J40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4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>
        <v>50</v>
      </c>
      <c r="P40" s="130">
        <f t="shared" si="3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+'27'!J41</f>
        <v>7</v>
      </c>
      <c r="F41" s="70"/>
      <c r="G41" s="46">
        <f t="shared" si="0"/>
        <v>7</v>
      </c>
      <c r="H41" s="77">
        <v>0</v>
      </c>
      <c r="I41" s="75">
        <v>0</v>
      </c>
      <c r="J41" s="46">
        <f t="shared" si="1"/>
        <v>5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30">
        <f t="shared" si="3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+'27'!J44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+'27'!J45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+'27'!J46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+'27'!J47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+'27'!J50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2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30">
        <f t="shared" si="3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30">
        <f t="shared" si="3"/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30">
        <f t="shared" si="3"/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+'27'!J59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30">
        <f t="shared" si="3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+'27'!J60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2</v>
      </c>
      <c r="K60" s="71">
        <v>2</v>
      </c>
      <c r="L60" s="20">
        <v>50</v>
      </c>
      <c r="M60" s="64">
        <f t="shared" si="2"/>
        <v>100</v>
      </c>
      <c r="N60" s="17" t="s">
        <v>1453</v>
      </c>
      <c r="O60" s="18">
        <v>100</v>
      </c>
      <c r="P60" s="23">
        <f t="shared" si="3"/>
        <v>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+'27'!J61</f>
        <v>6</v>
      </c>
      <c r="F61" s="70"/>
      <c r="G61" s="46">
        <f t="shared" si="0"/>
        <v>6</v>
      </c>
      <c r="H61" s="77">
        <v>0</v>
      </c>
      <c r="I61" s="75">
        <v>0</v>
      </c>
      <c r="J61" s="46">
        <f t="shared" si="1"/>
        <v>6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+'27'!J68</f>
        <v>7</v>
      </c>
      <c r="F68" s="70"/>
      <c r="G68" s="46">
        <f t="shared" si="0"/>
        <v>7</v>
      </c>
      <c r="H68" s="77">
        <v>0</v>
      </c>
      <c r="I68" s="75">
        <v>0</v>
      </c>
      <c r="J68" s="46">
        <f t="shared" si="1"/>
        <v>5</v>
      </c>
      <c r="K68" s="71">
        <v>2</v>
      </c>
      <c r="L68" s="20">
        <v>50</v>
      </c>
      <c r="M68" s="64">
        <f t="shared" si="2"/>
        <v>100</v>
      </c>
      <c r="N68" s="17" t="s">
        <v>16</v>
      </c>
      <c r="O68" s="18"/>
      <c r="P68" s="130">
        <f t="shared" si="3"/>
        <v>100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+'27'!J88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+'27'!J89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+'27'!J90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+'27'!J91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+'27'!J92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+'27'!J95</f>
        <v>1</v>
      </c>
      <c r="F95" s="70"/>
      <c r="G95" s="46">
        <f t="shared" si="5"/>
        <v>1</v>
      </c>
      <c r="H95" s="77">
        <v>0</v>
      </c>
      <c r="I95" s="75">
        <v>0</v>
      </c>
      <c r="J95" s="46">
        <f t="shared" si="6"/>
        <v>1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+'27'!J100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>
        <v>75</v>
      </c>
      <c r="P100" s="130">
        <f t="shared" si="8"/>
        <v>75</v>
      </c>
      <c r="Q100" s="115">
        <v>9.91</v>
      </c>
      <c r="R100" s="43">
        <f t="shared" si="9"/>
        <v>29.73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+'27'!J101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+'27'!J102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7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+'27'!J139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+'27'!J150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0</v>
      </c>
      <c r="K150" s="71">
        <v>2</v>
      </c>
      <c r="L150" s="20">
        <v>60</v>
      </c>
      <c r="M150" s="64">
        <f t="shared" si="7"/>
        <v>120</v>
      </c>
      <c r="N150" s="17" t="s">
        <v>16</v>
      </c>
      <c r="O150" s="18">
        <v>60</v>
      </c>
      <c r="P150" s="130">
        <f t="shared" si="8"/>
        <v>60</v>
      </c>
      <c r="Q150" s="115">
        <v>38</v>
      </c>
      <c r="R150" s="43">
        <f t="shared" si="9"/>
        <v>76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+'27'!J151</f>
        <v>26</v>
      </c>
      <c r="F151" s="70"/>
      <c r="G151" s="46">
        <f t="shared" si="13"/>
        <v>26</v>
      </c>
      <c r="H151" s="77">
        <v>0</v>
      </c>
      <c r="I151" s="75">
        <v>0</v>
      </c>
      <c r="J151" s="46">
        <f t="shared" si="14"/>
        <v>23</v>
      </c>
      <c r="K151" s="71">
        <v>3</v>
      </c>
      <c r="L151" s="20">
        <v>120</v>
      </c>
      <c r="M151" s="64">
        <f t="shared" si="7"/>
        <v>360</v>
      </c>
      <c r="N151" s="17" t="s">
        <v>16</v>
      </c>
      <c r="O151" s="18">
        <v>180</v>
      </c>
      <c r="P151" s="130">
        <f t="shared" si="8"/>
        <v>180</v>
      </c>
      <c r="Q151" s="115">
        <v>73</v>
      </c>
      <c r="R151" s="43">
        <f t="shared" si="9"/>
        <v>219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+'27'!J155</f>
        <v>0</v>
      </c>
      <c r="F155" s="70">
        <v>5</v>
      </c>
      <c r="G155" s="46">
        <f t="shared" si="13"/>
        <v>5</v>
      </c>
      <c r="H155" s="77">
        <v>0</v>
      </c>
      <c r="I155" s="75">
        <v>0</v>
      </c>
      <c r="J155" s="46">
        <f t="shared" si="14"/>
        <v>0</v>
      </c>
      <c r="K155" s="71">
        <v>5</v>
      </c>
      <c r="L155" s="20">
        <v>150</v>
      </c>
      <c r="M155" s="64">
        <f t="shared" si="7"/>
        <v>750</v>
      </c>
      <c r="N155" s="17" t="s">
        <v>16</v>
      </c>
      <c r="O155" s="18">
        <v>250</v>
      </c>
      <c r="P155" s="130">
        <f t="shared" si="8"/>
        <v>500</v>
      </c>
      <c r="Q155" s="115">
        <v>64.38</v>
      </c>
      <c r="R155" s="43">
        <f t="shared" si="9"/>
        <v>321.89999999999998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+'27'!J162</f>
        <v>21</v>
      </c>
      <c r="F162" s="70"/>
      <c r="G162" s="46">
        <f t="shared" si="13"/>
        <v>21</v>
      </c>
      <c r="H162" s="77">
        <v>0</v>
      </c>
      <c r="I162" s="75">
        <v>0</v>
      </c>
      <c r="J162" s="46">
        <f t="shared" si="14"/>
        <v>21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+'27'!J175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8</v>
      </c>
      <c r="K175" s="71">
        <v>2</v>
      </c>
      <c r="L175" s="20">
        <v>35</v>
      </c>
      <c r="M175" s="64">
        <f>+L175*K175</f>
        <v>70</v>
      </c>
      <c r="N175" s="17" t="s">
        <v>16</v>
      </c>
      <c r="O175" s="18">
        <v>30</v>
      </c>
      <c r="P175" s="130">
        <f>SUM(M175-O175)</f>
        <v>40</v>
      </c>
      <c r="Q175" s="115">
        <v>30</v>
      </c>
      <c r="R175" s="43">
        <f>+K175*Q175</f>
        <v>60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7">+L177*K177</f>
        <v>0</v>
      </c>
      <c r="N177" s="17" t="s">
        <v>16</v>
      </c>
      <c r="O177" s="18"/>
      <c r="P177" s="23">
        <f t="shared" ref="P177:P233" si="18">SUM(M177-O177)</f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+'27'!J199</f>
        <v>39</v>
      </c>
      <c r="F199" s="70"/>
      <c r="G199" s="46">
        <f t="shared" si="13"/>
        <v>39</v>
      </c>
      <c r="H199" s="77">
        <v>0</v>
      </c>
      <c r="I199" s="75">
        <v>0</v>
      </c>
      <c r="J199" s="46">
        <f t="shared" si="14"/>
        <v>39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+'27'!J201</f>
        <v>5</v>
      </c>
      <c r="F201" s="70"/>
      <c r="G201" s="46">
        <f t="shared" si="13"/>
        <v>5</v>
      </c>
      <c r="H201" s="77">
        <v>0</v>
      </c>
      <c r="I201" s="75">
        <v>0</v>
      </c>
      <c r="J201" s="46">
        <f t="shared" si="14"/>
        <v>5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+'27'!J204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+'27'!J205</f>
        <v>15</v>
      </c>
      <c r="F205" s="70"/>
      <c r="G205" s="46">
        <f t="shared" si="22"/>
        <v>15</v>
      </c>
      <c r="H205" s="77">
        <v>0</v>
      </c>
      <c r="I205" s="75">
        <v>0</v>
      </c>
      <c r="J205" s="46">
        <f t="shared" si="23"/>
        <v>15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+'27'!J206</f>
        <v>18</v>
      </c>
      <c r="F206" s="70"/>
      <c r="G206" s="46">
        <f t="shared" si="22"/>
        <v>18</v>
      </c>
      <c r="H206" s="77">
        <v>0</v>
      </c>
      <c r="I206" s="75">
        <v>0</v>
      </c>
      <c r="J206" s="46">
        <f t="shared" si="23"/>
        <v>18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+'27'!J207</f>
        <v>152</v>
      </c>
      <c r="F207" s="70"/>
      <c r="G207" s="46">
        <f>E207+F207</f>
        <v>152</v>
      </c>
      <c r="H207" s="77">
        <v>0</v>
      </c>
      <c r="I207" s="75">
        <v>0</v>
      </c>
      <c r="J207" s="46">
        <f>+G207-H207-K207-I207</f>
        <v>152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+'27'!J208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+'27'!J209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+'27'!J210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+'27'!J211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+'27'!J212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+'27'!J213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+'27'!J214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+'27'!J215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+'27'!J216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ref="P216:P232" si="24">SUM(M216-O216)</f>
        <v>0</v>
      </c>
      <c r="Q216" s="89"/>
      <c r="R216" s="43">
        <f t="shared" ref="R216:R232" si="25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+'27'!J217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5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+'27'!J218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5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+'27'!J219</f>
        <v>2</v>
      </c>
      <c r="F219" s="70"/>
      <c r="G219" s="46">
        <f t="shared" si="22"/>
        <v>2</v>
      </c>
      <c r="H219" s="77">
        <v>0</v>
      </c>
      <c r="I219" s="75">
        <v>0</v>
      </c>
      <c r="J219" s="46">
        <f t="shared" si="23"/>
        <v>2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5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+'27'!J220</f>
        <v>1</v>
      </c>
      <c r="F220" s="70"/>
      <c r="G220" s="46">
        <f t="shared" si="22"/>
        <v>1</v>
      </c>
      <c r="H220" s="77">
        <v>0</v>
      </c>
      <c r="I220" s="75">
        <v>0</v>
      </c>
      <c r="J220" s="46">
        <f t="shared" si="23"/>
        <v>1</v>
      </c>
      <c r="K220" s="71"/>
      <c r="L220" s="20">
        <v>35</v>
      </c>
      <c r="M220" s="64">
        <f t="shared" si="17"/>
        <v>0</v>
      </c>
      <c r="N220" s="17" t="s">
        <v>16</v>
      </c>
      <c r="O220" s="18"/>
      <c r="P220" s="23">
        <f t="shared" si="24"/>
        <v>0</v>
      </c>
      <c r="Q220" s="89"/>
      <c r="R220" s="43">
        <f t="shared" si="25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+'27'!J221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17"/>
        <v>0</v>
      </c>
      <c r="N221" s="17" t="s">
        <v>16</v>
      </c>
      <c r="O221" s="18"/>
      <c r="P221" s="23">
        <f t="shared" si="24"/>
        <v>0</v>
      </c>
      <c r="Q221" s="89"/>
      <c r="R221" s="43">
        <f t="shared" si="25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+'27'!J222</f>
        <v>9</v>
      </c>
      <c r="F222" s="70"/>
      <c r="G222" s="46">
        <f t="shared" si="22"/>
        <v>9</v>
      </c>
      <c r="H222" s="77">
        <v>0</v>
      </c>
      <c r="I222" s="75">
        <v>0</v>
      </c>
      <c r="J222" s="46">
        <f t="shared" si="23"/>
        <v>9</v>
      </c>
      <c r="K222" s="71"/>
      <c r="L222" s="20">
        <v>15</v>
      </c>
      <c r="M222" s="64">
        <f t="shared" si="17"/>
        <v>0</v>
      </c>
      <c r="N222" s="17" t="s">
        <v>16</v>
      </c>
      <c r="O222" s="18"/>
      <c r="P222" s="23">
        <f t="shared" si="24"/>
        <v>0</v>
      </c>
      <c r="Q222" s="89"/>
      <c r="R222" s="43">
        <f t="shared" si="25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+'27'!J223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>
        <v>20</v>
      </c>
      <c r="M223" s="64">
        <f t="shared" si="17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5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+'27'!J224</f>
        <v>0</v>
      </c>
      <c r="F224" s="70"/>
      <c r="G224" s="46">
        <f t="shared" si="22"/>
        <v>0</v>
      </c>
      <c r="H224" s="77">
        <v>0</v>
      </c>
      <c r="I224" s="75">
        <v>0</v>
      </c>
      <c r="J224" s="46">
        <f t="shared" si="23"/>
        <v>0</v>
      </c>
      <c r="K224" s="71"/>
      <c r="L224" s="20">
        <v>20</v>
      </c>
      <c r="M224" s="64">
        <f t="shared" si="17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5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+'27'!J225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20</v>
      </c>
      <c r="M225" s="64">
        <f t="shared" si="17"/>
        <v>0</v>
      </c>
      <c r="N225" s="17" t="s">
        <v>16</v>
      </c>
      <c r="O225" s="18"/>
      <c r="P225" s="23">
        <f t="shared" si="24"/>
        <v>0</v>
      </c>
      <c r="Q225" s="89"/>
      <c r="R225" s="43">
        <f t="shared" si="25"/>
        <v>0</v>
      </c>
    </row>
    <row r="226" spans="1:19" ht="25.5" x14ac:dyDescent="0.55000000000000004">
      <c r="A226" s="10"/>
      <c r="B226" s="10"/>
      <c r="C226" s="19"/>
      <c r="D226" s="10"/>
      <c r="E226" s="63">
        <f>+'27'!J226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/>
      <c r="K226" s="71"/>
      <c r="L226" s="20"/>
      <c r="M226" s="64">
        <f t="shared" si="17"/>
        <v>0</v>
      </c>
      <c r="N226" s="17" t="s">
        <v>16</v>
      </c>
      <c r="O226" s="18"/>
      <c r="P226" s="23">
        <f t="shared" si="24"/>
        <v>0</v>
      </c>
      <c r="Q226" s="89"/>
      <c r="R226" s="43">
        <f t="shared" si="25"/>
        <v>0</v>
      </c>
    </row>
    <row r="227" spans="1:19" ht="25.5" x14ac:dyDescent="0.55000000000000004">
      <c r="A227" s="10"/>
      <c r="B227" s="10"/>
      <c r="C227" s="19"/>
      <c r="D227" s="10"/>
      <c r="E227" s="63">
        <f>+'27'!J227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/>
      <c r="K227" s="71"/>
      <c r="L227" s="20"/>
      <c r="M227" s="64">
        <f t="shared" si="17"/>
        <v>0</v>
      </c>
      <c r="N227" s="17" t="s">
        <v>16</v>
      </c>
      <c r="O227" s="18"/>
      <c r="P227" s="23">
        <f t="shared" si="24"/>
        <v>0</v>
      </c>
      <c r="Q227" s="89"/>
      <c r="R227" s="43">
        <f t="shared" si="25"/>
        <v>0</v>
      </c>
    </row>
    <row r="228" spans="1:19" ht="25.5" x14ac:dyDescent="0.55000000000000004">
      <c r="A228" s="10"/>
      <c r="B228" s="10"/>
      <c r="C228" s="19"/>
      <c r="D228" s="10"/>
      <c r="E228" s="63">
        <f>+'27'!J228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/>
      <c r="K228" s="71"/>
      <c r="L228" s="20"/>
      <c r="M228" s="64">
        <f t="shared" si="17"/>
        <v>0</v>
      </c>
      <c r="N228" s="17" t="s">
        <v>16</v>
      </c>
      <c r="O228" s="18"/>
      <c r="P228" s="23">
        <f t="shared" si="24"/>
        <v>0</v>
      </c>
      <c r="Q228" s="89"/>
      <c r="R228" s="43">
        <f t="shared" si="25"/>
        <v>0</v>
      </c>
    </row>
    <row r="229" spans="1:19" ht="25.5" x14ac:dyDescent="0.55000000000000004">
      <c r="A229" s="10"/>
      <c r="B229" s="10"/>
      <c r="C229" s="19"/>
      <c r="D229" s="10"/>
      <c r="E229" s="63">
        <f>+'27'!J229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/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5"/>
        <v>0</v>
      </c>
    </row>
    <row r="230" spans="1:19" ht="25.5" x14ac:dyDescent="0.55000000000000004">
      <c r="A230" s="10"/>
      <c r="B230" s="10"/>
      <c r="C230" s="19"/>
      <c r="D230" s="10"/>
      <c r="E230" s="63">
        <f>+'27'!J230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/>
      <c r="K230" s="71"/>
      <c r="L230" s="20"/>
      <c r="M230" s="64">
        <f t="shared" si="17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5"/>
        <v>0</v>
      </c>
    </row>
    <row r="231" spans="1:19" ht="25.5" x14ac:dyDescent="0.55000000000000004">
      <c r="A231" s="10"/>
      <c r="B231" s="10"/>
      <c r="C231" s="19"/>
      <c r="D231" s="10"/>
      <c r="E231" s="63">
        <f>+'27'!J231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/>
      <c r="K231" s="71"/>
      <c r="L231" s="20"/>
      <c r="M231" s="64">
        <f t="shared" si="17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5"/>
        <v>0</v>
      </c>
    </row>
    <row r="232" spans="1:19" ht="25.5" x14ac:dyDescent="0.55000000000000004">
      <c r="A232" s="10"/>
      <c r="B232" s="10"/>
      <c r="C232" s="19"/>
      <c r="D232" s="10"/>
      <c r="E232" s="63">
        <f>+'27'!J232</f>
        <v>0</v>
      </c>
      <c r="F232" s="70"/>
      <c r="G232" s="46"/>
      <c r="H232" s="77"/>
      <c r="I232" s="75">
        <v>0</v>
      </c>
      <c r="J232" s="46"/>
      <c r="K232" s="71"/>
      <c r="L232" s="20"/>
      <c r="M232" s="64">
        <f t="shared" si="17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5"/>
        <v>0</v>
      </c>
    </row>
    <row r="233" spans="1:19" ht="25.5" x14ac:dyDescent="0.55000000000000004">
      <c r="A233" s="10"/>
      <c r="B233" s="10"/>
      <c r="C233" s="19"/>
      <c r="D233" s="10"/>
      <c r="E233" s="63">
        <f>+'27'!J233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1155.0500000000002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2690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780</v>
      </c>
      <c r="O238" s="2">
        <v>280</v>
      </c>
      <c r="P238" s="2">
        <v>260</v>
      </c>
      <c r="Q238" s="2">
        <v>240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>
        <v>125</v>
      </c>
      <c r="O240" s="2" t="s">
        <v>1472</v>
      </c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1140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645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645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0"/>
  <sheetViews>
    <sheetView zoomScale="85" zoomScaleNormal="85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L20" sqref="L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97</v>
      </c>
      <c r="F6" s="70"/>
      <c r="G6" s="46">
        <f t="shared" si="0"/>
        <v>97</v>
      </c>
      <c r="H6" s="77">
        <v>0</v>
      </c>
      <c r="I6" s="75">
        <v>0</v>
      </c>
      <c r="J6" s="46">
        <f t="shared" si="1"/>
        <v>89</v>
      </c>
      <c r="K6" s="71">
        <v>8</v>
      </c>
      <c r="L6" s="20">
        <v>100</v>
      </c>
      <c r="M6" s="64">
        <f t="shared" ref="M6:M80" si="2">+L6*K6</f>
        <v>800</v>
      </c>
      <c r="N6" s="17" t="s">
        <v>16</v>
      </c>
      <c r="O6" s="18">
        <v>400</v>
      </c>
      <c r="P6" s="130">
        <f t="shared" ref="P6:P80" si="3">SUM(M6-O6)</f>
        <v>400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1</v>
      </c>
      <c r="F12" s="70"/>
      <c r="G12" s="46">
        <f t="shared" si="0"/>
        <v>1</v>
      </c>
      <c r="H12" s="77">
        <v>0</v>
      </c>
      <c r="I12" s="75">
        <v>0</v>
      </c>
      <c r="J12" s="46">
        <f t="shared" si="1"/>
        <v>1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30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9</v>
      </c>
      <c r="K31" s="71">
        <v>7</v>
      </c>
      <c r="L31" s="20">
        <v>100</v>
      </c>
      <c r="M31" s="64">
        <f t="shared" si="2"/>
        <v>700</v>
      </c>
      <c r="N31" s="17" t="s">
        <v>16</v>
      </c>
      <c r="O31" s="18">
        <v>405</v>
      </c>
      <c r="P31" s="130">
        <f t="shared" si="3"/>
        <v>295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3</v>
      </c>
      <c r="F32" s="70"/>
      <c r="G32" s="46">
        <f t="shared" si="0"/>
        <v>3</v>
      </c>
      <c r="H32" s="77">
        <v>2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2"/>
        <v>0</v>
      </c>
      <c r="N32" s="17" t="s">
        <v>1454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+'28'!J40</f>
        <v>4</v>
      </c>
      <c r="F40" s="70">
        <v>2</v>
      </c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+'28'!J41</f>
        <v>5</v>
      </c>
      <c r="F41" s="70">
        <v>2</v>
      </c>
      <c r="G41" s="46">
        <f t="shared" si="0"/>
        <v>7</v>
      </c>
      <c r="H41" s="77">
        <v>0</v>
      </c>
      <c r="I41" s="75">
        <v>0</v>
      </c>
      <c r="J41" s="46">
        <f t="shared" si="1"/>
        <v>7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+'28'!J43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+'28'!J44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+'28'!J45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+'28'!J46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+'28'!J47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+'28'!J52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+'28'!J53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+'28'!J59</f>
        <v>3</v>
      </c>
      <c r="F59" s="70">
        <v>2</v>
      </c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30">
        <f t="shared" si="3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+'28'!J60</f>
        <v>2</v>
      </c>
      <c r="F60" s="70">
        <v>2</v>
      </c>
      <c r="G60" s="46">
        <f t="shared" si="0"/>
        <v>4</v>
      </c>
      <c r="H60" s="77">
        <v>0</v>
      </c>
      <c r="I60" s="75">
        <v>0</v>
      </c>
      <c r="J60" s="46">
        <f t="shared" si="1"/>
        <v>1</v>
      </c>
      <c r="K60" s="71">
        <v>3</v>
      </c>
      <c r="L60" s="20">
        <v>50</v>
      </c>
      <c r="M60" s="64">
        <f t="shared" si="2"/>
        <v>150</v>
      </c>
      <c r="N60" s="17" t="s">
        <v>16</v>
      </c>
      <c r="O60" s="18"/>
      <c r="P60" s="130">
        <f t="shared" si="3"/>
        <v>150</v>
      </c>
      <c r="Q60" s="115">
        <v>22.49</v>
      </c>
      <c r="R60" s="43">
        <f t="shared" si="4"/>
        <v>67.47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+'28'!J61</f>
        <v>6</v>
      </c>
      <c r="F61" s="70">
        <v>2</v>
      </c>
      <c r="G61" s="46">
        <f t="shared" si="0"/>
        <v>8</v>
      </c>
      <c r="H61" s="77">
        <v>0</v>
      </c>
      <c r="I61" s="75">
        <v>0</v>
      </c>
      <c r="J61" s="46">
        <f t="shared" si="1"/>
        <v>4</v>
      </c>
      <c r="K61" s="71">
        <v>4</v>
      </c>
      <c r="L61" s="20">
        <v>50</v>
      </c>
      <c r="M61" s="64">
        <f t="shared" si="2"/>
        <v>200</v>
      </c>
      <c r="N61" s="17" t="s">
        <v>16</v>
      </c>
      <c r="O61" s="18"/>
      <c r="P61" s="130">
        <f t="shared" si="3"/>
        <v>200</v>
      </c>
      <c r="Q61" s="115">
        <v>23.12</v>
      </c>
      <c r="R61" s="43">
        <f t="shared" si="4"/>
        <v>92.48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>
        <v>20060446</v>
      </c>
      <c r="C63" s="19" t="s">
        <v>1473</v>
      </c>
      <c r="D63" s="10" t="s">
        <v>434</v>
      </c>
      <c r="E63" s="63">
        <f>+'28'!J63</f>
        <v>0</v>
      </c>
      <c r="F63" s="70">
        <v>5</v>
      </c>
      <c r="G63" s="46">
        <f t="shared" si="0"/>
        <v>5</v>
      </c>
      <c r="H63" s="77">
        <v>0</v>
      </c>
      <c r="I63" s="75">
        <v>0</v>
      </c>
      <c r="J63" s="46">
        <f t="shared" si="1"/>
        <v>5</v>
      </c>
      <c r="K63" s="71"/>
      <c r="L63" s="20">
        <v>79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+'28'!J68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+'28'!J86</f>
        <v>0</v>
      </c>
      <c r="F86" s="70">
        <v>2</v>
      </c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/>
      <c r="P86" s="130">
        <f t="shared" si="11"/>
        <v>120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+'28'!J88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+'28'!J89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+'28'!J90</f>
        <v>6</v>
      </c>
      <c r="F90" s="70">
        <v>10</v>
      </c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+'28'!J91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+'28'!J92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+'28'!J95</f>
        <v>1</v>
      </c>
      <c r="F95" s="70"/>
      <c r="G95" s="46">
        <f t="shared" si="5"/>
        <v>1</v>
      </c>
      <c r="H95" s="77">
        <v>0</v>
      </c>
      <c r="I95" s="75">
        <v>0</v>
      </c>
      <c r="J95" s="46">
        <f t="shared" si="6"/>
        <v>1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+'28'!J101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+'28'!J102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7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+'28'!J136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ref="P138:P154" si="15">SUM(M138-O138)</f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+'28'!J139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15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15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15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5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+'28'!J150</f>
        <v>0</v>
      </c>
      <c r="F150" s="70">
        <v>2</v>
      </c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+'28'!J151</f>
        <v>23</v>
      </c>
      <c r="F151" s="70"/>
      <c r="G151" s="46">
        <f t="shared" si="13"/>
        <v>23</v>
      </c>
      <c r="H151" s="77">
        <v>0</v>
      </c>
      <c r="I151" s="75">
        <v>0</v>
      </c>
      <c r="J151" s="46">
        <f t="shared" si="14"/>
        <v>22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20</v>
      </c>
      <c r="P151" s="130">
        <f t="shared" si="15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+'28'!J162</f>
        <v>21</v>
      </c>
      <c r="F162" s="70"/>
      <c r="G162" s="46">
        <f t="shared" si="13"/>
        <v>21</v>
      </c>
      <c r="H162" s="77">
        <v>0</v>
      </c>
      <c r="I162" s="75">
        <v>0</v>
      </c>
      <c r="J162" s="46">
        <f t="shared" si="14"/>
        <v>20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>
        <v>5</v>
      </c>
      <c r="P162" s="130">
        <f t="shared" si="8"/>
        <v>50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+'28'!J175</f>
        <v>8</v>
      </c>
      <c r="F175" s="70"/>
      <c r="G175" s="46">
        <f t="shared" si="13"/>
        <v>8</v>
      </c>
      <c r="H175" s="77">
        <v>0</v>
      </c>
      <c r="I175" s="75">
        <v>0</v>
      </c>
      <c r="J175" s="46">
        <f t="shared" si="14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ref="P177:P233" si="19">SUM(M177-O177)</f>
        <v>0</v>
      </c>
      <c r="Q177" s="89">
        <v>10.47</v>
      </c>
      <c r="R177" s="43">
        <f t="shared" ref="R177:R233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+'28'!J199</f>
        <v>39</v>
      </c>
      <c r="F199" s="70">
        <v>300</v>
      </c>
      <c r="G199" s="46">
        <f t="shared" si="13"/>
        <v>339</v>
      </c>
      <c r="H199" s="77">
        <v>0</v>
      </c>
      <c r="I199" s="75">
        <v>0</v>
      </c>
      <c r="J199" s="46">
        <f t="shared" si="14"/>
        <v>338</v>
      </c>
      <c r="K199" s="71">
        <v>1</v>
      </c>
      <c r="L199" s="20">
        <v>10</v>
      </c>
      <c r="M199" s="64">
        <f t="shared" si="18"/>
        <v>10</v>
      </c>
      <c r="N199" s="17" t="s">
        <v>16</v>
      </c>
      <c r="O199" s="18"/>
      <c r="P199" s="130">
        <f t="shared" si="19"/>
        <v>10</v>
      </c>
      <c r="Q199" s="115">
        <v>9</v>
      </c>
      <c r="R199" s="43">
        <f t="shared" si="20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+'28'!J200</f>
        <v>0</v>
      </c>
      <c r="F200" s="70">
        <v>18</v>
      </c>
      <c r="G200" s="46">
        <f t="shared" si="13"/>
        <v>18</v>
      </c>
      <c r="H200" s="77">
        <v>0</v>
      </c>
      <c r="I200" s="75">
        <v>0</v>
      </c>
      <c r="J200" s="46">
        <f t="shared" si="14"/>
        <v>10</v>
      </c>
      <c r="K200" s="71">
        <v>8</v>
      </c>
      <c r="L200" s="20">
        <v>10</v>
      </c>
      <c r="M200" s="64">
        <f t="shared" si="18"/>
        <v>80</v>
      </c>
      <c r="N200" s="17" t="s">
        <v>16</v>
      </c>
      <c r="O200" s="18"/>
      <c r="P200" s="130">
        <f t="shared" si="19"/>
        <v>80</v>
      </c>
      <c r="Q200" s="115">
        <v>3.77</v>
      </c>
      <c r="R200" s="43">
        <f t="shared" si="20"/>
        <v>30.16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+'28'!J201</f>
        <v>5</v>
      </c>
      <c r="F201" s="70"/>
      <c r="G201" s="46">
        <f t="shared" si="13"/>
        <v>5</v>
      </c>
      <c r="H201" s="77">
        <v>0</v>
      </c>
      <c r="I201" s="75">
        <v>0</v>
      </c>
      <c r="J201" s="46">
        <f t="shared" si="14"/>
        <v>4</v>
      </c>
      <c r="K201" s="71">
        <v>1</v>
      </c>
      <c r="L201" s="20">
        <v>20</v>
      </c>
      <c r="M201" s="64">
        <f t="shared" si="18"/>
        <v>20</v>
      </c>
      <c r="N201" s="17" t="s">
        <v>16</v>
      </c>
      <c r="O201" s="18"/>
      <c r="P201" s="130">
        <f t="shared" si="19"/>
        <v>20</v>
      </c>
      <c r="Q201" s="89">
        <v>16.670000000000002</v>
      </c>
      <c r="R201" s="43">
        <f t="shared" si="20"/>
        <v>16.670000000000002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+'28'!J202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+'28'!J203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+'28'!J204</f>
        <v>16</v>
      </c>
      <c r="F204" s="70"/>
      <c r="G204" s="46">
        <f t="shared" ref="G204:G233" si="23">E204+F204</f>
        <v>16</v>
      </c>
      <c r="H204" s="77">
        <v>0</v>
      </c>
      <c r="I204" s="75">
        <v>0</v>
      </c>
      <c r="J204" s="46">
        <f t="shared" ref="J204:J233" si="24">+G204-H204-K204-I204</f>
        <v>16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+'28'!J205</f>
        <v>15</v>
      </c>
      <c r="F205" s="70"/>
      <c r="G205" s="46">
        <f t="shared" si="23"/>
        <v>15</v>
      </c>
      <c r="H205" s="77">
        <v>0</v>
      </c>
      <c r="I205" s="75">
        <v>0</v>
      </c>
      <c r="J205" s="46">
        <f t="shared" si="24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+'28'!J206</f>
        <v>18</v>
      </c>
      <c r="F206" s="70"/>
      <c r="G206" s="46">
        <f t="shared" si="23"/>
        <v>18</v>
      </c>
      <c r="H206" s="77">
        <v>0</v>
      </c>
      <c r="I206" s="75">
        <v>0</v>
      </c>
      <c r="J206" s="46">
        <f t="shared" si="24"/>
        <v>18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+'28'!J207</f>
        <v>152</v>
      </c>
      <c r="F207" s="70"/>
      <c r="G207" s="46">
        <f>E207+F207</f>
        <v>152</v>
      </c>
      <c r="H207" s="77">
        <v>0</v>
      </c>
      <c r="I207" s="75">
        <v>0</v>
      </c>
      <c r="J207" s="46">
        <f>+G207-H207-K207-I207</f>
        <v>152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 t="shared" ref="M215:M232" si="25"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+'28'!J216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25"/>
        <v>0</v>
      </c>
      <c r="N216" s="17" t="s">
        <v>16</v>
      </c>
      <c r="O216" s="18"/>
      <c r="P216" s="23">
        <f t="shared" ref="P216:P232" si="26">SUM(M216-O216)</f>
        <v>0</v>
      </c>
      <c r="Q216" s="89"/>
      <c r="R216" s="43">
        <f t="shared" ref="R216:R232" si="27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+'28'!J217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>
        <v>25</v>
      </c>
      <c r="M217" s="64">
        <f t="shared" si="25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+'28'!J218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25</v>
      </c>
      <c r="M218" s="64">
        <f t="shared" si="25"/>
        <v>0</v>
      </c>
      <c r="N218" s="17" t="s">
        <v>16</v>
      </c>
      <c r="O218" s="18"/>
      <c r="P218" s="23">
        <f t="shared" si="26"/>
        <v>0</v>
      </c>
      <c r="Q218" s="89"/>
      <c r="R218" s="43">
        <f t="shared" si="27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+'28'!J219</f>
        <v>2</v>
      </c>
      <c r="F219" s="70"/>
      <c r="G219" s="46">
        <f t="shared" si="23"/>
        <v>2</v>
      </c>
      <c r="H219" s="77">
        <v>0</v>
      </c>
      <c r="I219" s="75">
        <v>0</v>
      </c>
      <c r="J219" s="46">
        <f t="shared" si="24"/>
        <v>2</v>
      </c>
      <c r="K219" s="71"/>
      <c r="L219" s="20">
        <v>35</v>
      </c>
      <c r="M219" s="64">
        <f t="shared" si="25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+'28'!J220</f>
        <v>1</v>
      </c>
      <c r="F220" s="70"/>
      <c r="G220" s="46">
        <f t="shared" si="23"/>
        <v>1</v>
      </c>
      <c r="H220" s="77">
        <v>0</v>
      </c>
      <c r="I220" s="75">
        <v>0</v>
      </c>
      <c r="J220" s="46">
        <f t="shared" si="24"/>
        <v>0</v>
      </c>
      <c r="K220" s="71">
        <v>1</v>
      </c>
      <c r="L220" s="20">
        <v>35</v>
      </c>
      <c r="M220" s="64">
        <f t="shared" si="25"/>
        <v>35</v>
      </c>
      <c r="N220" s="17" t="s">
        <v>16</v>
      </c>
      <c r="O220" s="18"/>
      <c r="P220" s="130">
        <f t="shared" si="26"/>
        <v>35</v>
      </c>
      <c r="Q220" s="89"/>
      <c r="R220" s="43">
        <f t="shared" si="27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+'28'!J221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</v>
      </c>
      <c r="M221" s="64">
        <f t="shared" si="25"/>
        <v>0</v>
      </c>
      <c r="N221" s="17" t="s">
        <v>16</v>
      </c>
      <c r="O221" s="18"/>
      <c r="P221" s="23">
        <f t="shared" si="26"/>
        <v>0</v>
      </c>
      <c r="Q221" s="89"/>
      <c r="R221" s="43">
        <f t="shared" si="27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+'28'!J222</f>
        <v>9</v>
      </c>
      <c r="F222" s="70"/>
      <c r="G222" s="46">
        <f t="shared" si="23"/>
        <v>9</v>
      </c>
      <c r="H222" s="77">
        <v>0</v>
      </c>
      <c r="I222" s="75">
        <v>0</v>
      </c>
      <c r="J222" s="46">
        <f t="shared" si="24"/>
        <v>9</v>
      </c>
      <c r="K222" s="71"/>
      <c r="L222" s="20">
        <v>15</v>
      </c>
      <c r="M222" s="64">
        <f t="shared" si="25"/>
        <v>0</v>
      </c>
      <c r="N222" s="17" t="s">
        <v>16</v>
      </c>
      <c r="O222" s="18"/>
      <c r="P222" s="23">
        <f t="shared" si="26"/>
        <v>0</v>
      </c>
      <c r="Q222" s="89"/>
      <c r="R222" s="43">
        <f t="shared" si="27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+'28'!J223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4"/>
        <v>0</v>
      </c>
      <c r="K223" s="71"/>
      <c r="L223" s="20">
        <v>20</v>
      </c>
      <c r="M223" s="64">
        <f t="shared" si="25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+'28'!J224</f>
        <v>0</v>
      </c>
      <c r="F224" s="70"/>
      <c r="G224" s="46">
        <f t="shared" si="23"/>
        <v>0</v>
      </c>
      <c r="H224" s="77">
        <v>0</v>
      </c>
      <c r="I224" s="75">
        <v>0</v>
      </c>
      <c r="J224" s="46">
        <f t="shared" si="24"/>
        <v>0</v>
      </c>
      <c r="K224" s="71"/>
      <c r="L224" s="20">
        <v>20</v>
      </c>
      <c r="M224" s="64">
        <f t="shared" si="25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+'28'!J225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20</v>
      </c>
      <c r="M225" s="64">
        <f t="shared" si="25"/>
        <v>0</v>
      </c>
      <c r="N225" s="17" t="s">
        <v>16</v>
      </c>
      <c r="O225" s="18"/>
      <c r="P225" s="23">
        <f t="shared" si="26"/>
        <v>0</v>
      </c>
      <c r="Q225" s="89"/>
      <c r="R225" s="43">
        <f t="shared" si="27"/>
        <v>0</v>
      </c>
    </row>
    <row r="226" spans="1:19" ht="25.5" x14ac:dyDescent="0.55000000000000004">
      <c r="A226" s="10"/>
      <c r="B226" s="10"/>
      <c r="C226" s="19"/>
      <c r="D226" s="10"/>
      <c r="E226" s="63">
        <f>+'28'!J226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/>
      <c r="M226" s="64">
        <f t="shared" si="25"/>
        <v>0</v>
      </c>
      <c r="N226" s="17" t="s">
        <v>16</v>
      </c>
      <c r="O226" s="18"/>
      <c r="P226" s="23">
        <f t="shared" si="26"/>
        <v>0</v>
      </c>
      <c r="Q226" s="89"/>
      <c r="R226" s="43">
        <f t="shared" si="27"/>
        <v>0</v>
      </c>
    </row>
    <row r="227" spans="1:19" ht="25.5" x14ac:dyDescent="0.55000000000000004">
      <c r="A227" s="10"/>
      <c r="B227" s="10"/>
      <c r="C227" s="19"/>
      <c r="D227" s="10"/>
      <c r="E227" s="63">
        <f>+'28'!J227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/>
      <c r="M227" s="64">
        <f t="shared" si="25"/>
        <v>0</v>
      </c>
      <c r="N227" s="17" t="s">
        <v>16</v>
      </c>
      <c r="O227" s="18"/>
      <c r="P227" s="23">
        <f t="shared" si="26"/>
        <v>0</v>
      </c>
      <c r="Q227" s="89"/>
      <c r="R227" s="43">
        <f t="shared" si="27"/>
        <v>0</v>
      </c>
    </row>
    <row r="228" spans="1:19" ht="25.5" x14ac:dyDescent="0.55000000000000004">
      <c r="A228" s="10"/>
      <c r="B228" s="10"/>
      <c r="C228" s="19"/>
      <c r="D228" s="10"/>
      <c r="E228" s="63">
        <f>+'28'!J228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/>
      <c r="M228" s="64">
        <f t="shared" si="25"/>
        <v>0</v>
      </c>
      <c r="N228" s="17" t="s">
        <v>16</v>
      </c>
      <c r="O228" s="18"/>
      <c r="P228" s="23">
        <f t="shared" si="26"/>
        <v>0</v>
      </c>
      <c r="Q228" s="89"/>
      <c r="R228" s="43">
        <f t="shared" si="27"/>
        <v>0</v>
      </c>
    </row>
    <row r="229" spans="1:19" ht="25.5" x14ac:dyDescent="0.55000000000000004">
      <c r="A229" s="10"/>
      <c r="B229" s="10"/>
      <c r="C229" s="19"/>
      <c r="D229" s="10"/>
      <c r="E229" s="63">
        <f>+'28'!J229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25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9" ht="25.5" x14ac:dyDescent="0.55000000000000004">
      <c r="A230" s="10"/>
      <c r="B230" s="10"/>
      <c r="C230" s="19"/>
      <c r="D230" s="10"/>
      <c r="E230" s="63">
        <f>+'28'!J230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/>
      <c r="M230" s="64">
        <f t="shared" si="25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9" ht="25.5" x14ac:dyDescent="0.55000000000000004">
      <c r="A231" s="10"/>
      <c r="B231" s="10"/>
      <c r="C231" s="19"/>
      <c r="D231" s="10"/>
      <c r="E231" s="63">
        <f>+'28'!J231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/>
      <c r="M231" s="64">
        <f t="shared" si="25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9" ht="25.5" x14ac:dyDescent="0.55000000000000004">
      <c r="A232" s="10"/>
      <c r="B232" s="10"/>
      <c r="C232" s="19"/>
      <c r="D232" s="10"/>
      <c r="E232" s="63">
        <f>+'28'!J232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/>
      <c r="M232" s="64">
        <f t="shared" si="25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9" ht="25.5" x14ac:dyDescent="0.55000000000000004">
      <c r="A233" s="10"/>
      <c r="B233" s="10"/>
      <c r="C233" s="19"/>
      <c r="D233" s="10"/>
      <c r="E233" s="63">
        <f>+'28'!J233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914.37000000000012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2440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580</v>
      </c>
      <c r="O238" s="2">
        <v>200</v>
      </c>
      <c r="P238" s="2">
        <v>250</v>
      </c>
      <c r="Q238" s="2">
        <v>130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880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980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>
        <v>980</v>
      </c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0"/>
  <sheetViews>
    <sheetView zoomScale="80" zoomScaleNormal="80" workbookViewId="0">
      <pane xSplit="10" ySplit="4" topLeftCell="K5" activePane="bottomRight" state="frozen"/>
      <selection activeCell="N64" sqref="N64"/>
      <selection pane="topRight" activeCell="N64" sqref="N64"/>
      <selection pane="bottomLeft" activeCell="N64" sqref="N64"/>
      <selection pane="bottomRight" activeCell="U12" sqref="U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31.5" customHeight="1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89</v>
      </c>
      <c r="F6" s="70"/>
      <c r="G6" s="46">
        <f t="shared" si="0"/>
        <v>89</v>
      </c>
      <c r="H6" s="77">
        <v>0</v>
      </c>
      <c r="I6" s="75">
        <v>0</v>
      </c>
      <c r="J6" s="46">
        <f t="shared" si="1"/>
        <v>82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300</v>
      </c>
      <c r="P6" s="130">
        <f t="shared" si="2"/>
        <v>400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1</v>
      </c>
      <c r="F12" s="70"/>
      <c r="G12" s="46">
        <f t="shared" si="0"/>
        <v>1</v>
      </c>
      <c r="H12" s="77">
        <v>0</v>
      </c>
      <c r="I12" s="75">
        <v>0</v>
      </c>
      <c r="J12" s="46">
        <f t="shared" si="1"/>
        <v>1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5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140</v>
      </c>
      <c r="P31" s="130">
        <f t="shared" si="2"/>
        <v>260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+'29'!J40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+'29'!J41</f>
        <v>7</v>
      </c>
      <c r="F41" s="70"/>
      <c r="G41" s="46">
        <f t="shared" si="0"/>
        <v>7</v>
      </c>
      <c r="H41" s="77">
        <v>0</v>
      </c>
      <c r="I41" s="75">
        <v>0</v>
      </c>
      <c r="J41" s="46">
        <f t="shared" si="1"/>
        <v>7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0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>
        <v>75</v>
      </c>
      <c r="P43" s="130">
        <f>SUM(M43-O43)</f>
        <v>75</v>
      </c>
      <c r="Q43" s="115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+'29'!J44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0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>
        <v>75</v>
      </c>
      <c r="P44" s="130">
        <f t="shared" si="2"/>
        <v>75</v>
      </c>
      <c r="Q44" s="115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+'29'!J45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3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50</v>
      </c>
      <c r="P45" s="130">
        <f t="shared" si="2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+'29'!J46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+'29'!J47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4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25</v>
      </c>
      <c r="P47" s="130">
        <f t="shared" si="2"/>
        <v>25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>
        <v>50</v>
      </c>
      <c r="P50" s="130">
        <f t="shared" si="2"/>
        <v>50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+'29'!J53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+'29'!J59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+'29'!J60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+'29'!J61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>
        <v>20060446</v>
      </c>
      <c r="C63" s="19" t="s">
        <v>1473</v>
      </c>
      <c r="D63" s="10" t="s">
        <v>434</v>
      </c>
      <c r="E63" s="63">
        <f>+'29'!J63</f>
        <v>5</v>
      </c>
      <c r="F63" s="70"/>
      <c r="G63" s="46">
        <f t="shared" si="0"/>
        <v>5</v>
      </c>
      <c r="H63" s="77">
        <v>0</v>
      </c>
      <c r="I63" s="75">
        <v>0</v>
      </c>
      <c r="J63" s="46">
        <f t="shared" si="1"/>
        <v>4</v>
      </c>
      <c r="K63" s="71">
        <v>1</v>
      </c>
      <c r="L63" s="20">
        <v>79</v>
      </c>
      <c r="M63" s="64">
        <f t="shared" si="3"/>
        <v>79</v>
      </c>
      <c r="N63" s="17" t="s">
        <v>16</v>
      </c>
      <c r="O63" s="18">
        <v>9</v>
      </c>
      <c r="P63" s="130">
        <f t="shared" si="2"/>
        <v>70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+'29'!J68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>
        <v>25</v>
      </c>
      <c r="P68" s="130">
        <f t="shared" si="2"/>
        <v>25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+'29'!J86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+'29'!J88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+'29'!J89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+'29'!J90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+'29'!J91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+'29'!J92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+'29'!J95</f>
        <v>1</v>
      </c>
      <c r="F95" s="70"/>
      <c r="G95" s="46">
        <f t="shared" si="5"/>
        <v>1</v>
      </c>
      <c r="H95" s="77">
        <v>0</v>
      </c>
      <c r="I95" s="75">
        <v>0</v>
      </c>
      <c r="J95" s="46">
        <f t="shared" si="6"/>
        <v>1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+'29'!J101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+'29'!J102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6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30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+'29'!J139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+'29'!J150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+'29'!J151</f>
        <v>22</v>
      </c>
      <c r="F151" s="70"/>
      <c r="G151" s="46">
        <f t="shared" si="13"/>
        <v>22</v>
      </c>
      <c r="H151" s="77">
        <v>0</v>
      </c>
      <c r="I151" s="75">
        <v>0</v>
      </c>
      <c r="J151" s="46">
        <f t="shared" si="14"/>
        <v>22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+'29'!J162</f>
        <v>20</v>
      </c>
      <c r="F162" s="70"/>
      <c r="G162" s="46">
        <f t="shared" si="13"/>
        <v>20</v>
      </c>
      <c r="H162" s="77">
        <v>0</v>
      </c>
      <c r="I162" s="75">
        <v>0</v>
      </c>
      <c r="J162" s="46">
        <f t="shared" si="14"/>
        <v>20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+'29'!J175</f>
        <v>8</v>
      </c>
      <c r="F175" s="70"/>
      <c r="G175" s="46">
        <f t="shared" si="13"/>
        <v>8</v>
      </c>
      <c r="H175" s="77">
        <v>0</v>
      </c>
      <c r="I175" s="75">
        <v>0</v>
      </c>
      <c r="J175" s="46">
        <f t="shared" si="14"/>
        <v>7</v>
      </c>
      <c r="K175" s="71">
        <v>1</v>
      </c>
      <c r="L175" s="20">
        <v>35</v>
      </c>
      <c r="M175" s="64">
        <f>+L175*K175</f>
        <v>35</v>
      </c>
      <c r="N175" s="17" t="s">
        <v>1453</v>
      </c>
      <c r="O175" s="18">
        <v>35</v>
      </c>
      <c r="P175" s="23">
        <f>SUM(M175-O175)</f>
        <v>0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7">+L177*K177</f>
        <v>0</v>
      </c>
      <c r="N177" s="17" t="s">
        <v>16</v>
      </c>
      <c r="O177" s="18"/>
      <c r="P177" s="23">
        <f t="shared" ref="P177:P233" si="18">SUM(M177-O177)</f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+'29'!J199</f>
        <v>338</v>
      </c>
      <c r="F199" s="70"/>
      <c r="G199" s="46">
        <f t="shared" si="13"/>
        <v>338</v>
      </c>
      <c r="H199" s="77">
        <v>0</v>
      </c>
      <c r="I199" s="75">
        <v>0</v>
      </c>
      <c r="J199" s="46">
        <f t="shared" si="14"/>
        <v>336</v>
      </c>
      <c r="K199" s="71">
        <v>2</v>
      </c>
      <c r="L199" s="20">
        <v>10</v>
      </c>
      <c r="M199" s="64">
        <f t="shared" si="17"/>
        <v>20</v>
      </c>
      <c r="N199" s="17" t="s">
        <v>16</v>
      </c>
      <c r="O199" s="18"/>
      <c r="P199" s="130">
        <f t="shared" si="18"/>
        <v>20</v>
      </c>
      <c r="Q199" s="115">
        <v>9</v>
      </c>
      <c r="R199" s="43">
        <f t="shared" si="19"/>
        <v>18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+'29'!J200</f>
        <v>10</v>
      </c>
      <c r="F200" s="70"/>
      <c r="G200" s="46">
        <f t="shared" si="13"/>
        <v>10</v>
      </c>
      <c r="H200" s="77">
        <v>0</v>
      </c>
      <c r="I200" s="75">
        <v>0</v>
      </c>
      <c r="J200" s="46">
        <f t="shared" si="14"/>
        <v>10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+'29'!J201</f>
        <v>4</v>
      </c>
      <c r="F201" s="70"/>
      <c r="G201" s="46">
        <f t="shared" si="13"/>
        <v>4</v>
      </c>
      <c r="H201" s="77">
        <v>0</v>
      </c>
      <c r="I201" s="75">
        <v>0</v>
      </c>
      <c r="J201" s="46">
        <f t="shared" si="14"/>
        <v>4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+'29'!J204</f>
        <v>16</v>
      </c>
      <c r="F204" s="70"/>
      <c r="G204" s="46">
        <f t="shared" ref="G204:G233" si="22">E204+F204</f>
        <v>16</v>
      </c>
      <c r="H204" s="77">
        <v>0</v>
      </c>
      <c r="I204" s="75">
        <v>0</v>
      </c>
      <c r="J204" s="46">
        <f t="shared" ref="J204:J233" si="23">+G204-H204-K204-I204</f>
        <v>16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+'29'!J205</f>
        <v>15</v>
      </c>
      <c r="F205" s="70"/>
      <c r="G205" s="46">
        <f t="shared" si="22"/>
        <v>15</v>
      </c>
      <c r="H205" s="77">
        <v>0</v>
      </c>
      <c r="I205" s="75">
        <v>0</v>
      </c>
      <c r="J205" s="46">
        <f t="shared" si="23"/>
        <v>15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+'29'!J206</f>
        <v>18</v>
      </c>
      <c r="F206" s="70"/>
      <c r="G206" s="46">
        <f t="shared" si="22"/>
        <v>18</v>
      </c>
      <c r="H206" s="77">
        <v>0</v>
      </c>
      <c r="I206" s="75">
        <v>0</v>
      </c>
      <c r="J206" s="46">
        <f t="shared" si="23"/>
        <v>18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+'29'!J207</f>
        <v>152</v>
      </c>
      <c r="F207" s="70"/>
      <c r="G207" s="46">
        <f>E207+F207</f>
        <v>152</v>
      </c>
      <c r="H207" s="77">
        <v>0</v>
      </c>
      <c r="I207" s="75">
        <v>0</v>
      </c>
      <c r="J207" s="46">
        <f>+G207-H207-K207-I207</f>
        <v>152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+'29'!J209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+'29'!J210</f>
        <v>0</v>
      </c>
      <c r="F210" s="70">
        <v>40</v>
      </c>
      <c r="G210" s="46">
        <f t="shared" si="22"/>
        <v>40</v>
      </c>
      <c r="H210" s="77">
        <v>0</v>
      </c>
      <c r="I210" s="75">
        <v>0</v>
      </c>
      <c r="J210" s="46">
        <f t="shared" si="23"/>
        <v>0</v>
      </c>
      <c r="K210" s="71">
        <v>40</v>
      </c>
      <c r="L210" s="20">
        <v>0</v>
      </c>
      <c r="M210" s="64">
        <f>+L210*K210</f>
        <v>0</v>
      </c>
      <c r="N210" s="17" t="s">
        <v>1474</v>
      </c>
      <c r="O210" s="18"/>
      <c r="P210" s="23">
        <f>SUM(M210-O210)</f>
        <v>0</v>
      </c>
      <c r="Q210" s="115">
        <v>20.36</v>
      </c>
      <c r="R210" s="43">
        <f>+K210*Q210</f>
        <v>814.4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+'29'!J211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+'29'!J212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+'29'!J213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+'29'!J214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 t="shared" si="17"/>
        <v>0</v>
      </c>
      <c r="N214" s="17" t="s">
        <v>16</v>
      </c>
      <c r="O214" s="18"/>
      <c r="P214" s="23">
        <f t="shared" si="18"/>
        <v>0</v>
      </c>
      <c r="Q214" s="89"/>
      <c r="R214" s="43">
        <f t="shared" si="19"/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+'29'!J215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 t="shared" si="17"/>
        <v>0</v>
      </c>
      <c r="N215" s="17" t="s">
        <v>16</v>
      </c>
      <c r="O215" s="18"/>
      <c r="P215" s="23">
        <f t="shared" si="18"/>
        <v>0</v>
      </c>
      <c r="Q215" s="89"/>
      <c r="R215" s="43">
        <f t="shared" si="19"/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+'29'!J216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+'29'!J217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>
        <v>25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+'29'!J218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25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+'29'!J219</f>
        <v>2</v>
      </c>
      <c r="F219" s="70"/>
      <c r="G219" s="46">
        <f t="shared" si="22"/>
        <v>2</v>
      </c>
      <c r="H219" s="77">
        <v>0</v>
      </c>
      <c r="I219" s="75">
        <v>0</v>
      </c>
      <c r="J219" s="46">
        <f t="shared" si="23"/>
        <v>2</v>
      </c>
      <c r="K219" s="71"/>
      <c r="L219" s="20">
        <v>35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+'29'!J220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35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/>
      <c r="R220" s="43">
        <f t="shared" si="19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+'29'!J221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/>
      <c r="R221" s="43">
        <f t="shared" si="19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+'29'!J222</f>
        <v>9</v>
      </c>
      <c r="F222" s="70"/>
      <c r="G222" s="46">
        <f t="shared" si="22"/>
        <v>9</v>
      </c>
      <c r="H222" s="77">
        <v>0</v>
      </c>
      <c r="I222" s="75">
        <v>0</v>
      </c>
      <c r="J222" s="46">
        <f t="shared" si="23"/>
        <v>9</v>
      </c>
      <c r="K222" s="71"/>
      <c r="L222" s="20">
        <v>15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/>
      <c r="R222" s="43">
        <f t="shared" si="19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+'29'!J223</f>
        <v>0</v>
      </c>
      <c r="F223" s="70"/>
      <c r="G223" s="46">
        <f t="shared" si="22"/>
        <v>0</v>
      </c>
      <c r="H223" s="77">
        <v>0</v>
      </c>
      <c r="I223" s="75">
        <v>0</v>
      </c>
      <c r="J223" s="46">
        <f t="shared" si="23"/>
        <v>0</v>
      </c>
      <c r="K223" s="71"/>
      <c r="L223" s="20">
        <v>20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+'29'!J224</f>
        <v>0</v>
      </c>
      <c r="F224" s="70"/>
      <c r="G224" s="46">
        <f t="shared" si="22"/>
        <v>0</v>
      </c>
      <c r="H224" s="77">
        <v>0</v>
      </c>
      <c r="I224" s="75">
        <v>0</v>
      </c>
      <c r="J224" s="46">
        <f t="shared" si="23"/>
        <v>0</v>
      </c>
      <c r="K224" s="71"/>
      <c r="L224" s="20">
        <v>20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+'29'!J225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20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/>
      <c r="R225" s="43">
        <f t="shared" si="19"/>
        <v>0</v>
      </c>
    </row>
    <row r="226" spans="1:19" ht="25.5" x14ac:dyDescent="0.55000000000000004">
      <c r="A226" s="10"/>
      <c r="B226" s="10"/>
      <c r="C226" s="19"/>
      <c r="D226" s="10"/>
      <c r="E226" s="63">
        <f>+'29'!J226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/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/>
      <c r="R226" s="43">
        <f t="shared" si="19"/>
        <v>0</v>
      </c>
    </row>
    <row r="227" spans="1:19" ht="25.5" x14ac:dyDescent="0.55000000000000004">
      <c r="A227" s="10"/>
      <c r="B227" s="10"/>
      <c r="C227" s="19"/>
      <c r="D227" s="10"/>
      <c r="E227" s="63">
        <f>+'29'!J227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/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/>
      <c r="R227" s="43">
        <f t="shared" si="19"/>
        <v>0</v>
      </c>
    </row>
    <row r="228" spans="1:19" ht="25.5" x14ac:dyDescent="0.55000000000000004">
      <c r="A228" s="10"/>
      <c r="B228" s="10"/>
      <c r="C228" s="19"/>
      <c r="D228" s="10"/>
      <c r="E228" s="63">
        <f>+'29'!J228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/>
      <c r="M228" s="64">
        <f t="shared" si="17"/>
        <v>0</v>
      </c>
      <c r="N228" s="17" t="s">
        <v>16</v>
      </c>
      <c r="O228" s="18"/>
      <c r="P228" s="23">
        <f t="shared" si="18"/>
        <v>0</v>
      </c>
      <c r="Q228" s="89"/>
      <c r="R228" s="43">
        <f t="shared" si="19"/>
        <v>0</v>
      </c>
    </row>
    <row r="229" spans="1:19" ht="25.5" x14ac:dyDescent="0.55000000000000004">
      <c r="A229" s="10"/>
      <c r="B229" s="10"/>
      <c r="C229" s="19"/>
      <c r="D229" s="10"/>
      <c r="E229" s="63">
        <f>+'29'!J229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9" ht="25.5" x14ac:dyDescent="0.55000000000000004">
      <c r="A230" s="10"/>
      <c r="B230" s="10"/>
      <c r="C230" s="19"/>
      <c r="D230" s="10"/>
      <c r="E230" s="63">
        <f>+'29'!J230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/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9" ht="25.5" x14ac:dyDescent="0.55000000000000004">
      <c r="A231" s="10"/>
      <c r="B231" s="10"/>
      <c r="C231" s="19"/>
      <c r="D231" s="10"/>
      <c r="E231" s="63">
        <f>+'29'!J231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/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9" ht="25.5" x14ac:dyDescent="0.55000000000000004">
      <c r="A232" s="10"/>
      <c r="B232" s="10"/>
      <c r="C232" s="19"/>
      <c r="D232" s="10"/>
      <c r="E232" s="63">
        <f>+'29'!J232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/>
      <c r="M232" s="64"/>
      <c r="N232" s="17"/>
      <c r="O232" s="18"/>
      <c r="P232" s="23">
        <f t="shared" si="18"/>
        <v>0</v>
      </c>
      <c r="Q232" s="89"/>
      <c r="R232" s="43">
        <f t="shared" si="19"/>
        <v>0</v>
      </c>
    </row>
    <row r="233" spans="1:19" ht="25.5" x14ac:dyDescent="0.55000000000000004">
      <c r="A233" s="10"/>
      <c r="B233" s="10"/>
      <c r="C233" s="19"/>
      <c r="D233" s="10"/>
      <c r="E233" s="63">
        <f>+'29'!J233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1457.64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D236" s="2"/>
      <c r="J236" s="31"/>
      <c r="K236" s="32"/>
      <c r="L236" s="94" t="s">
        <v>202</v>
      </c>
      <c r="M236" s="94"/>
      <c r="N236" s="33">
        <f>SUM(M5:M235)</f>
        <v>1884</v>
      </c>
    </row>
    <row r="237" spans="1:19" ht="25.5" x14ac:dyDescent="0.55000000000000004">
      <c r="A237" s="1"/>
      <c r="D237" s="2"/>
      <c r="J237" s="31"/>
      <c r="L237" s="34" t="s">
        <v>203</v>
      </c>
      <c r="M237" s="35"/>
      <c r="N237" s="36"/>
    </row>
    <row r="238" spans="1:19" ht="25.5" x14ac:dyDescent="0.55000000000000004">
      <c r="A238" s="1"/>
      <c r="D238" s="2"/>
      <c r="J238" s="31"/>
      <c r="L238" s="34" t="s">
        <v>204</v>
      </c>
      <c r="M238" s="35"/>
      <c r="N238" s="36">
        <f>SUM(O238:AF238)</f>
        <v>1100</v>
      </c>
      <c r="O238" s="2">
        <v>200</v>
      </c>
      <c r="P238" s="2">
        <v>300</v>
      </c>
      <c r="Q238" s="2">
        <v>400</v>
      </c>
      <c r="R238" s="2">
        <v>200</v>
      </c>
    </row>
    <row r="239" spans="1:19" ht="25.5" x14ac:dyDescent="0.55000000000000004">
      <c r="A239" s="1"/>
      <c r="D239" s="2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D240" s="2"/>
      <c r="J240" s="31"/>
      <c r="L240" s="34" t="s">
        <v>206</v>
      </c>
      <c r="M240" s="35"/>
      <c r="N240" s="36"/>
    </row>
    <row r="241" spans="1:14" ht="25.5" x14ac:dyDescent="0.55000000000000004">
      <c r="A241" s="1"/>
      <c r="D241" s="2"/>
      <c r="J241" s="31"/>
      <c r="L241" s="34" t="s">
        <v>207</v>
      </c>
      <c r="M241" s="35"/>
      <c r="N241" s="37">
        <f>SUM(O5:O234)</f>
        <v>784</v>
      </c>
    </row>
    <row r="242" spans="1:14" ht="25.5" x14ac:dyDescent="0.55000000000000004">
      <c r="A242" s="1"/>
      <c r="D242" s="2"/>
      <c r="J242" s="31"/>
      <c r="L242" s="34" t="s">
        <v>208</v>
      </c>
      <c r="M242" s="35"/>
      <c r="N242" s="33">
        <f>N236-N237-N238-N240-N241</f>
        <v>0</v>
      </c>
    </row>
    <row r="243" spans="1:14" ht="25.5" x14ac:dyDescent="0.55000000000000004">
      <c r="A243" s="1"/>
      <c r="D243" s="2"/>
      <c r="J243" s="31"/>
      <c r="L243" s="34" t="s">
        <v>209</v>
      </c>
      <c r="M243" s="35"/>
      <c r="N243" s="37"/>
    </row>
    <row r="244" spans="1:14" ht="25.5" x14ac:dyDescent="0.55000000000000004">
      <c r="A244" s="1"/>
      <c r="D244" s="2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D245" s="2"/>
      <c r="J245" s="2"/>
      <c r="L245" s="34" t="s">
        <v>211</v>
      </c>
      <c r="M245" s="35"/>
      <c r="N245" s="33">
        <f>+N243-N242</f>
        <v>0</v>
      </c>
    </row>
    <row r="246" spans="1:14" x14ac:dyDescent="0.5">
      <c r="D246" s="2"/>
      <c r="J246" s="2"/>
      <c r="L246" s="2"/>
    </row>
    <row r="247" spans="1:14" ht="25.5" x14ac:dyDescent="0.55000000000000004">
      <c r="D247" s="2"/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0"/>
  <sheetViews>
    <sheetView zoomScale="85" zoomScaleNormal="85" workbookViewId="0">
      <pane xSplit="10" ySplit="4" topLeftCell="K216" activePane="bottomRight" state="frozen"/>
      <selection activeCell="N64" sqref="N64"/>
      <selection pane="topRight" activeCell="N64" sqref="N64"/>
      <selection pane="bottomLeft" activeCell="N64" sqref="N64"/>
      <selection pane="bottomRight" activeCell="N64" sqref="N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1" t="s">
        <v>1452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Q2" s="91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16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17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82</v>
      </c>
      <c r="F6" s="70"/>
      <c r="G6" s="46">
        <f t="shared" si="0"/>
        <v>82</v>
      </c>
      <c r="H6" s="77">
        <v>0</v>
      </c>
      <c r="I6" s="75">
        <v>0</v>
      </c>
      <c r="J6" s="46">
        <f t="shared" si="1"/>
        <v>82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1437</v>
      </c>
      <c r="D9" s="10" t="s">
        <v>564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1</v>
      </c>
      <c r="F12" s="70"/>
      <c r="G12" s="46">
        <f t="shared" si="0"/>
        <v>1</v>
      </c>
      <c r="H12" s="77">
        <v>0</v>
      </c>
      <c r="I12" s="75">
        <v>0</v>
      </c>
      <c r="J12" s="46">
        <f t="shared" si="1"/>
        <v>1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5</v>
      </c>
      <c r="F25" s="70"/>
      <c r="G25" s="46">
        <f t="shared" si="0"/>
        <v>5</v>
      </c>
      <c r="H25" s="77">
        <v>0</v>
      </c>
      <c r="I25" s="75">
        <v>0</v>
      </c>
      <c r="J25" s="46">
        <f t="shared" si="1"/>
        <v>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1432</v>
      </c>
      <c r="D30" s="10" t="s">
        <v>434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5</v>
      </c>
      <c r="F31" s="70"/>
      <c r="G31" s="46">
        <f t="shared" si="0"/>
        <v>5</v>
      </c>
      <c r="H31" s="77">
        <v>0</v>
      </c>
      <c r="I31" s="75">
        <v>0</v>
      </c>
      <c r="J31" s="46">
        <f t="shared" si="1"/>
        <v>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1427</v>
      </c>
      <c r="D36" s="10" t="s">
        <v>434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1428</v>
      </c>
      <c r="D37" s="10" t="s">
        <v>434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1429</v>
      </c>
      <c r="D38" s="10" t="s">
        <v>434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1438</v>
      </c>
      <c r="D39" s="10" t="s">
        <v>434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+'30'!J40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+'30'!J41</f>
        <v>7</v>
      </c>
      <c r="F41" s="70"/>
      <c r="G41" s="46">
        <f t="shared" si="0"/>
        <v>7</v>
      </c>
      <c r="H41" s="77">
        <v>0</v>
      </c>
      <c r="I41" s="75">
        <v>0</v>
      </c>
      <c r="J41" s="46">
        <f t="shared" si="1"/>
        <v>7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+'30'!J46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+'30'!J47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+'30'!J59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+'30'!J60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+'30'!J61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1111416</v>
      </c>
      <c r="C62" s="19" t="s">
        <v>1471</v>
      </c>
      <c r="D62" s="10" t="s">
        <v>434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150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+'30'!J63</f>
        <v>4</v>
      </c>
      <c r="F63" s="70"/>
      <c r="G63" s="46">
        <f t="shared" si="0"/>
        <v>4</v>
      </c>
      <c r="H63" s="77">
        <v>0</v>
      </c>
      <c r="I63" s="75">
        <v>0</v>
      </c>
      <c r="J63" s="46">
        <f t="shared" si="1"/>
        <v>4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1433</v>
      </c>
      <c r="D64" s="10" t="s">
        <v>434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1434</v>
      </c>
      <c r="D65" s="10" t="s">
        <v>434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1436</v>
      </c>
      <c r="D67" s="10" t="s">
        <v>434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+'30'!J68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>
        <v>20063588</v>
      </c>
      <c r="C71" s="19" t="s">
        <v>1448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15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1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+'30'!J86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+'30'!J88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+'30'!J89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+'30'!J90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+'30'!J91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+'30'!J92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+'30'!J95</f>
        <v>1</v>
      </c>
      <c r="F95" s="70"/>
      <c r="G95" s="46">
        <f t="shared" si="5"/>
        <v>1</v>
      </c>
      <c r="H95" s="77">
        <v>0</v>
      </c>
      <c r="I95" s="75">
        <v>0</v>
      </c>
      <c r="J95" s="46">
        <f t="shared" si="6"/>
        <v>1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>
        <v>20063587</v>
      </c>
      <c r="C99" s="19" t="s">
        <v>1449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15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+'30'!J101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+'30'!J102</f>
        <v>6</v>
      </c>
      <c r="F102" s="70"/>
      <c r="G102" s="46">
        <f t="shared" si="5"/>
        <v>6</v>
      </c>
      <c r="H102" s="77">
        <v>0</v>
      </c>
      <c r="I102" s="75">
        <v>0</v>
      </c>
      <c r="J102" s="46">
        <f t="shared" si="6"/>
        <v>6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1443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1404</v>
      </c>
      <c r="D131" s="10" t="s">
        <v>434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1405</v>
      </c>
      <c r="D132" s="10" t="s">
        <v>434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1406</v>
      </c>
      <c r="D133" s="10" t="s">
        <v>434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1407</v>
      </c>
      <c r="D134" s="10" t="s">
        <v>434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1408</v>
      </c>
      <c r="D136" s="10" t="s">
        <v>434</v>
      </c>
      <c r="E136" s="63">
        <f>+'30'!J136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+'30'!J139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1431</v>
      </c>
      <c r="D143" s="10" t="s">
        <v>601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+'30'!J150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+'30'!J151</f>
        <v>22</v>
      </c>
      <c r="F151" s="70"/>
      <c r="G151" s="46">
        <f t="shared" si="13"/>
        <v>22</v>
      </c>
      <c r="H151" s="77">
        <v>0</v>
      </c>
      <c r="I151" s="75">
        <v>0</v>
      </c>
      <c r="J151" s="46">
        <f t="shared" si="14"/>
        <v>22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+'30'!J162</f>
        <v>20</v>
      </c>
      <c r="F162" s="70"/>
      <c r="G162" s="46">
        <f t="shared" si="13"/>
        <v>20</v>
      </c>
      <c r="H162" s="77">
        <v>0</v>
      </c>
      <c r="I162" s="75">
        <v>0</v>
      </c>
      <c r="J162" s="46">
        <f t="shared" si="14"/>
        <v>20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1430</v>
      </c>
      <c r="D165" s="10" t="s">
        <v>434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1425</v>
      </c>
      <c r="D166" s="10" t="s">
        <v>434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1426</v>
      </c>
      <c r="D167" s="10" t="s">
        <v>434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1395</v>
      </c>
      <c r="D168" s="10" t="s">
        <v>434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1396</v>
      </c>
      <c r="D169" s="10" t="s">
        <v>434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1397</v>
      </c>
      <c r="D170" s="10" t="s">
        <v>564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1398</v>
      </c>
      <c r="D171" s="10" t="s">
        <v>434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1399</v>
      </c>
      <c r="D172" s="10" t="s">
        <v>434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1400</v>
      </c>
      <c r="D173" s="10" t="s">
        <v>434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1401</v>
      </c>
      <c r="D174" s="10" t="s">
        <v>434</v>
      </c>
      <c r="E174" s="63">
        <f>+'30'!J174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7" si="17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1402</v>
      </c>
      <c r="D175" s="10" t="s">
        <v>434</v>
      </c>
      <c r="E175" s="63">
        <f>+'30'!J175</f>
        <v>7</v>
      </c>
      <c r="F175" s="70"/>
      <c r="G175" s="46">
        <f t="shared" si="13"/>
        <v>7</v>
      </c>
      <c r="H175" s="77">
        <v>0</v>
      </c>
      <c r="I175" s="75">
        <v>0</v>
      </c>
      <c r="J175" s="46">
        <f t="shared" si="14"/>
        <v>7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1403</v>
      </c>
      <c r="D176" s="10" t="s">
        <v>434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1409</v>
      </c>
      <c r="D177" s="10" t="s">
        <v>434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33" si="18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33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1410</v>
      </c>
      <c r="D178" s="10" t="s">
        <v>434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33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1411</v>
      </c>
      <c r="D179" s="10" t="s">
        <v>434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1412</v>
      </c>
      <c r="D180" s="10" t="s">
        <v>434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1413</v>
      </c>
      <c r="D181" s="10" t="s">
        <v>434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1414</v>
      </c>
      <c r="D182" s="10" t="s">
        <v>434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1415</v>
      </c>
      <c r="D183" s="10" t="s">
        <v>434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1416</v>
      </c>
      <c r="D184" s="10" t="s">
        <v>434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89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1435</v>
      </c>
      <c r="D185" s="10" t="s">
        <v>434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1417</v>
      </c>
      <c r="D186" s="10" t="s">
        <v>434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1418</v>
      </c>
      <c r="D187" s="10" t="s">
        <v>434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1419</v>
      </c>
      <c r="D188" s="10" t="s">
        <v>434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1420</v>
      </c>
      <c r="D189" s="10" t="s">
        <v>434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1421</v>
      </c>
      <c r="D190" s="10" t="s">
        <v>434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1422</v>
      </c>
      <c r="D191" s="10" t="s">
        <v>434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1423</v>
      </c>
      <c r="D192" s="10" t="s">
        <v>434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+'30'!J199</f>
        <v>336</v>
      </c>
      <c r="F199" s="70"/>
      <c r="G199" s="46">
        <f t="shared" si="13"/>
        <v>336</v>
      </c>
      <c r="H199" s="77">
        <v>0</v>
      </c>
      <c r="I199" s="75">
        <v>0</v>
      </c>
      <c r="J199" s="46">
        <f t="shared" si="14"/>
        <v>336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+'30'!J200</f>
        <v>10</v>
      </c>
      <c r="F200" s="70"/>
      <c r="G200" s="46">
        <f t="shared" si="13"/>
        <v>10</v>
      </c>
      <c r="H200" s="77">
        <v>0</v>
      </c>
      <c r="I200" s="75">
        <v>0</v>
      </c>
      <c r="J200" s="46">
        <f t="shared" si="14"/>
        <v>10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+'30'!J201</f>
        <v>4</v>
      </c>
      <c r="F201" s="70"/>
      <c r="G201" s="46">
        <f t="shared" si="13"/>
        <v>4</v>
      </c>
      <c r="H201" s="77">
        <v>0</v>
      </c>
      <c r="I201" s="75">
        <v>0</v>
      </c>
      <c r="J201" s="46">
        <f t="shared" si="14"/>
        <v>4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+'30'!J204</f>
        <v>16</v>
      </c>
      <c r="F204" s="70"/>
      <c r="G204" s="46">
        <f t="shared" ref="G204:G233" si="24">E204+F204</f>
        <v>16</v>
      </c>
      <c r="H204" s="77">
        <v>0</v>
      </c>
      <c r="I204" s="75">
        <v>0</v>
      </c>
      <c r="J204" s="46">
        <f t="shared" ref="J204:J233" si="25">+G204-H204-K204-I204</f>
        <v>16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+'30'!J205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+'30'!J206</f>
        <v>18</v>
      </c>
      <c r="F206" s="70"/>
      <c r="G206" s="46">
        <f t="shared" si="24"/>
        <v>18</v>
      </c>
      <c r="H206" s="77">
        <v>0</v>
      </c>
      <c r="I206" s="75">
        <v>0</v>
      </c>
      <c r="J206" s="46">
        <f t="shared" si="25"/>
        <v>18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+'30'!J207</f>
        <v>152</v>
      </c>
      <c r="F207" s="70"/>
      <c r="G207" s="46">
        <f>E207+F207</f>
        <v>152</v>
      </c>
      <c r="H207" s="77">
        <v>0</v>
      </c>
      <c r="I207" s="75">
        <v>0</v>
      </c>
      <c r="J207" s="46">
        <f>+G207-H207-K207-I207</f>
        <v>152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/>
      <c r="C212" s="19" t="s">
        <v>271</v>
      </c>
      <c r="D212" s="10"/>
      <c r="E212" s="63">
        <f>+'30'!J212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8" ht="25.5" x14ac:dyDescent="0.55000000000000004">
      <c r="A213" s="10">
        <v>209</v>
      </c>
      <c r="B213" s="10">
        <v>20063266</v>
      </c>
      <c r="C213" s="19" t="s">
        <v>1439</v>
      </c>
      <c r="D213" s="10" t="s">
        <v>434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8" ht="25.5" x14ac:dyDescent="0.55000000000000004">
      <c r="A214" s="10">
        <v>210</v>
      </c>
      <c r="B214" s="10">
        <v>20058107</v>
      </c>
      <c r="C214" s="19" t="s">
        <v>1440</v>
      </c>
      <c r="D214" s="10" t="s">
        <v>434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8" ht="25.5" x14ac:dyDescent="0.55000000000000004">
      <c r="A215" s="10">
        <v>211</v>
      </c>
      <c r="B215" s="10">
        <v>1113233</v>
      </c>
      <c r="C215" s="19" t="s">
        <v>1441</v>
      </c>
      <c r="D215" s="10" t="s">
        <v>434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 t="shared" ref="M215:M232" si="26">+L215*K215</f>
        <v>0</v>
      </c>
      <c r="N215" s="17" t="s">
        <v>16</v>
      </c>
      <c r="O215" s="18"/>
      <c r="P215" s="23">
        <f t="shared" ref="P215:P232" si="27">SUM(M215-O215)</f>
        <v>0</v>
      </c>
      <c r="Q215" s="89"/>
      <c r="R215" s="43">
        <f>+K215*Q215</f>
        <v>0</v>
      </c>
    </row>
    <row r="216" spans="1:18" ht="25.5" x14ac:dyDescent="0.55000000000000004">
      <c r="A216" s="10">
        <v>212</v>
      </c>
      <c r="B216" s="10">
        <v>1111150</v>
      </c>
      <c r="C216" s="19" t="s">
        <v>1442</v>
      </c>
      <c r="D216" s="10" t="s">
        <v>434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26"/>
        <v>0</v>
      </c>
      <c r="N216" s="17" t="s">
        <v>16</v>
      </c>
      <c r="O216" s="18"/>
      <c r="P216" s="23">
        <f t="shared" si="27"/>
        <v>0</v>
      </c>
      <c r="Q216" s="89"/>
      <c r="R216" s="43">
        <f t="shared" ref="R216:R232" si="28">+K216*Q216</f>
        <v>0</v>
      </c>
    </row>
    <row r="217" spans="1:18" ht="25.5" x14ac:dyDescent="0.55000000000000004">
      <c r="A217" s="10">
        <v>213</v>
      </c>
      <c r="B217" s="10">
        <v>1113221</v>
      </c>
      <c r="C217" s="19" t="s">
        <v>1444</v>
      </c>
      <c r="D217" s="10" t="s">
        <v>434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>
        <v>25</v>
      </c>
      <c r="M217" s="64">
        <f t="shared" si="26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8"/>
        <v>0</v>
      </c>
    </row>
    <row r="218" spans="1:18" ht="25.5" x14ac:dyDescent="0.55000000000000004">
      <c r="A218" s="10">
        <v>214</v>
      </c>
      <c r="B218" s="10">
        <v>20063468</v>
      </c>
      <c r="C218" s="19" t="s">
        <v>1445</v>
      </c>
      <c r="D218" s="10" t="s">
        <v>434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25</v>
      </c>
      <c r="M218" s="64">
        <f t="shared" si="26"/>
        <v>0</v>
      </c>
      <c r="N218" s="17" t="s">
        <v>16</v>
      </c>
      <c r="O218" s="18"/>
      <c r="P218" s="23">
        <f t="shared" si="27"/>
        <v>0</v>
      </c>
      <c r="Q218" s="89"/>
      <c r="R218" s="43">
        <f t="shared" si="28"/>
        <v>0</v>
      </c>
    </row>
    <row r="219" spans="1:18" ht="25.5" x14ac:dyDescent="0.55000000000000004">
      <c r="A219" s="10">
        <v>215</v>
      </c>
      <c r="B219" s="10">
        <v>20063929</v>
      </c>
      <c r="C219" s="19" t="s">
        <v>1446</v>
      </c>
      <c r="D219" s="10" t="s">
        <v>434</v>
      </c>
      <c r="E219" s="63">
        <f>+'18'!J219</f>
        <v>2</v>
      </c>
      <c r="F219" s="70"/>
      <c r="G219" s="46">
        <f t="shared" si="24"/>
        <v>2</v>
      </c>
      <c r="H219" s="77">
        <v>0</v>
      </c>
      <c r="I219" s="75">
        <v>0</v>
      </c>
      <c r="J219" s="46">
        <f t="shared" si="25"/>
        <v>2</v>
      </c>
      <c r="K219" s="71"/>
      <c r="L219" s="20">
        <v>35</v>
      </c>
      <c r="M219" s="64">
        <f t="shared" si="26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8"/>
        <v>0</v>
      </c>
    </row>
    <row r="220" spans="1:18" ht="25.5" x14ac:dyDescent="0.55000000000000004">
      <c r="A220" s="10">
        <v>216</v>
      </c>
      <c r="B220" s="10">
        <v>20063930</v>
      </c>
      <c r="C220" s="19" t="s">
        <v>1447</v>
      </c>
      <c r="D220" s="10" t="s">
        <v>434</v>
      </c>
      <c r="E220" s="63">
        <f>+'18'!J220</f>
        <v>1</v>
      </c>
      <c r="F220" s="70"/>
      <c r="G220" s="46">
        <f t="shared" si="24"/>
        <v>1</v>
      </c>
      <c r="H220" s="77">
        <v>0</v>
      </c>
      <c r="I220" s="75">
        <v>0</v>
      </c>
      <c r="J220" s="46">
        <f t="shared" si="25"/>
        <v>1</v>
      </c>
      <c r="K220" s="71"/>
      <c r="L220" s="20">
        <v>35</v>
      </c>
      <c r="M220" s="64">
        <f t="shared" si="26"/>
        <v>0</v>
      </c>
      <c r="N220" s="17" t="s">
        <v>16</v>
      </c>
      <c r="O220" s="18"/>
      <c r="P220" s="23">
        <f t="shared" si="27"/>
        <v>0</v>
      </c>
      <c r="Q220" s="89"/>
      <c r="R220" s="43">
        <f t="shared" si="28"/>
        <v>0</v>
      </c>
    </row>
    <row r="221" spans="1:18" ht="25.5" x14ac:dyDescent="0.55000000000000004">
      <c r="A221" s="10">
        <v>217</v>
      </c>
      <c r="B221" s="10">
        <v>11111126</v>
      </c>
      <c r="C221" s="19" t="s">
        <v>1456</v>
      </c>
      <c r="D221" s="10" t="s">
        <v>434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25"/>
        <v>0</v>
      </c>
      <c r="K221" s="71"/>
      <c r="L221" s="20">
        <v>20</v>
      </c>
      <c r="M221" s="64">
        <f t="shared" si="26"/>
        <v>0</v>
      </c>
      <c r="N221" s="17" t="s">
        <v>16</v>
      </c>
      <c r="O221" s="18"/>
      <c r="P221" s="23">
        <f t="shared" si="27"/>
        <v>0</v>
      </c>
      <c r="Q221" s="89"/>
      <c r="R221" s="43">
        <f t="shared" si="28"/>
        <v>0</v>
      </c>
    </row>
    <row r="222" spans="1:18" ht="25.5" x14ac:dyDescent="0.55000000000000004">
      <c r="A222" s="10">
        <v>218</v>
      </c>
      <c r="B222" s="10">
        <v>20064365</v>
      </c>
      <c r="C222" s="19" t="s">
        <v>1459</v>
      </c>
      <c r="D222" s="10" t="s">
        <v>434</v>
      </c>
      <c r="E222" s="63">
        <f>+'18'!J222</f>
        <v>9</v>
      </c>
      <c r="F222" s="70"/>
      <c r="G222" s="46">
        <f t="shared" si="24"/>
        <v>9</v>
      </c>
      <c r="H222" s="77">
        <v>0</v>
      </c>
      <c r="I222" s="75">
        <v>0</v>
      </c>
      <c r="J222" s="46">
        <f t="shared" si="25"/>
        <v>9</v>
      </c>
      <c r="K222" s="71"/>
      <c r="L222" s="20">
        <v>15</v>
      </c>
      <c r="M222" s="64">
        <f t="shared" si="26"/>
        <v>0</v>
      </c>
      <c r="N222" s="17" t="s">
        <v>16</v>
      </c>
      <c r="O222" s="18"/>
      <c r="P222" s="23">
        <f t="shared" si="27"/>
        <v>0</v>
      </c>
      <c r="Q222" s="89"/>
      <c r="R222" s="43">
        <f t="shared" si="28"/>
        <v>0</v>
      </c>
    </row>
    <row r="223" spans="1:18" ht="25.5" x14ac:dyDescent="0.55000000000000004">
      <c r="A223" s="10">
        <v>219</v>
      </c>
      <c r="B223" s="10">
        <v>1112048</v>
      </c>
      <c r="C223" s="19" t="s">
        <v>1463</v>
      </c>
      <c r="D223" s="10" t="s">
        <v>434</v>
      </c>
      <c r="E223" s="63">
        <f>+'18'!J223</f>
        <v>4</v>
      </c>
      <c r="F223" s="70"/>
      <c r="G223" s="46">
        <f t="shared" si="24"/>
        <v>4</v>
      </c>
      <c r="H223" s="77">
        <v>0</v>
      </c>
      <c r="I223" s="75">
        <v>0</v>
      </c>
      <c r="J223" s="46">
        <f t="shared" si="25"/>
        <v>4</v>
      </c>
      <c r="K223" s="71"/>
      <c r="L223" s="20">
        <v>20</v>
      </c>
      <c r="M223" s="64">
        <f t="shared" si="26"/>
        <v>0</v>
      </c>
      <c r="N223" s="17" t="s">
        <v>16</v>
      </c>
      <c r="O223" s="18"/>
      <c r="P223" s="23">
        <f t="shared" si="27"/>
        <v>0</v>
      </c>
      <c r="Q223" s="89"/>
      <c r="R223" s="43">
        <f t="shared" si="28"/>
        <v>0</v>
      </c>
    </row>
    <row r="224" spans="1:18" ht="25.5" x14ac:dyDescent="0.55000000000000004">
      <c r="A224" s="10">
        <v>220</v>
      </c>
      <c r="B224" s="10">
        <v>1112049</v>
      </c>
      <c r="C224" s="19" t="s">
        <v>1464</v>
      </c>
      <c r="D224" s="10" t="s">
        <v>434</v>
      </c>
      <c r="E224" s="63">
        <f>+'18'!J224</f>
        <v>14</v>
      </c>
      <c r="F224" s="70"/>
      <c r="G224" s="46">
        <f t="shared" si="24"/>
        <v>14</v>
      </c>
      <c r="H224" s="77">
        <v>0</v>
      </c>
      <c r="I224" s="75">
        <v>0</v>
      </c>
      <c r="J224" s="46">
        <f t="shared" si="25"/>
        <v>14</v>
      </c>
      <c r="K224" s="71"/>
      <c r="L224" s="20">
        <v>20</v>
      </c>
      <c r="M224" s="64">
        <f t="shared" si="26"/>
        <v>0</v>
      </c>
      <c r="N224" s="17" t="s">
        <v>16</v>
      </c>
      <c r="O224" s="18"/>
      <c r="P224" s="23">
        <f t="shared" si="27"/>
        <v>0</v>
      </c>
      <c r="Q224" s="89"/>
      <c r="R224" s="43">
        <f t="shared" si="28"/>
        <v>0</v>
      </c>
    </row>
    <row r="225" spans="1:19" ht="25.5" x14ac:dyDescent="0.55000000000000004">
      <c r="A225" s="10">
        <v>221</v>
      </c>
      <c r="B225" s="10">
        <v>20064366</v>
      </c>
      <c r="C225" s="19" t="s">
        <v>1465</v>
      </c>
      <c r="D225" s="10" t="s">
        <v>434</v>
      </c>
      <c r="E225" s="63">
        <f>+'18'!J225</f>
        <v>2</v>
      </c>
      <c r="F225" s="70"/>
      <c r="G225" s="46">
        <f t="shared" si="24"/>
        <v>2</v>
      </c>
      <c r="H225" s="77">
        <v>0</v>
      </c>
      <c r="I225" s="75">
        <v>0</v>
      </c>
      <c r="J225" s="46">
        <f t="shared" si="25"/>
        <v>2</v>
      </c>
      <c r="K225" s="71"/>
      <c r="L225" s="20">
        <v>20</v>
      </c>
      <c r="M225" s="64">
        <f t="shared" si="26"/>
        <v>0</v>
      </c>
      <c r="N225" s="17" t="s">
        <v>16</v>
      </c>
      <c r="O225" s="18"/>
      <c r="P225" s="23">
        <f t="shared" si="27"/>
        <v>0</v>
      </c>
      <c r="Q225" s="89"/>
      <c r="R225" s="43">
        <f t="shared" si="28"/>
        <v>0</v>
      </c>
    </row>
    <row r="226" spans="1:19" ht="25.5" x14ac:dyDescent="0.55000000000000004">
      <c r="A226" s="10"/>
      <c r="B226" s="10"/>
      <c r="C226" s="19"/>
      <c r="D226" s="10"/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/>
      <c r="M226" s="64">
        <f t="shared" si="26"/>
        <v>0</v>
      </c>
      <c r="N226" s="17" t="s">
        <v>16</v>
      </c>
      <c r="O226" s="18"/>
      <c r="P226" s="23">
        <f t="shared" si="27"/>
        <v>0</v>
      </c>
      <c r="Q226" s="89"/>
      <c r="R226" s="43">
        <f t="shared" si="28"/>
        <v>0</v>
      </c>
    </row>
    <row r="227" spans="1:19" ht="25.5" x14ac:dyDescent="0.55000000000000004">
      <c r="A227" s="10"/>
      <c r="B227" s="10"/>
      <c r="C227" s="19"/>
      <c r="D227" s="10"/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/>
      <c r="M227" s="64">
        <f t="shared" si="26"/>
        <v>0</v>
      </c>
      <c r="N227" s="17" t="s">
        <v>16</v>
      </c>
      <c r="O227" s="18"/>
      <c r="P227" s="23">
        <f t="shared" si="27"/>
        <v>0</v>
      </c>
      <c r="Q227" s="89"/>
      <c r="R227" s="43">
        <f t="shared" si="28"/>
        <v>0</v>
      </c>
    </row>
    <row r="228" spans="1:19" ht="25.5" x14ac:dyDescent="0.55000000000000004">
      <c r="A228" s="10"/>
      <c r="B228" s="10"/>
      <c r="C228" s="19"/>
      <c r="D228" s="10"/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/>
      <c r="M228" s="64">
        <f t="shared" si="26"/>
        <v>0</v>
      </c>
      <c r="N228" s="17" t="s">
        <v>16</v>
      </c>
      <c r="O228" s="18"/>
      <c r="P228" s="23">
        <f t="shared" si="27"/>
        <v>0</v>
      </c>
      <c r="Q228" s="89"/>
      <c r="R228" s="43">
        <f t="shared" si="28"/>
        <v>0</v>
      </c>
    </row>
    <row r="229" spans="1:19" ht="25.5" x14ac:dyDescent="0.55000000000000004">
      <c r="A229" s="10"/>
      <c r="B229" s="10"/>
      <c r="C229" s="19"/>
      <c r="D229" s="10"/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6"/>
        <v>0</v>
      </c>
      <c r="N229" s="17" t="s">
        <v>16</v>
      </c>
      <c r="O229" s="18"/>
      <c r="P229" s="23">
        <f t="shared" si="27"/>
        <v>0</v>
      </c>
      <c r="Q229" s="89"/>
      <c r="R229" s="43">
        <f t="shared" si="28"/>
        <v>0</v>
      </c>
    </row>
    <row r="230" spans="1:19" ht="25.5" x14ac:dyDescent="0.55000000000000004">
      <c r="A230" s="10"/>
      <c r="B230" s="10"/>
      <c r="C230" s="19"/>
      <c r="D230" s="10"/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/>
      <c r="M230" s="64">
        <f t="shared" si="26"/>
        <v>0</v>
      </c>
      <c r="N230" s="17" t="s">
        <v>16</v>
      </c>
      <c r="O230" s="18"/>
      <c r="P230" s="23">
        <f t="shared" si="27"/>
        <v>0</v>
      </c>
      <c r="Q230" s="89"/>
      <c r="R230" s="43">
        <f t="shared" si="28"/>
        <v>0</v>
      </c>
    </row>
    <row r="231" spans="1:19" ht="25.5" x14ac:dyDescent="0.55000000000000004">
      <c r="A231" s="10"/>
      <c r="B231" s="10"/>
      <c r="C231" s="19"/>
      <c r="D231" s="10"/>
      <c r="E231" s="63">
        <f>+'18'!J231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/>
      <c r="M231" s="64">
        <f t="shared" si="26"/>
        <v>0</v>
      </c>
      <c r="N231" s="17" t="s">
        <v>16</v>
      </c>
      <c r="O231" s="18"/>
      <c r="P231" s="23">
        <f t="shared" si="27"/>
        <v>0</v>
      </c>
      <c r="Q231" s="89"/>
      <c r="R231" s="43">
        <f t="shared" si="28"/>
        <v>0</v>
      </c>
    </row>
    <row r="232" spans="1:19" ht="25.5" x14ac:dyDescent="0.55000000000000004">
      <c r="A232" s="10"/>
      <c r="B232" s="10"/>
      <c r="C232" s="19"/>
      <c r="D232" s="10"/>
      <c r="E232" s="63">
        <f>+'18'!J232</f>
        <v>0</v>
      </c>
      <c r="F232" s="70"/>
      <c r="G232" s="46">
        <f t="shared" si="24"/>
        <v>0</v>
      </c>
      <c r="H232" s="77">
        <v>0</v>
      </c>
      <c r="I232" s="75"/>
      <c r="J232" s="46">
        <f t="shared" si="25"/>
        <v>0</v>
      </c>
      <c r="K232" s="71"/>
      <c r="L232" s="20"/>
      <c r="M232" s="64">
        <f t="shared" si="26"/>
        <v>0</v>
      </c>
      <c r="N232" s="17"/>
      <c r="O232" s="18"/>
      <c r="P232" s="23">
        <f t="shared" si="27"/>
        <v>0</v>
      </c>
      <c r="Q232" s="89"/>
      <c r="R232" s="43">
        <f t="shared" si="28"/>
        <v>0</v>
      </c>
    </row>
    <row r="233" spans="1:19" ht="25.5" x14ac:dyDescent="0.55000000000000004">
      <c r="A233" s="10"/>
      <c r="B233" s="10"/>
      <c r="C233" s="19"/>
      <c r="D233" s="10"/>
      <c r="E233" s="63"/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/>
      <c r="M233" s="64">
        <f t="shared" si="18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9"/>
        <v>0</v>
      </c>
    </row>
    <row r="234" spans="1:19" ht="25.5" x14ac:dyDescent="0.55000000000000004">
      <c r="A234" s="1"/>
      <c r="E234" s="1"/>
      <c r="F234" s="1"/>
      <c r="G234" s="24"/>
      <c r="H234" s="25"/>
      <c r="I234" s="25"/>
      <c r="J234" s="24"/>
      <c r="K234" s="24"/>
      <c r="L234" s="26"/>
      <c r="M234" s="28"/>
      <c r="N234" s="27"/>
      <c r="O234" s="18">
        <v>0</v>
      </c>
      <c r="P234" s="73" t="s">
        <v>213</v>
      </c>
      <c r="R234" s="74">
        <f>SUM(R5:R233)</f>
        <v>0</v>
      </c>
      <c r="S234" s="74"/>
    </row>
    <row r="235" spans="1:19" ht="25.5" customHeight="1" x14ac:dyDescent="0.5">
      <c r="A235" s="1"/>
      <c r="E235" s="1"/>
      <c r="F235" s="1"/>
      <c r="G235" s="24"/>
      <c r="H235" s="25"/>
      <c r="I235" s="25"/>
      <c r="J235" s="24"/>
      <c r="K235" s="102" t="s">
        <v>212</v>
      </c>
      <c r="L235" s="103"/>
      <c r="M235" s="30">
        <f>+O234</f>
        <v>0</v>
      </c>
      <c r="N235" s="27"/>
      <c r="O235" s="29"/>
    </row>
    <row r="236" spans="1:19" ht="25.5" x14ac:dyDescent="0.55000000000000004">
      <c r="A236" s="1"/>
      <c r="E236" s="1"/>
      <c r="F236" s="1"/>
      <c r="G236" s="31"/>
      <c r="J236" s="31"/>
      <c r="K236" s="32"/>
      <c r="L236" s="94" t="s">
        <v>202</v>
      </c>
      <c r="M236" s="94"/>
      <c r="N236" s="33">
        <f>SUM(M5:M235)</f>
        <v>0</v>
      </c>
    </row>
    <row r="237" spans="1:19" ht="25.5" x14ac:dyDescent="0.55000000000000004">
      <c r="A237" s="1"/>
      <c r="E237" s="1"/>
      <c r="F237" s="1"/>
      <c r="G237" s="31"/>
      <c r="J237" s="31"/>
      <c r="L237" s="34" t="s">
        <v>203</v>
      </c>
      <c r="M237" s="35"/>
      <c r="N237" s="36"/>
    </row>
    <row r="238" spans="1:19" ht="25.5" x14ac:dyDescent="0.55000000000000004">
      <c r="A238" s="1"/>
      <c r="E238" s="1"/>
      <c r="F238" s="1"/>
      <c r="G238" s="31"/>
      <c r="J238" s="31"/>
      <c r="L238" s="34" t="s">
        <v>204</v>
      </c>
      <c r="M238" s="35"/>
      <c r="N238" s="36">
        <f>SUM(O238:AF238)</f>
        <v>0</v>
      </c>
    </row>
    <row r="239" spans="1:19" ht="25.5" x14ac:dyDescent="0.55000000000000004">
      <c r="A239" s="1"/>
      <c r="E239" s="1"/>
      <c r="F239" s="1"/>
      <c r="G239" s="31"/>
      <c r="J239" s="31"/>
      <c r="L239" s="34" t="s">
        <v>205</v>
      </c>
      <c r="M239" s="35"/>
      <c r="N239" s="36">
        <v>0</v>
      </c>
    </row>
    <row r="240" spans="1:19" ht="25.5" x14ac:dyDescent="0.55000000000000004">
      <c r="A240" s="1"/>
      <c r="E240" s="1"/>
      <c r="F240" s="1"/>
      <c r="G240" s="31"/>
      <c r="J240" s="31"/>
      <c r="L240" s="34" t="s">
        <v>206</v>
      </c>
      <c r="M240" s="35"/>
      <c r="N240" s="36"/>
    </row>
    <row r="241" spans="1:14" ht="25.5" x14ac:dyDescent="0.55000000000000004">
      <c r="A241" s="1"/>
      <c r="E241" s="1"/>
      <c r="F241" s="1"/>
      <c r="G241" s="31"/>
      <c r="J241" s="31"/>
      <c r="L241" s="34" t="s">
        <v>207</v>
      </c>
      <c r="M241" s="35"/>
      <c r="N241" s="37">
        <f>SUM(O5:O234)</f>
        <v>0</v>
      </c>
    </row>
    <row r="242" spans="1:14" ht="25.5" x14ac:dyDescent="0.55000000000000004">
      <c r="A242" s="1"/>
      <c r="E242" s="1"/>
      <c r="F242" s="1"/>
      <c r="G242" s="31"/>
      <c r="J242" s="31"/>
      <c r="L242" s="34" t="s">
        <v>208</v>
      </c>
      <c r="M242" s="35"/>
      <c r="N242" s="33">
        <f>N236-N237-N238-N240-N241</f>
        <v>0</v>
      </c>
    </row>
    <row r="243" spans="1:14" ht="25.5" x14ac:dyDescent="0.55000000000000004">
      <c r="A243" s="1"/>
      <c r="E243" s="1"/>
      <c r="F243" s="1"/>
      <c r="G243" s="31"/>
      <c r="J243" s="31"/>
      <c r="L243" s="34" t="s">
        <v>209</v>
      </c>
      <c r="M243" s="35"/>
      <c r="N243" s="37"/>
    </row>
    <row r="244" spans="1:14" ht="25.5" x14ac:dyDescent="0.55000000000000004">
      <c r="A244" s="1"/>
      <c r="E244" s="1"/>
      <c r="F244" s="1"/>
      <c r="G244" s="31"/>
      <c r="J244" s="31"/>
      <c r="L244" s="34" t="s">
        <v>210</v>
      </c>
      <c r="M244" s="35"/>
      <c r="N244" s="33">
        <f>+N243-N242</f>
        <v>0</v>
      </c>
    </row>
    <row r="245" spans="1:14" ht="25.5" x14ac:dyDescent="0.55000000000000004">
      <c r="E245" s="1"/>
      <c r="F245" s="1"/>
      <c r="J245" s="2"/>
      <c r="L245" s="34" t="s">
        <v>211</v>
      </c>
      <c r="M245" s="35"/>
      <c r="N245" s="33">
        <f>+N243-N242</f>
        <v>0</v>
      </c>
    </row>
    <row r="246" spans="1:14" x14ac:dyDescent="0.5">
      <c r="J246" s="2"/>
      <c r="L246" s="2"/>
    </row>
    <row r="247" spans="1:14" ht="25.5" x14ac:dyDescent="0.55000000000000004">
      <c r="J247" s="2"/>
      <c r="L247" s="72" t="s">
        <v>272</v>
      </c>
      <c r="M247" s="2" t="s">
        <v>307</v>
      </c>
    </row>
    <row r="248" spans="1:14" x14ac:dyDescent="0.5">
      <c r="J248" s="2"/>
      <c r="L248" s="2"/>
    </row>
    <row r="249" spans="1:14" x14ac:dyDescent="0.5">
      <c r="J249" s="2"/>
      <c r="L249" s="2"/>
    </row>
    <row r="250" spans="1:14" x14ac:dyDescent="0.5">
      <c r="J250" s="2"/>
      <c r="L250" s="2"/>
    </row>
    <row r="251" spans="1:14" x14ac:dyDescent="0.5">
      <c r="J251" s="2"/>
      <c r="L251" s="2"/>
    </row>
    <row r="252" spans="1:14" x14ac:dyDescent="0.5">
      <c r="J252" s="2"/>
      <c r="L252" s="2"/>
    </row>
    <row r="253" spans="1:14" x14ac:dyDescent="0.5">
      <c r="J253" s="2"/>
      <c r="L253" s="2"/>
    </row>
    <row r="254" spans="1:14" x14ac:dyDescent="0.5">
      <c r="J254" s="2"/>
      <c r="L254" s="2"/>
    </row>
    <row r="255" spans="1:14" x14ac:dyDescent="0.5">
      <c r="J255" s="2"/>
      <c r="L255" s="2"/>
    </row>
    <row r="256" spans="1:14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</sheetData>
  <autoFilter ref="A1:S24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0" t="s">
        <v>242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O2" s="191" t="s">
        <v>0</v>
      </c>
      <c r="P2" s="191"/>
      <c r="Q2" s="191"/>
      <c r="R2" s="191"/>
      <c r="S2" s="191"/>
      <c r="T2" s="191"/>
      <c r="U2" s="191"/>
      <c r="V2" s="191"/>
      <c r="W2" s="191"/>
      <c r="X2" s="191"/>
      <c r="Y2" s="191"/>
    </row>
    <row r="3" spans="1:26" s="5" customFormat="1" ht="26.25" x14ac:dyDescent="0.55000000000000004">
      <c r="A3" s="192" t="s">
        <v>1</v>
      </c>
      <c r="B3" s="192" t="s">
        <v>2</v>
      </c>
      <c r="C3" s="193" t="s">
        <v>3</v>
      </c>
      <c r="D3" s="193" t="s">
        <v>4</v>
      </c>
      <c r="E3" s="193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7" t="s">
        <v>10</v>
      </c>
      <c r="O3" s="192" t="s">
        <v>1</v>
      </c>
      <c r="P3" s="192" t="s">
        <v>2</v>
      </c>
      <c r="Q3" s="193" t="s">
        <v>3</v>
      </c>
      <c r="R3" s="193" t="s">
        <v>4</v>
      </c>
      <c r="S3" s="193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7" t="s">
        <v>10</v>
      </c>
    </row>
    <row r="4" spans="1:26" s="5" customFormat="1" ht="27" thickBot="1" x14ac:dyDescent="0.6">
      <c r="A4" s="192"/>
      <c r="B4" s="192"/>
      <c r="C4" s="194"/>
      <c r="D4" s="194"/>
      <c r="E4" s="194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7"/>
      <c r="O4" s="192"/>
      <c r="P4" s="192"/>
      <c r="Q4" s="194"/>
      <c r="R4" s="194"/>
      <c r="S4" s="194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2" t="s">
        <v>119</v>
      </c>
      <c r="Q107" s="203"/>
      <c r="R107" s="203"/>
      <c r="S107" s="203"/>
      <c r="T107" s="203"/>
      <c r="U107" s="203"/>
      <c r="V107" s="203"/>
      <c r="W107" s="20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7" t="s">
        <v>213</v>
      </c>
      <c r="N205" s="20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8" t="s">
        <v>202</v>
      </c>
      <c r="J207" s="20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5" t="s">
        <v>203</v>
      </c>
      <c r="J208" s="20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5" t="s">
        <v>205</v>
      </c>
      <c r="J210" s="206"/>
      <c r="K210" s="36">
        <v>0</v>
      </c>
    </row>
    <row r="211" spans="1:11" ht="25.5" x14ac:dyDescent="0.55000000000000004">
      <c r="A211" s="1"/>
      <c r="C211" s="31"/>
      <c r="E211" s="31"/>
      <c r="G211" s="31"/>
      <c r="I211" s="205" t="s">
        <v>206</v>
      </c>
      <c r="J211" s="206"/>
      <c r="K211" s="36">
        <v>0</v>
      </c>
    </row>
    <row r="212" spans="1:11" ht="25.5" x14ac:dyDescent="0.55000000000000004">
      <c r="A212" s="1"/>
      <c r="C212" s="31"/>
      <c r="E212" s="31"/>
      <c r="G212" s="31"/>
      <c r="I212" s="205" t="s">
        <v>207</v>
      </c>
      <c r="J212" s="20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5" t="s">
        <v>208</v>
      </c>
      <c r="J213" s="20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5" t="s">
        <v>209</v>
      </c>
      <c r="J214" s="206"/>
      <c r="K214" s="37">
        <v>0</v>
      </c>
    </row>
    <row r="215" spans="1:11" ht="25.5" x14ac:dyDescent="0.55000000000000004">
      <c r="A215" s="1"/>
      <c r="C215" s="31"/>
      <c r="E215" s="31"/>
      <c r="G215" s="31"/>
      <c r="I215" s="205" t="s">
        <v>210</v>
      </c>
      <c r="J215" s="206"/>
      <c r="K215" s="33">
        <f>+K214-K213</f>
        <v>0</v>
      </c>
    </row>
    <row r="216" spans="1:11" ht="25.5" x14ac:dyDescent="0.55000000000000004">
      <c r="G216" s="2"/>
      <c r="I216" s="205" t="s">
        <v>211</v>
      </c>
      <c r="J216" s="20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 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2026-07-06T07:31:28Z</cp:lastPrinted>
  <dcterms:created xsi:type="dcterms:W3CDTF">2023-12-01T06:41:03Z</dcterms:created>
  <dcterms:modified xsi:type="dcterms:W3CDTF">2026-07-06T07:31:35Z</dcterms:modified>
</cp:coreProperties>
</file>