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F16E71B-DE8E-4A19-A22E-FE547EC9DB26}" xr6:coauthVersionLast="47" xr6:coauthVersionMax="47" xr10:uidLastSave="{00000000-0000-0000-0000-000000000000}"/>
  <bookViews>
    <workbookView xWindow="-120" yWindow="-120" windowWidth="29040" windowHeight="15720" tabRatio="743" firstSheet="1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1'!$H$1:$H$401</definedName>
    <definedName name="_xlnm._FilterDatabase" localSheetId="3" hidden="1">'Week 2'!$H$1:$H$399</definedName>
    <definedName name="_xlnm._FilterDatabase" localSheetId="5" hidden="1">'Week 3'!$H$1:$H$399</definedName>
    <definedName name="_xlnm._FilterDatabase" localSheetId="7" hidden="1">'Week 4'!$H$1:$H$405</definedName>
    <definedName name="_xlnm._FilterDatabase" localSheetId="9" hidden="1">'Week 5'!$A$1:$CE$404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4" i="10" l="1"/>
  <c r="L403" i="10"/>
  <c r="L402" i="10"/>
  <c r="L401" i="10"/>
  <c r="L380" i="10"/>
  <c r="L368" i="10"/>
  <c r="L367" i="10"/>
  <c r="L366" i="10"/>
  <c r="L365" i="10"/>
  <c r="L364" i="10"/>
  <c r="L363" i="10"/>
  <c r="L362" i="10"/>
  <c r="L361" i="10"/>
  <c r="L360" i="10"/>
  <c r="L359" i="10"/>
  <c r="L358" i="10"/>
  <c r="L357" i="10"/>
  <c r="L336" i="10"/>
  <c r="L335" i="10"/>
  <c r="L325" i="10"/>
  <c r="L324" i="10"/>
  <c r="L323" i="10"/>
  <c r="L322" i="10"/>
  <c r="L321" i="10"/>
  <c r="L320" i="10"/>
  <c r="L180" i="10"/>
  <c r="L174" i="10"/>
  <c r="L169" i="10"/>
  <c r="L144" i="10"/>
  <c r="L141" i="10"/>
  <c r="L114" i="10"/>
  <c r="L104" i="10"/>
  <c r="L101" i="10"/>
  <c r="L62" i="10"/>
  <c r="L398" i="10"/>
  <c r="L399" i="10"/>
  <c r="L400" i="10"/>
  <c r="L396" i="10"/>
  <c r="L397" i="10"/>
  <c r="L395" i="10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173" i="8"/>
  <c r="L396" i="8"/>
  <c r="L397" i="8"/>
  <c r="L398" i="8"/>
  <c r="L399" i="8"/>
  <c r="L400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AS399" i="6"/>
  <c r="AS398" i="6"/>
  <c r="AS397" i="6"/>
  <c r="AS394" i="6"/>
  <c r="AS393" i="6"/>
  <c r="AS392" i="6"/>
  <c r="AS390" i="6"/>
  <c r="AS388" i="6"/>
  <c r="AS387" i="6"/>
  <c r="AS386" i="6"/>
  <c r="AS385" i="6"/>
  <c r="AS384" i="6"/>
  <c r="AS383" i="6"/>
  <c r="AS382" i="6"/>
  <c r="AS374" i="6"/>
  <c r="AS373" i="6"/>
  <c r="AS370" i="6"/>
  <c r="AS344" i="6"/>
  <c r="AS301" i="6"/>
  <c r="AS225" i="6"/>
  <c r="AS224" i="6"/>
  <c r="AS223" i="6"/>
  <c r="AS205" i="6"/>
  <c r="AS186" i="6"/>
  <c r="AS171" i="6"/>
  <c r="AS145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399" i="4"/>
  <c r="L173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1" i="2"/>
  <c r="L400" i="2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CD359" i="10"/>
  <c r="BY359" i="10"/>
  <c r="CD358" i="10"/>
  <c r="BY358" i="10"/>
  <c r="CD357" i="10"/>
  <c r="BY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CD335" i="10"/>
  <c r="BY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CD324" i="10"/>
  <c r="BY324" i="10"/>
  <c r="CD323" i="10"/>
  <c r="BY323" i="10"/>
  <c r="CD322" i="10"/>
  <c r="BY322" i="10"/>
  <c r="CD321" i="10"/>
  <c r="BY321" i="10"/>
  <c r="CD320" i="10"/>
  <c r="BY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CD143" i="10"/>
  <c r="BY143" i="10"/>
  <c r="L143" i="10"/>
  <c r="CD142" i="10"/>
  <c r="BY142" i="10"/>
  <c r="L142" i="10"/>
  <c r="CD141" i="10"/>
  <c r="BY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CD103" i="10"/>
  <c r="BY103" i="10"/>
  <c r="L103" i="10"/>
  <c r="CD102" i="10"/>
  <c r="BY102" i="10"/>
  <c r="L102" i="10"/>
  <c r="CD101" i="10"/>
  <c r="BY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<sst xmlns="http://schemas.openxmlformats.org/spreadsheetml/2006/main" count="9248" uniqueCount="499">
  <si>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</si>
  <si>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</si>
  <si>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</si>
  <si>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</si>
  <si>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</si>
  <si>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</si>
  <si>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</si>
  <si>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</si>
  <si>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</si>
  <si>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</si>
  <si>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</si>
  <si>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</si>
  <si>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</si>
  <si>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</si>
  <si>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</si>
  <si>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</si>
  <si>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</si>
  <si>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</si>
  <si>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</si>
  <si>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</si>
  <si>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</si>
  <si>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</si>
  <si>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</si>
  <si>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</si>
  <si>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</si>
  <si>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</si>
  <si>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</si>
  <si>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</si>
  <si>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</si>
  <si>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</si>
  <si>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</si>
  <si>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</si>
  <si>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</si>
  <si>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</si>
  <si>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</si>
  <si>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</si>
  <si>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</si>
  <si>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</si>
  <si>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</si>
  <si>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</si>
  <si>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</si>
  <si>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</si>
  <si>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</si>
  <si>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</si>
  <si>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</si>
  <si>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</si>
  <si>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</si>
  <si>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</si>
  <si>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</si>
  <si>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</si>
  <si>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</si>
  <si>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</si>
  <si>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</si>
  <si>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</si>
  <si>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</si>
  <si>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</si>
  <si>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</si>
  <si>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</si>
  <si>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</si>
  <si>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</si>
  <si>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</si>
  <si>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</si>
  <si>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</si>
  <si>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</si>
  <si>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</si>
  <si>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</si>
  <si>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</si>
  <si>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</si>
  <si>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</si>
  <si>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</si>
  <si>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</si>
  <si>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</si>
  <si>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</si>
  <si>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</si>
  <si>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</si>
  <si>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</si>
  <si>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</si>
  <si>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</si>
  <si>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</si>
  <si>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</si>
  <si>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</si>
  <si>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</si>
  <si>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</si>
  <si>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</si>
  <si>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</si>
  <si>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</si>
  <si>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</si>
  <si>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</si>
  <si>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</si>
  <si>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</si>
  <si>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</si>
  <si>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</si>
  <si>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</si>
  <si>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</si>
  <si>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</si>
  <si>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</si>
  <si>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</si>
  <si>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</si>
  <si>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</si>
  <si>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</si>
  <si>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</si>
  <si>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</si>
  <si>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</si>
  <si>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</si>
  <si>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</si>
  <si>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</si>
  <si>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</si>
  <si>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</si>
  <si>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</si>
  <si>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</si>
  <si>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</si>
  <si>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</si>
  <si>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</si>
  <si>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</si>
  <si>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</si>
  <si>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</si>
  <si>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</si>
  <si>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</si>
  <si>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</si>
  <si>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</si>
  <si>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</si>
  <si>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</si>
  <si>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</si>
  <si>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</si>
  <si>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</si>
  <si>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</si>
  <si>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</si>
  <si>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</si>
  <si>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</si>
  <si>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</si>
  <si>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</si>
  <si>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</si>
  <si>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</si>
  <si>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</si>
  <si>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</si>
  <si>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</si>
  <si>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</si>
  <si>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</si>
  <si>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</si>
  <si>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</si>
  <si>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</si>
  <si>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</si>
  <si>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</si>
  <si>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</si>
  <si>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</si>
  <si>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</si>
  <si>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</si>
  <si>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</si>
  <si>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</si>
  <si>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</si>
  <si>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</si>
  <si>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</si>
  <si>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</si>
  <si>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</si>
  <si>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</si>
  <si>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</si>
  <si>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</si>
  <si>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</si>
  <si>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</si>
  <si>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</si>
  <si>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</si>
  <si>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</si>
  <si>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</si>
  <si>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</si>
  <si>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</si>
  <si>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</si>
  <si>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</si>
  <si>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</si>
  <si>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</si>
  <si>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</si>
  <si>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</si>
  <si>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</si>
  <si>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</si>
  <si>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</si>
  <si>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</si>
  <si>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</si>
  <si>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</si>
  <si>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</si>
  <si>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</si>
  <si>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</si>
  <si>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</si>
  <si>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</si>
  <si>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</si>
  <si>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</si>
  <si>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</si>
  <si>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</si>
  <si>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</si>
  <si>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</si>
  <si>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</si>
  <si>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</si>
  <si>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</si>
  <si>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</si>
  <si>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</si>
  <si>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</si>
  <si>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</si>
  <si>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</si>
  <si>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</si>
  <si>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</si>
  <si>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</si>
  <si>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</si>
  <si>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</si>
  <si>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</si>
  <si>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</si>
  <si>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</si>
  <si>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</si>
  <si>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</si>
  <si>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</si>
  <si>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</si>
  <si>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</si>
  <si>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</si>
  <si>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</si>
  <si>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</si>
  <si>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</si>
  <si>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</si>
  <si>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</si>
  <si>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</si>
  <si>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</si>
  <si>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</si>
  <si>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</si>
  <si>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</si>
  <si>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</si>
  <si>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</si>
  <si>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</si>
  <si>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</si>
  <si>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</si>
  <si>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</si>
  <si>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</si>
  <si>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</si>
  <si>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</si>
  <si>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</si>
  <si>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</si>
  <si>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</si>
  <si>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</si>
  <si>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</si>
  <si>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</si>
  <si>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</si>
  <si>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</si>
  <si>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</si>
  <si>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</si>
  <si>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</si>
  <si>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</si>
  <si>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</si>
  <si>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</si>
  <si>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</si>
  <si>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</si>
  <si>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</si>
  <si>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</si>
  <si>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</si>
  <si>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</si>
  <si>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</si>
  <si>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</si>
  <si>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</si>
  <si>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</si>
  <si>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</si>
  <si>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</si>
  <si>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</si>
  <si>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</si>
  <si>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</si>
  <si>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</si>
  <si>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</si>
  <si>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</si>
  <si>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</si>
  <si>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</si>
  <si>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</si>
  <si>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</si>
  <si>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</si>
  <si>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</si>
  <si>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</si>
  <si>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</si>
  <si>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</si>
  <si>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</si>
  <si>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</si>
  <si>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</si>
  <si>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</si>
  <si>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</si>
  <si>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</si>
  <si>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</si>
  <si>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</si>
  <si>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</si>
  <si>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</si>
  <si>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</si>
  <si>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</si>
  <si>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</si>
  <si>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</si>
  <si>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</si>
  <si>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</si>
  <si>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</si>
  <si>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</si>
  <si>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</si>
  <si>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</si>
  <si>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</si>
  <si>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</si>
  <si>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</si>
  <si>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</si>
  <si>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</si>
  <si>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</si>
  <si>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</si>
  <si>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</si>
  <si>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</si>
  <si>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</si>
  <si>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</si>
  <si>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</si>
  <si>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</si>
  <si>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</si>
  <si>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</si>
  <si>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</si>
  <si>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</si>
  <si>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</si>
  <si>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</si>
  <si>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</si>
  <si>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</si>
  <si>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</si>
  <si>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</si>
  <si>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</si>
  <si>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</si>
  <si>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</si>
  <si>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</si>
  <si>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</si>
  <si>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</si>
  <si>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</si>
  <si>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</si>
  <si>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</si>
  <si>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</si>
  <si>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</si>
  <si>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</si>
  <si>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</si>
  <si>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</si>
  <si>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</si>
  <si>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</si>
  <si>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</si>
  <si>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</si>
  <si>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</si>
  <si>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</si>
  <si>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</si>
  <si>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</si>
  <si>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</si>
  <si>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</si>
  <si>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</si>
  <si>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</si>
  <si>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</si>
  <si>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</si>
  <si>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</si>
  <si>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</si>
  <si>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</si>
  <si>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</si>
  <si>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</si>
  <si>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</si>
  <si>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</si>
  <si>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</si>
  <si>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</si>
  <si>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</si>
  <si>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</si>
  <si>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</si>
  <si>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</si>
  <si>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</si>
  <si>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</si>
  <si>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</si>
  <si>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</si>
  <si>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</si>
  <si>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</si>
  <si>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</si>
  <si>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</si>
  <si>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</si>
  <si>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</si>
  <si>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</si>
  <si>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</si>
  <si>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</si>
  <si>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</si>
  <si>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</si>
  <si>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</si>
  <si>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</si>
  <si>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</si>
  <si>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</si>
  <si>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</si>
  <si>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</si>
  <si>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</si>
  <si>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</si>
  <si>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</si>
  <si>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</si>
  <si>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</si>
  <si>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</si>
  <si>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</si>
  <si>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</si>
  <si>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</si>
  <si>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</si>
  <si>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</si>
  <si>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</si>
  <si>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</si>
  <si>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</si>
  <si>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</si>
  <si>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</si>
  <si>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</si>
  <si>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</si>
  <si>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</si>
  <si>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</si>
  <si>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</si>
  <si>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</si>
  <si>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</si>
  <si>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</si>
  <si>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</si>
  <si>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</si>
  <si>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</si>
  <si>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</si>
  <si>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</si>
  <si>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</si>
  <si>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</si>
  <si>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</si>
  <si>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</si>
  <si>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</si>
  <si>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</si>
  <si>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</si>
  <si>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</si>
  <si>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</si>
  <si>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</si>
  <si>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</si>
  <si>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</si>
  <si>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</si>
  <si>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</si>
  <si>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</si>
  <si>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</si>
  <si>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</si>
  <si>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</si>
  <si>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</si>
  <si>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</si>
  <si>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</si>
  <si>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</si>
  <si>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</si>
  <si>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</si>
  <si>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</si>
  <si>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</si>
  <si>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</si>
  <si>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</si>
  <si>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</si>
  <si>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</si>
  <si>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</si>
  <si>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</si>
  <si>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</si>
  <si>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</si>
  <si>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</si>
  <si>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</si>
  <si>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</si>
  <si>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</si>
  <si>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</si>
  <si>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</si>
  <si>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</si>
  <si>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</si>
  <si>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</si>
  <si>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</si>
  <si>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</si>
  <si>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</si>
  <si>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</si>
  <si>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</si>
  <si>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</si>
  <si>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</si>
  <si>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</si>
  <si>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</si>
  <si>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</si>
  <si>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</si>
  <si>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</si>
  <si>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</si>
  <si>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</si>
  <si>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</si>
  <si>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</si>
  <si>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</si>
  <si>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</si>
  <si>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</si>
  <si>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</si>
  <si>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</si>
  <si>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</si>
  <si>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</si>
  <si>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</si>
  <si>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</si>
  <si>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</si>
  <si>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</si>
  <si>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</si>
  <si>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</si>
  <si>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</si>
  <si>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</si>
  <si>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</si>
  <si>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</si>
  <si>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</si>
  <si>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</si>
  <si>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</si>
  <si>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</si>
  <si>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</si>
  <si>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</si>
  <si>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</si>
  <si>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</si>
  <si>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</si>
  <si>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</si>
  <si>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</si>
  <si>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</si>
  <si>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วรรณวนัชเค้กลอดช่องน้ำตาลโตนด100กรัม</t>
  </si>
  <si>
    <t>วรรณวนัชแซนวิชไก่หยองพริกเผา80กรัม</t>
  </si>
  <si>
    <t>วรรณวนัชมินิบันฝอยทองน้ำสลัด 75 กรัม</t>
  </si>
  <si>
    <t>วรรณวนัชขนมปังไส้กรอกแลบลิ้น90กรัม</t>
  </si>
  <si>
    <t>วรรณวนัชมินิบันแยมสตอเบอร์รี่และครีมคัสตาร์ด105กรัม</t>
  </si>
  <si>
    <t>วรรณวนัชขนมปังกระเทียมครีมชีส70 กรัม</t>
  </si>
  <si>
    <t>วรรณวนัชขนมปังไส้กรอกมายองเนส90g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</si>
</sst>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</fonts>
  <fills count="4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C6E0B4"/>
      </patternFill>
    </fill>
    <fill>
      <patternFill patternType="solid">
        <fgColor rgb="FFFF66F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57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6" borderId="4" xfId="0" applyFont="1" applyFill="1" applyBorder="1" applyAlignment="1">
      <alignment horizontal="center"/>
    </xf>
    <xf numFmtId="0" fontId="29" fillId="37" borderId="9" xfId="0" applyFont="1" applyFill="1" applyBorder="1"/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7" borderId="16" xfId="0" applyFont="1" applyFill="1" applyBorder="1"/>
    <xf numFmtId="0" fontId="29" fillId="36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7" borderId="6" xfId="0" applyFont="1" applyFill="1" applyBorder="1" applyAlignment="1">
      <alignment horizontal="left"/>
    </xf>
    <xf numFmtId="0" fontId="29" fillId="36" borderId="21" xfId="0" applyFont="1" applyFill="1" applyBorder="1" applyAlignment="1">
      <alignment horizontal="center"/>
    </xf>
    <xf numFmtId="0" fontId="29" fillId="37" borderId="21" xfId="0" applyFont="1" applyFill="1" applyBorder="1"/>
    <xf numFmtId="0" fontId="19" fillId="37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41" borderId="16" xfId="0" applyFont="1" applyFill="1" applyBorder="1" applyAlignment="1">
      <alignment horizontal="center"/>
    </xf>
    <xf numFmtId="0" fontId="19" fillId="39" borderId="16" xfId="0" applyFont="1" applyFill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3" fontId="30" fillId="12" borderId="0" xfId="0" applyNumberFormat="1" applyFont="1" applyFill="1" applyAlignment="1">
      <alignment horizontal="center"/>
    </xf>
    <xf numFmtId="3" fontId="30" fillId="20" borderId="0" xfId="0" applyNumberFormat="1" applyFont="1" applyFill="1" applyAlignment="1">
      <alignment horizontal="center"/>
    </xf>
    <xf numFmtId="3" fontId="30" fillId="21" borderId="0" xfId="0" applyNumberFormat="1" applyFont="1" applyFill="1" applyAlignment="1">
      <alignment horizontal="center"/>
    </xf>
    <xf numFmtId="3" fontId="30" fillId="22" borderId="0" xfId="0" applyNumberFormat="1" applyFont="1" applyFill="1" applyAlignment="1">
      <alignment horizontal="center"/>
    </xf>
    <xf numFmtId="3" fontId="30" fillId="23" borderId="0" xfId="0" applyNumberFormat="1" applyFont="1" applyFill="1" applyAlignment="1">
      <alignment horizontal="center"/>
    </xf>
    <xf numFmtId="0" fontId="19" fillId="0" borderId="18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28" t="s">
        <v>0</v>
      </c>
      <c r="B1" s="531" t="s">
        <v>1</v>
      </c>
      <c r="C1" s="531" t="s">
        <v>2</v>
      </c>
      <c r="D1" s="531" t="s">
        <v>3</v>
      </c>
      <c r="E1" s="531" t="s">
        <v>4</v>
      </c>
      <c r="F1" s="532" t="s">
        <v>5</v>
      </c>
      <c r="G1" s="533" t="s">
        <v>6</v>
      </c>
      <c r="H1" s="155" t="s">
        <v>7</v>
      </c>
      <c r="I1" s="534" t="s">
        <v>8</v>
      </c>
      <c r="J1" s="535"/>
      <c r="K1" s="536"/>
      <c r="L1" s="537"/>
      <c r="M1" s="535"/>
      <c r="N1" s="538" t="s">
        <v>417</v>
      </c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7"/>
      <c r="AA1" s="537"/>
      <c r="AB1" s="537"/>
      <c r="AC1" s="537"/>
      <c r="AD1" s="537"/>
      <c r="AE1" s="537"/>
      <c r="AF1" s="537"/>
      <c r="AG1" s="537"/>
      <c r="AH1" s="535"/>
      <c r="AI1" s="538" t="s">
        <v>418</v>
      </c>
      <c r="AJ1" s="537"/>
      <c r="AK1" s="537"/>
      <c r="AL1" s="537"/>
      <c r="AM1" s="537"/>
      <c r="AN1" s="537"/>
      <c r="AO1" s="537"/>
      <c r="AP1" s="537"/>
      <c r="AQ1" s="537"/>
      <c r="AR1" s="537"/>
      <c r="AS1" s="537"/>
      <c r="AT1" s="537"/>
      <c r="AU1" s="537"/>
      <c r="AV1" s="537"/>
      <c r="AW1" s="537"/>
      <c r="AX1" s="537"/>
      <c r="AY1" s="537"/>
      <c r="AZ1" s="537"/>
      <c r="BA1" s="537"/>
      <c r="BB1" s="537"/>
      <c r="BC1" s="535"/>
      <c r="BD1" s="538" t="s">
        <v>419</v>
      </c>
      <c r="BE1" s="537"/>
      <c r="BF1" s="537"/>
      <c r="BG1" s="537"/>
      <c r="BH1" s="537"/>
      <c r="BI1" s="537"/>
      <c r="BJ1" s="537"/>
      <c r="BK1" s="537"/>
      <c r="BL1" s="537"/>
      <c r="BM1" s="537"/>
      <c r="BN1" s="537"/>
      <c r="BO1" s="537"/>
      <c r="BP1" s="537"/>
      <c r="BQ1" s="537"/>
      <c r="BR1" s="537"/>
      <c r="BS1" s="537"/>
      <c r="BT1" s="537"/>
      <c r="BU1" s="537"/>
      <c r="BV1" s="537"/>
      <c r="BW1" s="537"/>
      <c r="BX1" s="535"/>
      <c r="BY1" s="538" t="s">
        <v>420</v>
      </c>
      <c r="BZ1" s="537"/>
      <c r="CA1" s="537"/>
      <c r="CB1" s="537"/>
      <c r="CC1" s="537"/>
      <c r="CD1" s="537"/>
      <c r="CE1" s="537"/>
      <c r="CF1" s="537"/>
      <c r="CG1" s="537"/>
      <c r="CH1" s="537"/>
      <c r="CI1" s="537"/>
      <c r="CJ1" s="537"/>
      <c r="CK1" s="537"/>
      <c r="CL1" s="537"/>
      <c r="CM1" s="537"/>
      <c r="CN1" s="537"/>
      <c r="CO1" s="537"/>
      <c r="CP1" s="537"/>
      <c r="CQ1" s="537"/>
      <c r="CR1" s="537"/>
      <c r="CS1" s="535"/>
      <c r="CT1" s="538" t="s">
        <v>421</v>
      </c>
      <c r="CU1" s="537"/>
      <c r="CV1" s="537"/>
      <c r="CW1" s="537"/>
      <c r="CX1" s="537"/>
      <c r="CY1" s="537"/>
      <c r="CZ1" s="537"/>
      <c r="DA1" s="537"/>
      <c r="DB1" s="537"/>
      <c r="DC1" s="537"/>
      <c r="DD1" s="537"/>
      <c r="DE1" s="537"/>
      <c r="DF1" s="537"/>
      <c r="DG1" s="537"/>
      <c r="DH1" s="537"/>
      <c r="DI1" s="537"/>
      <c r="DJ1" s="537"/>
      <c r="DK1" s="537"/>
      <c r="DL1" s="537"/>
      <c r="DM1" s="537"/>
      <c r="DN1" s="535"/>
    </row>
    <row r="2" spans="1:118" ht="26.25" hidden="1">
      <c r="A2" s="529"/>
      <c r="B2" s="529"/>
      <c r="C2" s="529"/>
      <c r="D2" s="529"/>
      <c r="E2" s="529"/>
      <c r="F2" s="529"/>
      <c r="G2" s="529"/>
      <c r="H2" s="239"/>
      <c r="I2" s="539" t="s">
        <v>11</v>
      </c>
      <c r="J2" s="539" t="s">
        <v>12</v>
      </c>
      <c r="K2" s="536" t="s">
        <v>13</v>
      </c>
      <c r="L2" s="537"/>
      <c r="M2" s="535"/>
      <c r="N2" s="542" t="s">
        <v>14</v>
      </c>
      <c r="O2" s="537"/>
      <c r="P2" s="535"/>
      <c r="Q2" s="542" t="s">
        <v>15</v>
      </c>
      <c r="R2" s="537"/>
      <c r="S2" s="535"/>
      <c r="T2" s="542" t="s">
        <v>16</v>
      </c>
      <c r="U2" s="537"/>
      <c r="V2" s="535"/>
      <c r="W2" s="542" t="s">
        <v>17</v>
      </c>
      <c r="X2" s="537"/>
      <c r="Y2" s="535"/>
      <c r="Z2" s="542" t="s">
        <v>18</v>
      </c>
      <c r="AA2" s="537"/>
      <c r="AB2" s="535"/>
      <c r="AC2" s="542" t="s">
        <v>19</v>
      </c>
      <c r="AD2" s="537"/>
      <c r="AE2" s="535"/>
      <c r="AF2" s="542" t="s">
        <v>20</v>
      </c>
      <c r="AG2" s="537"/>
      <c r="AH2" s="535"/>
      <c r="AI2" s="542" t="s">
        <v>14</v>
      </c>
      <c r="AJ2" s="537"/>
      <c r="AK2" s="535"/>
      <c r="AL2" s="542" t="s">
        <v>15</v>
      </c>
      <c r="AM2" s="537"/>
      <c r="AN2" s="535"/>
      <c r="AO2" s="542" t="s">
        <v>16</v>
      </c>
      <c r="AP2" s="537"/>
      <c r="AQ2" s="535"/>
      <c r="AR2" s="542" t="s">
        <v>17</v>
      </c>
      <c r="AS2" s="537"/>
      <c r="AT2" s="535"/>
      <c r="AU2" s="542" t="s">
        <v>18</v>
      </c>
      <c r="AV2" s="537"/>
      <c r="AW2" s="535"/>
      <c r="AX2" s="542" t="s">
        <v>19</v>
      </c>
      <c r="AY2" s="537"/>
      <c r="AZ2" s="535"/>
      <c r="BA2" s="542" t="s">
        <v>20</v>
      </c>
      <c r="BB2" s="537"/>
      <c r="BC2" s="535"/>
      <c r="BD2" s="542" t="s">
        <v>14</v>
      </c>
      <c r="BE2" s="537"/>
      <c r="BF2" s="535"/>
      <c r="BG2" s="542" t="s">
        <v>15</v>
      </c>
      <c r="BH2" s="537"/>
      <c r="BI2" s="535"/>
      <c r="BJ2" s="542" t="s">
        <v>16</v>
      </c>
      <c r="BK2" s="537"/>
      <c r="BL2" s="535"/>
      <c r="BM2" s="542" t="s">
        <v>17</v>
      </c>
      <c r="BN2" s="537"/>
      <c r="BO2" s="535"/>
      <c r="BP2" s="542" t="s">
        <v>18</v>
      </c>
      <c r="BQ2" s="537"/>
      <c r="BR2" s="535"/>
      <c r="BS2" s="542" t="s">
        <v>19</v>
      </c>
      <c r="BT2" s="537"/>
      <c r="BU2" s="535"/>
      <c r="BV2" s="542" t="s">
        <v>20</v>
      </c>
      <c r="BW2" s="537"/>
      <c r="BX2" s="535"/>
      <c r="BY2" s="542" t="s">
        <v>14</v>
      </c>
      <c r="BZ2" s="537"/>
      <c r="CA2" s="535"/>
      <c r="CB2" s="542" t="s">
        <v>15</v>
      </c>
      <c r="CC2" s="537"/>
      <c r="CD2" s="535"/>
      <c r="CE2" s="542" t="s">
        <v>16</v>
      </c>
      <c r="CF2" s="537"/>
      <c r="CG2" s="535"/>
      <c r="CH2" s="542" t="s">
        <v>17</v>
      </c>
      <c r="CI2" s="537"/>
      <c r="CJ2" s="535"/>
      <c r="CK2" s="542" t="s">
        <v>18</v>
      </c>
      <c r="CL2" s="537"/>
      <c r="CM2" s="535"/>
      <c r="CN2" s="542" t="s">
        <v>19</v>
      </c>
      <c r="CO2" s="537"/>
      <c r="CP2" s="535"/>
      <c r="CQ2" s="542" t="s">
        <v>20</v>
      </c>
      <c r="CR2" s="537"/>
      <c r="CS2" s="535"/>
      <c r="CT2" s="542" t="s">
        <v>14</v>
      </c>
      <c r="CU2" s="537"/>
      <c r="CV2" s="535"/>
      <c r="CW2" s="542" t="s">
        <v>15</v>
      </c>
      <c r="CX2" s="537"/>
      <c r="CY2" s="535"/>
      <c r="CZ2" s="542" t="s">
        <v>16</v>
      </c>
      <c r="DA2" s="537"/>
      <c r="DB2" s="535"/>
      <c r="DC2" s="542" t="s">
        <v>17</v>
      </c>
      <c r="DD2" s="537"/>
      <c r="DE2" s="535"/>
      <c r="DF2" s="542" t="s">
        <v>18</v>
      </c>
      <c r="DG2" s="537"/>
      <c r="DH2" s="535"/>
      <c r="DI2" s="542" t="s">
        <v>19</v>
      </c>
      <c r="DJ2" s="537"/>
      <c r="DK2" s="535"/>
      <c r="DL2" s="542" t="s">
        <v>20</v>
      </c>
      <c r="DM2" s="537"/>
      <c r="DN2" s="535"/>
    </row>
    <row r="3" spans="1:118" ht="26.25" hidden="1">
      <c r="A3" s="529"/>
      <c r="B3" s="529"/>
      <c r="C3" s="529"/>
      <c r="D3" s="529"/>
      <c r="E3" s="529"/>
      <c r="F3" s="529"/>
      <c r="G3" s="529"/>
      <c r="H3" s="239"/>
      <c r="I3" s="540"/>
      <c r="J3" s="540"/>
      <c r="K3" s="536" t="s">
        <v>21</v>
      </c>
      <c r="L3" s="537"/>
      <c r="M3" s="53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42">
        <v>30</v>
      </c>
      <c r="DG3" s="537"/>
      <c r="DH3" s="535"/>
      <c r="DI3" s="542">
        <v>31</v>
      </c>
      <c r="DJ3" s="537"/>
      <c r="DK3" s="535"/>
      <c r="DL3" s="542">
        <v>1</v>
      </c>
      <c r="DM3" s="537"/>
      <c r="DN3" s="535"/>
    </row>
    <row r="4" spans="1:118" ht="60.75" hidden="1" customHeight="1">
      <c r="A4" s="530"/>
      <c r="B4" s="530"/>
      <c r="C4" s="530"/>
      <c r="D4" s="530"/>
      <c r="E4" s="530"/>
      <c r="F4" s="530"/>
      <c r="G4" s="530"/>
      <c r="H4" s="240"/>
      <c r="I4" s="541"/>
      <c r="J4" s="54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1"/>
  <sheetViews>
    <sheetView topLeftCell="B1" zoomScale="90" zoomScaleNormal="90" workbookViewId="0">
      <selection activeCell="O411" sqref="O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8" t="s">
        <v>0</v>
      </c>
      <c r="B1" s="531" t="s">
        <v>1</v>
      </c>
      <c r="C1" s="531" t="s">
        <v>2</v>
      </c>
      <c r="D1" s="531" t="s">
        <v>3</v>
      </c>
      <c r="E1" s="531" t="s">
        <v>4</v>
      </c>
      <c r="F1" s="532" t="s">
        <v>5</v>
      </c>
      <c r="G1" s="533" t="s">
        <v>6</v>
      </c>
      <c r="H1" s="155" t="s">
        <v>7</v>
      </c>
      <c r="I1" s="534" t="s">
        <v>8</v>
      </c>
      <c r="J1" s="535"/>
      <c r="K1" s="536"/>
      <c r="L1" s="549"/>
      <c r="M1" s="550"/>
      <c r="N1" s="551" t="s">
        <v>471</v>
      </c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49"/>
      <c r="AJ1" s="549"/>
      <c r="AK1" s="549"/>
      <c r="AL1" s="549"/>
      <c r="AM1" s="549"/>
      <c r="AN1" s="549"/>
      <c r="AO1" s="549"/>
      <c r="AP1" s="549"/>
      <c r="AQ1" s="549"/>
      <c r="AR1" s="549"/>
      <c r="AS1" s="549"/>
      <c r="AT1" s="549"/>
      <c r="AU1" s="549"/>
      <c r="AV1" s="549"/>
      <c r="AW1" s="549"/>
      <c r="AX1" s="549"/>
      <c r="AY1" s="549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549"/>
      <c r="BV1" s="549"/>
      <c r="BW1" s="549"/>
      <c r="BX1" s="549"/>
      <c r="BY1" s="549"/>
      <c r="BZ1" s="549"/>
      <c r="CA1" s="549"/>
      <c r="CB1" s="549"/>
      <c r="CC1" s="549"/>
      <c r="CD1" s="549"/>
      <c r="CE1" s="550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52" t="s">
        <v>11</v>
      </c>
      <c r="J2" s="552" t="s">
        <v>12</v>
      </c>
      <c r="K2" s="536" t="s">
        <v>13</v>
      </c>
      <c r="L2" s="549"/>
      <c r="M2" s="550"/>
      <c r="N2" s="542" t="s">
        <v>14</v>
      </c>
      <c r="O2" s="549"/>
      <c r="P2" s="549"/>
      <c r="Q2" s="550"/>
      <c r="R2" s="543" t="s">
        <v>368</v>
      </c>
      <c r="S2" s="544"/>
      <c r="T2" s="544"/>
      <c r="U2" s="544"/>
      <c r="V2" s="544"/>
      <c r="W2" s="545"/>
      <c r="X2" s="542" t="s">
        <v>15</v>
      </c>
      <c r="Y2" s="549"/>
      <c r="Z2" s="549"/>
      <c r="AA2" s="550"/>
      <c r="AB2" s="543" t="s">
        <v>368</v>
      </c>
      <c r="AC2" s="544"/>
      <c r="AD2" s="544"/>
      <c r="AE2" s="544"/>
      <c r="AF2" s="544"/>
      <c r="AG2" s="545"/>
      <c r="AH2" s="542" t="s">
        <v>16</v>
      </c>
      <c r="AI2" s="549"/>
      <c r="AJ2" s="549"/>
      <c r="AK2" s="550"/>
      <c r="AL2" s="543" t="s">
        <v>368</v>
      </c>
      <c r="AM2" s="544"/>
      <c r="AN2" s="544"/>
      <c r="AO2" s="544"/>
      <c r="AP2" s="544"/>
      <c r="AQ2" s="545"/>
      <c r="AR2" s="542" t="s">
        <v>17</v>
      </c>
      <c r="AS2" s="549"/>
      <c r="AT2" s="549"/>
      <c r="AU2" s="550"/>
      <c r="AV2" s="543" t="s">
        <v>368</v>
      </c>
      <c r="AW2" s="544"/>
      <c r="AX2" s="544"/>
      <c r="AY2" s="544"/>
      <c r="AZ2" s="544"/>
      <c r="BA2" s="545"/>
      <c r="BB2" s="542" t="s">
        <v>18</v>
      </c>
      <c r="BC2" s="549"/>
      <c r="BD2" s="549"/>
      <c r="BE2" s="550"/>
      <c r="BF2" s="543" t="s">
        <v>368</v>
      </c>
      <c r="BG2" s="544"/>
      <c r="BH2" s="544"/>
      <c r="BI2" s="544"/>
      <c r="BJ2" s="544"/>
      <c r="BK2" s="545"/>
      <c r="BL2" s="542" t="s">
        <v>19</v>
      </c>
      <c r="BM2" s="549"/>
      <c r="BN2" s="549"/>
      <c r="BO2" s="550"/>
      <c r="BP2" s="543" t="s">
        <v>368</v>
      </c>
      <c r="BQ2" s="544"/>
      <c r="BR2" s="544"/>
      <c r="BS2" s="544"/>
      <c r="BT2" s="544"/>
      <c r="BU2" s="545"/>
      <c r="BV2" s="542" t="s">
        <v>20</v>
      </c>
      <c r="BW2" s="549"/>
      <c r="BX2" s="549"/>
      <c r="BY2" s="550"/>
      <c r="BZ2" s="543" t="s">
        <v>368</v>
      </c>
      <c r="CA2" s="544"/>
      <c r="CB2" s="544"/>
      <c r="CC2" s="544"/>
      <c r="CD2" s="544"/>
      <c r="CE2" s="545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36" t="s">
        <v>21</v>
      </c>
      <c r="L3" s="549"/>
      <c r="M3" s="550"/>
      <c r="N3" s="542"/>
      <c r="O3" s="549"/>
      <c r="P3" s="549"/>
      <c r="Q3" s="550"/>
      <c r="R3" s="546"/>
      <c r="S3" s="547"/>
      <c r="T3" s="547"/>
      <c r="U3" s="547"/>
      <c r="V3" s="547"/>
      <c r="W3" s="548"/>
      <c r="X3" s="542"/>
      <c r="Y3" s="549"/>
      <c r="Z3" s="549"/>
      <c r="AA3" s="550"/>
      <c r="AB3" s="546"/>
      <c r="AC3" s="547"/>
      <c r="AD3" s="547"/>
      <c r="AE3" s="547"/>
      <c r="AF3" s="547"/>
      <c r="AG3" s="548"/>
      <c r="AH3" s="542"/>
      <c r="AI3" s="549"/>
      <c r="AJ3" s="549"/>
      <c r="AK3" s="550"/>
      <c r="AL3" s="546"/>
      <c r="AM3" s="547"/>
      <c r="AN3" s="547"/>
      <c r="AO3" s="547"/>
      <c r="AP3" s="547"/>
      <c r="AQ3" s="548"/>
      <c r="AR3" s="542"/>
      <c r="AS3" s="549"/>
      <c r="AT3" s="549"/>
      <c r="AU3" s="550"/>
      <c r="AV3" s="546"/>
      <c r="AW3" s="547"/>
      <c r="AX3" s="547"/>
      <c r="AY3" s="547"/>
      <c r="AZ3" s="547"/>
      <c r="BA3" s="548"/>
      <c r="BB3" s="542"/>
      <c r="BC3" s="549"/>
      <c r="BD3" s="549"/>
      <c r="BE3" s="550"/>
      <c r="BF3" s="546"/>
      <c r="BG3" s="547"/>
      <c r="BH3" s="547"/>
      <c r="BI3" s="547"/>
      <c r="BJ3" s="547"/>
      <c r="BK3" s="548"/>
      <c r="BL3" s="542"/>
      <c r="BM3" s="549"/>
      <c r="BN3" s="549"/>
      <c r="BO3" s="550"/>
      <c r="BP3" s="546"/>
      <c r="BQ3" s="547"/>
      <c r="BR3" s="547"/>
      <c r="BS3" s="547"/>
      <c r="BT3" s="547"/>
      <c r="BU3" s="548"/>
      <c r="BV3" s="542"/>
      <c r="BW3" s="549"/>
      <c r="BX3" s="549"/>
      <c r="BY3" s="550"/>
      <c r="BZ3" s="546"/>
      <c r="CA3" s="547"/>
      <c r="CB3" s="547"/>
      <c r="CC3" s="547"/>
      <c r="CD3" s="547"/>
      <c r="CE3" s="548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462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2980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5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2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5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5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2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5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78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5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2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2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62">
        <v>1113157</v>
      </c>
      <c r="G104" s="45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5501</v>
      </c>
      <c r="M104" s="172">
        <v>0</v>
      </c>
      <c r="N104" s="173"/>
      <c r="O104" s="317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866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6">
        <v>656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625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2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5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5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2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5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5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7827</v>
      </c>
      <c r="M141" s="172">
        <v>0</v>
      </c>
      <c r="N141" s="173"/>
      <c r="O141" s="317">
        <v>1401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7">
        <v>1353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2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1244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6">
        <v>701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7">
        <v>1098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2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11960</v>
      </c>
      <c r="M145" s="172">
        <v>0</v>
      </c>
      <c r="N145" s="173"/>
      <c r="O145" s="317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4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26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48</v>
      </c>
      <c r="M164" s="172">
        <v>0</v>
      </c>
      <c r="N164" s="173"/>
      <c r="O164" s="313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6512</v>
      </c>
      <c r="M169" s="172">
        <v>0</v>
      </c>
      <c r="N169" s="173"/>
      <c r="O169" s="317">
        <v>1256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7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758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2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317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13270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4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26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478</v>
      </c>
      <c r="H173" s="178" t="s">
        <v>27</v>
      </c>
      <c r="I173" s="168"/>
      <c r="J173" s="158"/>
      <c r="K173" s="172"/>
      <c r="L173" s="177">
        <f t="shared" si="0"/>
        <v>27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54</v>
      </c>
      <c r="M174" s="172">
        <v>0</v>
      </c>
      <c r="N174" s="173"/>
      <c r="O174" s="330">
        <v>29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581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227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5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2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6787</v>
      </c>
      <c r="M181" s="172">
        <v>0</v>
      </c>
      <c r="N181" s="173"/>
      <c r="O181" s="317">
        <v>1307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6">
        <v>708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7">
        <v>1157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2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10040</v>
      </c>
      <c r="M186" s="172">
        <v>0</v>
      </c>
      <c r="N186" s="173"/>
      <c r="O186" s="317">
        <v>1560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4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26">
        <v>1920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10580</v>
      </c>
      <c r="M205" s="172">
        <v>0</v>
      </c>
      <c r="N205" s="173"/>
      <c r="O205" s="317">
        <v>1540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4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26">
        <v>1920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1900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1900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15660</v>
      </c>
      <c r="M223" s="172">
        <v>0</v>
      </c>
      <c r="N223" s="173"/>
      <c r="O223" s="317">
        <v>2340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41">
        <v>2304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26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2772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18116</v>
      </c>
      <c r="M224" s="172">
        <v>0</v>
      </c>
      <c r="N224" s="173"/>
      <c r="O224" s="317">
        <v>2736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41">
        <v>2664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26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14736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4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26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14500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4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26">
        <v>2580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4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2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4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4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2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5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4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2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4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2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2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6148</v>
      </c>
      <c r="M323" s="172">
        <v>0</v>
      </c>
      <c r="N323" s="173"/>
      <c r="O323" s="316">
        <v>1321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7">
        <v>772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52">
        <v>754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2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62">
        <v>1113193</v>
      </c>
      <c r="G324" s="45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5357</v>
      </c>
      <c r="M324" s="172">
        <v>0</v>
      </c>
      <c r="N324" s="173"/>
      <c r="O324" s="317">
        <v>1121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6">
        <v>635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938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2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7806</v>
      </c>
      <c r="M325" s="172">
        <v>0</v>
      </c>
      <c r="N325" s="173"/>
      <c r="O325" s="317">
        <v>1645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1095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6">
        <v>1012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1317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1057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2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2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2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4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4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2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5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4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2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5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4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2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4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2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4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2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4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4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2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5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2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2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4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2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4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2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4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4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2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4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2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317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4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26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35"/>
      <c r="J356" s="43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3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2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2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3010</v>
      </c>
      <c r="M360" s="172">
        <v>0</v>
      </c>
      <c r="N360" s="173"/>
      <c r="O360" s="313">
        <v>563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836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3426</v>
      </c>
      <c r="M361" s="172"/>
      <c r="N361" s="173"/>
      <c r="O361" s="313">
        <v>598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578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2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2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2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1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7"/>
        <v>2335</v>
      </c>
      <c r="M364" s="172"/>
      <c r="N364" s="173"/>
      <c r="O364" s="366">
        <v>444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296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249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706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2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7102</v>
      </c>
      <c r="M365" s="172"/>
      <c r="N365" s="173"/>
      <c r="O365" s="366">
        <v>1467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1041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>
        <v>872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1619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2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1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7"/>
        <v>3627</v>
      </c>
      <c r="M366" s="172"/>
      <c r="N366" s="173"/>
      <c r="O366" s="366">
        <v>867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436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435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823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486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2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1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7"/>
        <v>3544</v>
      </c>
      <c r="M367" s="443"/>
      <c r="N367" s="173"/>
      <c r="O367" s="366">
        <v>833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454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767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481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2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398">
        <v>366</v>
      </c>
      <c r="B368" s="368"/>
      <c r="C368" s="368"/>
      <c r="D368" s="368"/>
      <c r="E368" s="369"/>
      <c r="F368" s="460">
        <v>1113228</v>
      </c>
      <c r="G368" s="461" t="s">
        <v>436</v>
      </c>
      <c r="H368" s="407" t="s">
        <v>42</v>
      </c>
      <c r="I368" s="368"/>
      <c r="J368" s="370"/>
      <c r="K368" s="371"/>
      <c r="L368" s="159">
        <f t="shared" si="17"/>
        <v>3629</v>
      </c>
      <c r="M368" s="444"/>
      <c r="N368" s="231"/>
      <c r="O368" s="408">
        <v>866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448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2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21">
        <v>1113229</v>
      </c>
      <c r="G369" s="402" t="s">
        <v>453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45">
        <v>0</v>
      </c>
      <c r="N369" s="43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3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298">
        <v>20059084</v>
      </c>
      <c r="G370" s="386" t="s">
        <v>431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7550</v>
      </c>
      <c r="M370" s="300">
        <v>0</v>
      </c>
      <c r="N370" s="302"/>
      <c r="O370" s="433">
        <v>1080</v>
      </c>
      <c r="Y370" s="412">
        <v>1170</v>
      </c>
      <c r="AI370" s="413">
        <v>1350</v>
      </c>
      <c r="AS370" s="414">
        <v>1350</v>
      </c>
      <c r="BC370" s="415">
        <v>1300</v>
      </c>
      <c r="BM370" s="416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34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34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399"/>
      <c r="J373" s="399"/>
      <c r="K373" s="438"/>
      <c r="L373" s="439">
        <f t="shared" si="18"/>
        <v>28232</v>
      </c>
      <c r="M373" s="440"/>
      <c r="N373" s="399"/>
      <c r="O373" s="431">
        <v>4392</v>
      </c>
      <c r="Y373" s="364">
        <v>4356</v>
      </c>
      <c r="AI373" s="365">
        <v>5364</v>
      </c>
      <c r="AS373" s="404">
        <v>5220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35700</v>
      </c>
      <c r="M374" s="378"/>
      <c r="N374" s="302"/>
      <c r="O374" s="431">
        <v>5340</v>
      </c>
      <c r="Y374" s="364">
        <v>5280</v>
      </c>
      <c r="AI374" s="365">
        <v>6480</v>
      </c>
      <c r="AS374" s="404">
        <v>6300</v>
      </c>
      <c r="BC374" s="383">
        <v>6100</v>
      </c>
      <c r="BM374" s="384">
        <v>6200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31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31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464</v>
      </c>
      <c r="H377" s="285" t="s">
        <v>69</v>
      </c>
      <c r="I377" s="302"/>
      <c r="J377" s="302"/>
      <c r="K377" s="300"/>
      <c r="L377" s="378">
        <f t="shared" si="18"/>
        <v>7291</v>
      </c>
      <c r="M377" s="378"/>
      <c r="N377" s="302"/>
      <c r="O377" s="431">
        <v>1087</v>
      </c>
      <c r="Y377" s="364">
        <v>1152</v>
      </c>
      <c r="AI377" s="365">
        <v>972</v>
      </c>
      <c r="AS377" s="404">
        <v>1280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31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31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446">
        <f t="shared" si="18"/>
        <v>0</v>
      </c>
      <c r="M380" s="378"/>
      <c r="N380" s="302"/>
      <c r="O380" s="431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454</v>
      </c>
      <c r="H381" s="353" t="s">
        <v>42</v>
      </c>
      <c r="I381" s="302"/>
      <c r="J381" s="302"/>
      <c r="K381" s="300"/>
      <c r="L381" s="159">
        <f t="shared" si="18"/>
        <v>3369</v>
      </c>
      <c r="M381" s="390"/>
      <c r="N381" s="302"/>
      <c r="O381" s="379">
        <v>1337</v>
      </c>
      <c r="Y381" s="364">
        <v>260</v>
      </c>
      <c r="AI381" s="365">
        <v>204</v>
      </c>
      <c r="AS381" s="404">
        <v>434</v>
      </c>
      <c r="BC381" s="328">
        <v>434</v>
      </c>
      <c r="BM381" s="403">
        <v>700</v>
      </c>
      <c r="BW381" s="430"/>
    </row>
    <row r="382" spans="1:83" ht="24" hidden="1" customHeight="1">
      <c r="A382" s="284">
        <v>367</v>
      </c>
      <c r="B382" s="399"/>
      <c r="C382" s="399"/>
      <c r="D382" s="399"/>
      <c r="E382" s="417"/>
      <c r="F382" s="331">
        <v>20060019</v>
      </c>
      <c r="G382" s="308" t="s">
        <v>456</v>
      </c>
      <c r="H382" s="285" t="s">
        <v>69</v>
      </c>
      <c r="I382" s="302"/>
      <c r="J382" s="302"/>
      <c r="K382" s="300"/>
      <c r="L382" s="378">
        <f t="shared" si="18"/>
        <v>13300</v>
      </c>
      <c r="M382" s="378"/>
      <c r="N382" s="302"/>
      <c r="O382" s="431">
        <v>1980</v>
      </c>
      <c r="Y382" s="364">
        <v>1920</v>
      </c>
      <c r="AI382" s="365">
        <v>2400</v>
      </c>
      <c r="AS382" s="404">
        <v>2400</v>
      </c>
      <c r="BC382" s="328">
        <v>2300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8"/>
        <v>5560</v>
      </c>
      <c r="M383" s="378"/>
      <c r="N383" s="302"/>
      <c r="O383" s="431">
        <v>880</v>
      </c>
      <c r="Y383" s="364">
        <v>1000</v>
      </c>
      <c r="AI383" s="365">
        <v>1040</v>
      </c>
      <c r="AS383" s="404">
        <v>1040</v>
      </c>
      <c r="BC383" s="328">
        <v>800</v>
      </c>
      <c r="BM383" s="403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448</v>
      </c>
      <c r="H384" s="285" t="s">
        <v>69</v>
      </c>
      <c r="I384" s="302"/>
      <c r="J384" s="302"/>
      <c r="K384" s="300"/>
      <c r="L384" s="378">
        <f t="shared" si="18"/>
        <v>2600</v>
      </c>
      <c r="M384" s="378"/>
      <c r="N384" s="302"/>
      <c r="O384" s="431">
        <v>400</v>
      </c>
      <c r="Y384" s="364">
        <v>440</v>
      </c>
      <c r="AI384" s="365">
        <v>480</v>
      </c>
      <c r="AS384" s="404">
        <v>480</v>
      </c>
      <c r="BC384" s="328">
        <v>400</v>
      </c>
      <c r="BM384" s="403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449</v>
      </c>
      <c r="H385" s="285" t="s">
        <v>69</v>
      </c>
      <c r="I385" s="302"/>
      <c r="J385" s="302"/>
      <c r="K385" s="300"/>
      <c r="L385" s="378">
        <f t="shared" si="18"/>
        <v>1600</v>
      </c>
      <c r="M385" s="378"/>
      <c r="N385" s="302"/>
      <c r="O385" s="431">
        <v>240</v>
      </c>
      <c r="Y385" s="364">
        <v>240</v>
      </c>
      <c r="AI385" s="365">
        <v>360</v>
      </c>
      <c r="AS385" s="404">
        <v>360</v>
      </c>
      <c r="BC385" s="328">
        <v>200</v>
      </c>
      <c r="BM385" s="403">
        <v>200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450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431">
        <v>240</v>
      </c>
      <c r="Y386" s="364">
        <v>240</v>
      </c>
      <c r="AI386" s="365">
        <v>200</v>
      </c>
      <c r="AS386" s="404">
        <v>200</v>
      </c>
      <c r="BC386" s="328">
        <v>200</v>
      </c>
      <c r="BM386" s="403">
        <v>200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19" t="s">
        <v>451</v>
      </c>
      <c r="H387" s="285" t="s">
        <v>69</v>
      </c>
      <c r="I387" s="302"/>
      <c r="J387" s="302"/>
      <c r="K387" s="300"/>
      <c r="L387" s="378">
        <f t="shared" si="18"/>
        <v>1560</v>
      </c>
      <c r="M387" s="378"/>
      <c r="N387" s="302"/>
      <c r="O387" s="431">
        <v>240</v>
      </c>
      <c r="Y387" s="364">
        <v>280</v>
      </c>
      <c r="AI387" s="365">
        <v>320</v>
      </c>
      <c r="AS387" s="404">
        <v>320</v>
      </c>
      <c r="BC387" s="328">
        <v>200</v>
      </c>
      <c r="BM387" s="403">
        <v>200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8" t="s">
        <v>239</v>
      </c>
      <c r="H388" s="285" t="s">
        <v>69</v>
      </c>
      <c r="I388" s="302"/>
      <c r="J388" s="302"/>
      <c r="K388" s="300"/>
      <c r="L388" s="378">
        <f t="shared" si="18"/>
        <v>15500</v>
      </c>
      <c r="M388" s="378"/>
      <c r="N388" s="302"/>
      <c r="O388" s="431">
        <v>2280</v>
      </c>
      <c r="Y388" s="364">
        <v>2220</v>
      </c>
      <c r="AI388" s="365">
        <v>2700</v>
      </c>
      <c r="AS388" s="404">
        <v>2700</v>
      </c>
      <c r="BC388" s="328">
        <v>2800</v>
      </c>
      <c r="BM388" s="403">
        <v>2800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8" t="s">
        <v>452</v>
      </c>
      <c r="H389" s="285" t="s">
        <v>69</v>
      </c>
      <c r="I389" s="302"/>
      <c r="J389" s="302"/>
      <c r="K389" s="300"/>
      <c r="L389" s="378">
        <f t="shared" si="18"/>
        <v>5280</v>
      </c>
      <c r="M389" s="378"/>
      <c r="N389" s="302"/>
      <c r="O389" s="431">
        <v>660</v>
      </c>
      <c r="Y389" s="364">
        <v>780</v>
      </c>
      <c r="AI389" s="365">
        <v>1020</v>
      </c>
      <c r="AS389" s="404">
        <v>1020</v>
      </c>
      <c r="BC389" s="328">
        <v>900</v>
      </c>
      <c r="BM389" s="403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20">
        <v>20060764</v>
      </c>
      <c r="G390" s="418" t="s">
        <v>465</v>
      </c>
      <c r="H390" s="285" t="s">
        <v>69</v>
      </c>
      <c r="I390" s="302"/>
      <c r="J390" s="302"/>
      <c r="K390" s="300"/>
      <c r="L390" s="378">
        <f t="shared" si="18"/>
        <v>4820</v>
      </c>
      <c r="M390" s="378"/>
      <c r="N390" s="302"/>
      <c r="O390" s="431">
        <v>792</v>
      </c>
      <c r="Y390" s="364">
        <v>756</v>
      </c>
      <c r="AI390" s="365">
        <v>972</v>
      </c>
      <c r="AS390" s="404">
        <v>900</v>
      </c>
      <c r="BC390" s="328">
        <v>700</v>
      </c>
      <c r="BM390" s="403">
        <v>700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20">
        <v>20060445</v>
      </c>
      <c r="G391" s="418" t="s">
        <v>463</v>
      </c>
      <c r="H391" s="285" t="s">
        <v>69</v>
      </c>
      <c r="I391" s="302"/>
      <c r="J391" s="302"/>
      <c r="K391" s="300"/>
      <c r="L391" s="378">
        <f t="shared" si="18"/>
        <v>4812</v>
      </c>
      <c r="M391" s="378"/>
      <c r="N391" s="302"/>
      <c r="O391" s="431">
        <v>720</v>
      </c>
      <c r="Y391" s="364">
        <v>720</v>
      </c>
      <c r="AI391" s="365">
        <v>936</v>
      </c>
      <c r="AS391" s="404">
        <v>936</v>
      </c>
      <c r="BC391" s="328">
        <v>750</v>
      </c>
      <c r="BM391" s="403">
        <v>750</v>
      </c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20">
        <v>20060434</v>
      </c>
      <c r="G392" s="418" t="s">
        <v>466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31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20">
        <v>20060765</v>
      </c>
      <c r="G393" s="418" t="s">
        <v>455</v>
      </c>
      <c r="H393" s="285" t="s">
        <v>69</v>
      </c>
      <c r="I393" s="302"/>
      <c r="J393" s="302"/>
      <c r="K393" s="300"/>
      <c r="L393" s="378">
        <f t="shared" si="18"/>
        <v>200</v>
      </c>
      <c r="M393" s="378"/>
      <c r="N393" s="302"/>
      <c r="O393" s="431">
        <v>200</v>
      </c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20">
        <v>20060974</v>
      </c>
      <c r="G394" s="418" t="s">
        <v>457</v>
      </c>
      <c r="H394" s="285" t="s">
        <v>69</v>
      </c>
      <c r="I394" s="302"/>
      <c r="J394" s="302"/>
      <c r="K394" s="300"/>
      <c r="L394" s="378">
        <f t="shared" si="18"/>
        <v>3212</v>
      </c>
      <c r="M394" s="378"/>
      <c r="N394" s="302"/>
      <c r="O394" s="431">
        <v>540</v>
      </c>
      <c r="Y394" s="364">
        <v>504</v>
      </c>
      <c r="AI394" s="365">
        <v>684</v>
      </c>
      <c r="AS394" s="404">
        <v>684</v>
      </c>
      <c r="BC394" s="328">
        <v>400</v>
      </c>
      <c r="BM394" s="403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20">
        <v>20060976</v>
      </c>
      <c r="G395" s="418" t="s">
        <v>458</v>
      </c>
      <c r="H395" s="285" t="s">
        <v>69</v>
      </c>
      <c r="I395" s="302"/>
      <c r="J395" s="302"/>
      <c r="K395" s="300"/>
      <c r="L395" s="378">
        <f t="shared" si="18"/>
        <v>18740</v>
      </c>
      <c r="M395" s="378"/>
      <c r="N395" s="302"/>
      <c r="O395" s="431">
        <v>2760</v>
      </c>
      <c r="Y395" s="364">
        <v>2700</v>
      </c>
      <c r="AI395" s="365">
        <v>3300</v>
      </c>
      <c r="AS395" s="404">
        <v>3180</v>
      </c>
      <c r="BC395" s="328">
        <v>3400</v>
      </c>
      <c r="BM395" s="403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20">
        <v>20060977</v>
      </c>
      <c r="G396" s="418" t="s">
        <v>461</v>
      </c>
      <c r="H396" s="285" t="s">
        <v>69</v>
      </c>
      <c r="I396" s="302"/>
      <c r="J396" s="302"/>
      <c r="K396" s="300"/>
      <c r="L396" s="378">
        <f t="shared" si="18"/>
        <v>11400</v>
      </c>
      <c r="M396" s="378"/>
      <c r="N396" s="302"/>
      <c r="O396" s="431">
        <v>1920</v>
      </c>
      <c r="Y396" s="364">
        <v>1920</v>
      </c>
      <c r="AI396" s="365">
        <v>2304</v>
      </c>
      <c r="AS396" s="404">
        <v>2256</v>
      </c>
      <c r="BC396" s="328">
        <v>1500</v>
      </c>
      <c r="BM396" s="403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20">
        <v>20060978</v>
      </c>
      <c r="G397" s="418" t="s">
        <v>460</v>
      </c>
      <c r="H397" s="285" t="s">
        <v>69</v>
      </c>
      <c r="I397" s="302"/>
      <c r="J397" s="302"/>
      <c r="K397" s="300"/>
      <c r="L397" s="378">
        <f t="shared" si="18"/>
        <v>6720</v>
      </c>
      <c r="M397" s="378"/>
      <c r="N397" s="302"/>
      <c r="O397" s="431">
        <v>1020</v>
      </c>
      <c r="Y397" s="364">
        <v>960</v>
      </c>
      <c r="AI397" s="365">
        <v>1200</v>
      </c>
      <c r="AS397" s="404">
        <v>1140</v>
      </c>
      <c r="BC397" s="328">
        <v>1200</v>
      </c>
      <c r="BM397" s="403">
        <v>1200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20">
        <v>20060973</v>
      </c>
      <c r="G398" s="458" t="s">
        <v>469</v>
      </c>
      <c r="H398" s="285" t="s">
        <v>69</v>
      </c>
      <c r="I398" s="302"/>
      <c r="J398" s="302"/>
      <c r="K398" s="300"/>
      <c r="L398" s="378">
        <f t="shared" ref="L398:L401" si="19">SUM(O398,Y398,AI398,AS398,BC398,BM398,BW398)</f>
        <v>240</v>
      </c>
      <c r="M398" s="378"/>
      <c r="N398" s="302"/>
      <c r="O398" s="431">
        <v>24</v>
      </c>
      <c r="Y398" s="364">
        <v>60</v>
      </c>
      <c r="AI398" s="365">
        <v>0</v>
      </c>
      <c r="AS398" s="404">
        <v>36</v>
      </c>
      <c r="BC398" s="328">
        <v>60</v>
      </c>
      <c r="BM398" s="403">
        <v>60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64"/>
      <c r="F399" s="465">
        <v>20061265</v>
      </c>
      <c r="G399" s="466" t="s">
        <v>470</v>
      </c>
      <c r="H399" s="368" t="s">
        <v>69</v>
      </c>
      <c r="I399" s="362"/>
      <c r="J399" s="362"/>
      <c r="K399" s="371"/>
      <c r="L399" s="446">
        <f t="shared" si="19"/>
        <v>15940</v>
      </c>
      <c r="M399" s="446"/>
      <c r="N399" s="362"/>
      <c r="O399" s="467">
        <v>2760</v>
      </c>
      <c r="Y399" s="468">
        <v>2760</v>
      </c>
      <c r="AI399" s="469">
        <v>2520</v>
      </c>
      <c r="AS399" s="470">
        <v>2700</v>
      </c>
      <c r="BC399" s="471">
        <v>2600</v>
      </c>
      <c r="BM399" s="472">
        <v>2600</v>
      </c>
      <c r="BW399" s="473"/>
    </row>
    <row r="400" spans="1:75" ht="26.25" hidden="1" customHeight="1">
      <c r="A400" s="484">
        <v>385</v>
      </c>
      <c r="B400" s="486"/>
      <c r="C400" s="486"/>
      <c r="D400" s="486"/>
      <c r="E400" s="464"/>
      <c r="F400" s="486"/>
      <c r="G400" s="486" t="s">
        <v>476</v>
      </c>
      <c r="H400" s="368" t="s">
        <v>69</v>
      </c>
      <c r="I400" s="486"/>
      <c r="J400" s="486"/>
      <c r="K400" s="371"/>
      <c r="L400" s="446">
        <f t="shared" si="19"/>
        <v>10000</v>
      </c>
      <c r="M400" s="446"/>
      <c r="N400" s="486"/>
      <c r="O400" s="467"/>
      <c r="P400" s="485"/>
      <c r="Q400" s="485"/>
      <c r="R400" s="485"/>
      <c r="S400" s="485"/>
      <c r="T400" s="485"/>
      <c r="U400" s="485"/>
      <c r="V400" s="485"/>
      <c r="W400" s="485"/>
      <c r="X400" s="485"/>
      <c r="Y400" s="468"/>
      <c r="Z400" s="485"/>
      <c r="AA400" s="485"/>
      <c r="AB400" s="485"/>
      <c r="AC400" s="485"/>
      <c r="AD400" s="485"/>
      <c r="AE400" s="485"/>
      <c r="AF400" s="485"/>
      <c r="AG400" s="485"/>
      <c r="AH400" s="485"/>
      <c r="AI400" s="469"/>
      <c r="AJ400" s="485"/>
      <c r="AK400" s="485"/>
      <c r="AL400" s="485"/>
      <c r="AM400" s="485"/>
      <c r="AN400" s="485"/>
      <c r="AO400" s="485"/>
      <c r="AP400" s="485"/>
      <c r="AQ400" s="485"/>
      <c r="AR400" s="485"/>
      <c r="AS400" s="470"/>
      <c r="AT400" s="485"/>
      <c r="AU400" s="485"/>
      <c r="AV400" s="485"/>
      <c r="AW400" s="485"/>
      <c r="AX400" s="485"/>
      <c r="AY400" s="485"/>
      <c r="AZ400" s="485"/>
      <c r="BA400" s="485"/>
      <c r="BB400" s="485"/>
      <c r="BC400" s="471">
        <v>5000</v>
      </c>
      <c r="BD400" s="485"/>
      <c r="BE400" s="485"/>
      <c r="BF400" s="485"/>
      <c r="BG400" s="485"/>
      <c r="BH400" s="485"/>
      <c r="BI400" s="485"/>
      <c r="BJ400" s="485"/>
      <c r="BK400" s="485"/>
      <c r="BL400" s="485"/>
      <c r="BM400" s="472">
        <v>5000</v>
      </c>
      <c r="BN400" s="485"/>
      <c r="BO400" s="485"/>
      <c r="BP400" s="485"/>
      <c r="BQ400" s="485"/>
      <c r="BR400" s="485"/>
      <c r="BS400" s="485"/>
      <c r="BT400" s="485"/>
      <c r="BU400" s="485"/>
      <c r="BV400" s="485"/>
      <c r="BW400" s="473"/>
    </row>
    <row r="401" spans="1:75" ht="29.25" hidden="1" customHeight="1">
      <c r="A401" s="474">
        <v>386</v>
      </c>
      <c r="B401" s="487"/>
      <c r="C401" s="487"/>
      <c r="D401" s="487"/>
      <c r="E401" s="464"/>
      <c r="F401" s="487"/>
      <c r="G401" s="487" t="s">
        <v>477</v>
      </c>
      <c r="H401" s="285" t="s">
        <v>69</v>
      </c>
      <c r="I401" s="487"/>
      <c r="J401" s="487"/>
      <c r="K401" s="475"/>
      <c r="L401" s="476">
        <f t="shared" si="19"/>
        <v>3200</v>
      </c>
      <c r="M401" s="476"/>
      <c r="N401" s="487"/>
      <c r="O401" s="477"/>
      <c r="P401" s="463"/>
      <c r="Q401" s="463"/>
      <c r="R401" s="463"/>
      <c r="S401" s="463"/>
      <c r="T401" s="463"/>
      <c r="U401" s="463"/>
      <c r="V401" s="463"/>
      <c r="W401" s="463"/>
      <c r="X401" s="463"/>
      <c r="Y401" s="478"/>
      <c r="Z401" s="463"/>
      <c r="AA401" s="463"/>
      <c r="AB401" s="463"/>
      <c r="AC401" s="463"/>
      <c r="AD401" s="463"/>
      <c r="AE401" s="463"/>
      <c r="AF401" s="463"/>
      <c r="AG401" s="463"/>
      <c r="AH401" s="463"/>
      <c r="AI401" s="479"/>
      <c r="AJ401" s="463"/>
      <c r="AK401" s="463"/>
      <c r="AL401" s="463"/>
      <c r="AM401" s="463"/>
      <c r="AN401" s="463"/>
      <c r="AO401" s="463"/>
      <c r="AP401" s="463"/>
      <c r="AQ401" s="463"/>
      <c r="AR401" s="463"/>
      <c r="AS401" s="480"/>
      <c r="AT401" s="463"/>
      <c r="AU401" s="463"/>
      <c r="AV401" s="463"/>
      <c r="AW401" s="463"/>
      <c r="AX401" s="463"/>
      <c r="AY401" s="463"/>
      <c r="AZ401" s="463"/>
      <c r="BA401" s="463"/>
      <c r="BB401" s="463"/>
      <c r="BC401" s="481">
        <v>1600</v>
      </c>
      <c r="BD401" s="463"/>
      <c r="BE401" s="463"/>
      <c r="BF401" s="463"/>
      <c r="BG401" s="463"/>
      <c r="BH401" s="463"/>
      <c r="BI401" s="463"/>
      <c r="BJ401" s="463"/>
      <c r="BK401" s="463"/>
      <c r="BL401" s="463"/>
      <c r="BM401" s="482">
        <v>1600</v>
      </c>
      <c r="BN401" s="463"/>
      <c r="BO401" s="463"/>
      <c r="BP401" s="463"/>
      <c r="BQ401" s="463"/>
      <c r="BR401" s="463"/>
      <c r="BS401" s="463"/>
      <c r="BT401" s="463"/>
      <c r="BU401" s="463"/>
      <c r="BV401" s="463"/>
      <c r="BW401" s="483"/>
    </row>
  </sheetData>
  <autoFilter ref="H1:H401" xr:uid="{00000000-0001-0000-01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5" t="s">
        <v>14</v>
      </c>
      <c r="B1" s="554"/>
      <c r="C1" s="554"/>
      <c r="D1" s="554"/>
      <c r="E1" s="554"/>
      <c r="F1" s="556"/>
      <c r="G1" s="116"/>
      <c r="H1" s="557" t="s">
        <v>15</v>
      </c>
      <c r="I1" s="558"/>
      <c r="J1" s="558"/>
      <c r="K1" s="558"/>
      <c r="L1" s="558"/>
      <c r="M1" s="559"/>
      <c r="N1" s="116"/>
      <c r="O1" s="557" t="s">
        <v>16</v>
      </c>
      <c r="P1" s="558"/>
      <c r="Q1" s="558"/>
      <c r="R1" s="558"/>
      <c r="S1" s="558"/>
      <c r="T1" s="558"/>
      <c r="U1" s="116"/>
      <c r="V1" s="557" t="s">
        <v>17</v>
      </c>
      <c r="W1" s="558"/>
      <c r="X1" s="558"/>
      <c r="Y1" s="558"/>
      <c r="Z1" s="558"/>
      <c r="AA1" s="558"/>
      <c r="AB1" s="116"/>
      <c r="AC1" s="557" t="s">
        <v>394</v>
      </c>
      <c r="AD1" s="558"/>
      <c r="AE1" s="558"/>
      <c r="AF1" s="558"/>
      <c r="AG1" s="558"/>
      <c r="AH1" s="558"/>
      <c r="AI1" s="116"/>
      <c r="AJ1" s="557" t="s">
        <v>19</v>
      </c>
      <c r="AK1" s="558"/>
      <c r="AL1" s="558"/>
      <c r="AM1" s="558"/>
      <c r="AN1" s="558"/>
      <c r="AO1" s="558"/>
      <c r="AP1" s="116"/>
      <c r="AQ1" s="557" t="s">
        <v>395</v>
      </c>
      <c r="AR1" s="558"/>
      <c r="AS1" s="558"/>
      <c r="AT1" s="558"/>
      <c r="AU1" s="558"/>
      <c r="AV1" s="55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0" t="s">
        <v>10</v>
      </c>
      <c r="CU1" s="561"/>
      <c r="CV1" s="561"/>
      <c r="CW1" s="561"/>
      <c r="CX1" s="561"/>
      <c r="CY1" s="561"/>
      <c r="CZ1" s="561"/>
      <c r="DA1" s="561"/>
      <c r="DB1" s="561"/>
      <c r="DC1" s="561"/>
      <c r="DD1" s="561"/>
      <c r="DE1" s="561"/>
      <c r="DF1" s="561"/>
      <c r="DG1" s="561"/>
      <c r="DH1" s="561"/>
      <c r="DI1" s="561"/>
      <c r="DJ1" s="561"/>
      <c r="DK1" s="561"/>
      <c r="DL1" s="561"/>
      <c r="DM1" s="561"/>
      <c r="DN1" s="56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63" t="s">
        <v>18</v>
      </c>
      <c r="BC2" s="561"/>
      <c r="BD2" s="561"/>
      <c r="BE2" s="562"/>
      <c r="BF2" s="564" t="s">
        <v>368</v>
      </c>
      <c r="BG2" s="565"/>
      <c r="BH2" s="565"/>
      <c r="BI2" s="565"/>
      <c r="BJ2" s="565"/>
      <c r="BK2" s="566"/>
      <c r="BL2" s="563" t="s">
        <v>19</v>
      </c>
      <c r="BM2" s="561"/>
      <c r="BN2" s="561"/>
      <c r="BO2" s="562"/>
      <c r="BP2" s="564" t="s">
        <v>368</v>
      </c>
      <c r="BQ2" s="565"/>
      <c r="BR2" s="565"/>
      <c r="BS2" s="565"/>
      <c r="BT2" s="565"/>
      <c r="BU2" s="566"/>
      <c r="BV2" s="563" t="s">
        <v>20</v>
      </c>
      <c r="BW2" s="56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63" t="s">
        <v>17</v>
      </c>
      <c r="CI2" s="561"/>
      <c r="CJ2" s="562"/>
      <c r="CK2" s="563" t="s">
        <v>18</v>
      </c>
      <c r="CL2" s="561"/>
      <c r="CM2" s="562"/>
      <c r="CN2" s="563" t="s">
        <v>19</v>
      </c>
      <c r="CO2" s="561"/>
      <c r="CP2" s="562"/>
      <c r="CQ2" s="563" t="s">
        <v>20</v>
      </c>
      <c r="CR2" s="561"/>
      <c r="CS2" s="562"/>
      <c r="CT2" s="563" t="s">
        <v>14</v>
      </c>
      <c r="CU2" s="561"/>
      <c r="CV2" s="562"/>
      <c r="CW2" s="563" t="s">
        <v>15</v>
      </c>
      <c r="CX2" s="561"/>
      <c r="CY2" s="562"/>
      <c r="CZ2" s="563" t="s">
        <v>16</v>
      </c>
      <c r="DA2" s="561"/>
      <c r="DB2" s="562"/>
      <c r="DC2" s="563" t="s">
        <v>17</v>
      </c>
      <c r="DD2" s="561"/>
      <c r="DE2" s="562"/>
      <c r="DF2" s="563" t="s">
        <v>18</v>
      </c>
      <c r="DG2" s="561"/>
      <c r="DH2" s="562"/>
      <c r="DI2" s="563" t="s">
        <v>19</v>
      </c>
      <c r="DJ2" s="561"/>
      <c r="DK2" s="562"/>
      <c r="DL2" s="563" t="s">
        <v>20</v>
      </c>
      <c r="DM2" s="561"/>
      <c r="DN2" s="56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63"/>
      <c r="BC3" s="561"/>
      <c r="BD3" s="561"/>
      <c r="BE3" s="562"/>
      <c r="BF3" s="567"/>
      <c r="BG3" s="558"/>
      <c r="BH3" s="558"/>
      <c r="BI3" s="558"/>
      <c r="BJ3" s="558"/>
      <c r="BK3" s="559"/>
      <c r="BL3" s="563"/>
      <c r="BM3" s="561"/>
      <c r="BN3" s="561"/>
      <c r="BO3" s="562"/>
      <c r="BP3" s="567"/>
      <c r="BQ3" s="558"/>
      <c r="BR3" s="558"/>
      <c r="BS3" s="558"/>
      <c r="BT3" s="558"/>
      <c r="BU3" s="559"/>
      <c r="BV3" s="563"/>
      <c r="BW3" s="56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63"/>
      <c r="DG3" s="561"/>
      <c r="DH3" s="562"/>
      <c r="DI3" s="563"/>
      <c r="DJ3" s="561"/>
      <c r="DK3" s="562"/>
      <c r="DL3" s="563"/>
      <c r="DM3" s="561"/>
      <c r="DN3" s="56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3" t="s">
        <v>386</v>
      </c>
      <c r="P359" s="55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3" t="s">
        <v>386</v>
      </c>
      <c r="Z359" s="55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3" t="s">
        <v>386</v>
      </c>
      <c r="AJ359" s="55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3" t="s">
        <v>386</v>
      </c>
      <c r="AT359" s="55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3" t="s">
        <v>386</v>
      </c>
      <c r="BD359" s="55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3" t="s">
        <v>386</v>
      </c>
      <c r="BN359" s="55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3" t="s">
        <v>386</v>
      </c>
      <c r="BX359" s="554"/>
      <c r="BY359" s="55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3" t="s">
        <v>391</v>
      </c>
      <c r="P362" s="55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3" t="s">
        <v>391</v>
      </c>
      <c r="Z362" s="55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3" t="s">
        <v>391</v>
      </c>
      <c r="AJ362" s="55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3" t="s">
        <v>391</v>
      </c>
      <c r="AT362" s="55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3" t="s">
        <v>391</v>
      </c>
      <c r="BD362" s="55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3" t="s">
        <v>391</v>
      </c>
      <c r="BN362" s="55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3" t="s">
        <v>391</v>
      </c>
      <c r="BX362" s="554"/>
      <c r="BY362" s="554"/>
      <c r="BZ362" s="554"/>
      <c r="CA362" s="554"/>
      <c r="CB362" s="554"/>
      <c r="CC362" s="554"/>
      <c r="CD362" s="554"/>
      <c r="CE362" s="55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3" t="s">
        <v>392</v>
      </c>
      <c r="P363" s="55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3" t="s">
        <v>392</v>
      </c>
      <c r="Z363" s="55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3" t="s">
        <v>392</v>
      </c>
      <c r="AJ363" s="55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3" t="s">
        <v>392</v>
      </c>
      <c r="AT363" s="55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3" t="s">
        <v>392</v>
      </c>
      <c r="BD363" s="55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3" t="s">
        <v>392</v>
      </c>
      <c r="BN363" s="55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3" t="s">
        <v>392</v>
      </c>
      <c r="BX363" s="554"/>
      <c r="BY363" s="554"/>
      <c r="BZ363" s="554"/>
      <c r="CA363" s="554"/>
      <c r="CB363" s="554"/>
      <c r="CC363" s="554"/>
      <c r="CD363" s="554"/>
      <c r="CE363" s="55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3" t="s">
        <v>393</v>
      </c>
      <c r="P364" s="55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3" t="s">
        <v>393</v>
      </c>
      <c r="Z364" s="55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3" t="s">
        <v>393</v>
      </c>
      <c r="AJ364" s="55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3" t="s">
        <v>393</v>
      </c>
      <c r="AT364" s="55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3" t="s">
        <v>393</v>
      </c>
      <c r="BD364" s="55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3" t="s">
        <v>393</v>
      </c>
      <c r="BN364" s="55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3" t="s">
        <v>393</v>
      </c>
      <c r="BX364" s="554"/>
      <c r="BY364" s="554"/>
      <c r="BZ364" s="554"/>
      <c r="CA364" s="554"/>
      <c r="CB364" s="554"/>
      <c r="CC364" s="554"/>
      <c r="CD364" s="554"/>
      <c r="CE364" s="55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9"/>
  <sheetViews>
    <sheetView topLeftCell="B336" zoomScale="90" zoomScaleNormal="90" workbookViewId="0">
      <selection activeCell="BM169" sqref="BM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8" t="s">
        <v>0</v>
      </c>
      <c r="B1" s="531" t="s">
        <v>1</v>
      </c>
      <c r="C1" s="531" t="s">
        <v>2</v>
      </c>
      <c r="D1" s="531" t="s">
        <v>3</v>
      </c>
      <c r="E1" s="531" t="s">
        <v>4</v>
      </c>
      <c r="F1" s="532" t="s">
        <v>5</v>
      </c>
      <c r="G1" s="533" t="s">
        <v>6</v>
      </c>
      <c r="H1" s="155" t="s">
        <v>7</v>
      </c>
      <c r="I1" s="534" t="s">
        <v>8</v>
      </c>
      <c r="J1" s="535"/>
      <c r="K1" s="536"/>
      <c r="L1" s="549"/>
      <c r="M1" s="550"/>
      <c r="N1" s="551" t="s">
        <v>472</v>
      </c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49"/>
      <c r="AJ1" s="549"/>
      <c r="AK1" s="549"/>
      <c r="AL1" s="549"/>
      <c r="AM1" s="549"/>
      <c r="AN1" s="549"/>
      <c r="AO1" s="549"/>
      <c r="AP1" s="549"/>
      <c r="AQ1" s="549"/>
      <c r="AR1" s="549"/>
      <c r="AS1" s="549"/>
      <c r="AT1" s="549"/>
      <c r="AU1" s="549"/>
      <c r="AV1" s="549"/>
      <c r="AW1" s="549"/>
      <c r="AX1" s="549"/>
      <c r="AY1" s="549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549"/>
      <c r="BV1" s="549"/>
      <c r="BW1" s="549"/>
      <c r="BX1" s="549"/>
      <c r="BY1" s="549"/>
      <c r="BZ1" s="549"/>
      <c r="CA1" s="549"/>
      <c r="CB1" s="549"/>
      <c r="CC1" s="549"/>
      <c r="CD1" s="549"/>
      <c r="CE1" s="550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52" t="s">
        <v>11</v>
      </c>
      <c r="J2" s="552" t="s">
        <v>12</v>
      </c>
      <c r="K2" s="536" t="s">
        <v>13</v>
      </c>
      <c r="L2" s="549"/>
      <c r="M2" s="550"/>
      <c r="N2" s="542" t="s">
        <v>14</v>
      </c>
      <c r="O2" s="549"/>
      <c r="P2" s="549"/>
      <c r="Q2" s="550"/>
      <c r="R2" s="543" t="s">
        <v>368</v>
      </c>
      <c r="S2" s="544"/>
      <c r="T2" s="544"/>
      <c r="U2" s="544"/>
      <c r="V2" s="544"/>
      <c r="W2" s="545"/>
      <c r="X2" s="542" t="s">
        <v>15</v>
      </c>
      <c r="Y2" s="549"/>
      <c r="Z2" s="549"/>
      <c r="AA2" s="550"/>
      <c r="AB2" s="543" t="s">
        <v>368</v>
      </c>
      <c r="AC2" s="544"/>
      <c r="AD2" s="544"/>
      <c r="AE2" s="544"/>
      <c r="AF2" s="544"/>
      <c r="AG2" s="545"/>
      <c r="AH2" s="542" t="s">
        <v>16</v>
      </c>
      <c r="AI2" s="549"/>
      <c r="AJ2" s="549"/>
      <c r="AK2" s="550"/>
      <c r="AL2" s="543" t="s">
        <v>368</v>
      </c>
      <c r="AM2" s="544"/>
      <c r="AN2" s="544"/>
      <c r="AO2" s="544"/>
      <c r="AP2" s="544"/>
      <c r="AQ2" s="545"/>
      <c r="AR2" s="542" t="s">
        <v>17</v>
      </c>
      <c r="AS2" s="549"/>
      <c r="AT2" s="549"/>
      <c r="AU2" s="550"/>
      <c r="AV2" s="543" t="s">
        <v>368</v>
      </c>
      <c r="AW2" s="544"/>
      <c r="AX2" s="544"/>
      <c r="AY2" s="544"/>
      <c r="AZ2" s="544"/>
      <c r="BA2" s="545"/>
      <c r="BB2" s="542" t="s">
        <v>18</v>
      </c>
      <c r="BC2" s="549"/>
      <c r="BD2" s="549"/>
      <c r="BE2" s="550"/>
      <c r="BF2" s="543" t="s">
        <v>368</v>
      </c>
      <c r="BG2" s="544"/>
      <c r="BH2" s="544"/>
      <c r="BI2" s="544"/>
      <c r="BJ2" s="544"/>
      <c r="BK2" s="545"/>
      <c r="BL2" s="542" t="s">
        <v>19</v>
      </c>
      <c r="BM2" s="549"/>
      <c r="BN2" s="549"/>
      <c r="BO2" s="550"/>
      <c r="BP2" s="543" t="s">
        <v>368</v>
      </c>
      <c r="BQ2" s="544"/>
      <c r="BR2" s="544"/>
      <c r="BS2" s="544"/>
      <c r="BT2" s="544"/>
      <c r="BU2" s="545"/>
      <c r="BV2" s="542" t="s">
        <v>20</v>
      </c>
      <c r="BW2" s="549"/>
      <c r="BX2" s="549"/>
      <c r="BY2" s="550"/>
      <c r="BZ2" s="543" t="s">
        <v>368</v>
      </c>
      <c r="CA2" s="544"/>
      <c r="CB2" s="544"/>
      <c r="CC2" s="544"/>
      <c r="CD2" s="544"/>
      <c r="CE2" s="545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36" t="s">
        <v>21</v>
      </c>
      <c r="L3" s="549"/>
      <c r="M3" s="550"/>
      <c r="N3" s="542"/>
      <c r="O3" s="549"/>
      <c r="P3" s="549"/>
      <c r="Q3" s="550"/>
      <c r="R3" s="546"/>
      <c r="S3" s="547"/>
      <c r="T3" s="547"/>
      <c r="U3" s="547"/>
      <c r="V3" s="547"/>
      <c r="W3" s="548"/>
      <c r="X3" s="542"/>
      <c r="Y3" s="549"/>
      <c r="Z3" s="549"/>
      <c r="AA3" s="550"/>
      <c r="AB3" s="546"/>
      <c r="AC3" s="547"/>
      <c r="AD3" s="547"/>
      <c r="AE3" s="547"/>
      <c r="AF3" s="547"/>
      <c r="AG3" s="548"/>
      <c r="AH3" s="542"/>
      <c r="AI3" s="549"/>
      <c r="AJ3" s="549"/>
      <c r="AK3" s="550"/>
      <c r="AL3" s="546"/>
      <c r="AM3" s="547"/>
      <c r="AN3" s="547"/>
      <c r="AO3" s="547"/>
      <c r="AP3" s="547"/>
      <c r="AQ3" s="548"/>
      <c r="AR3" s="542"/>
      <c r="AS3" s="549"/>
      <c r="AT3" s="549"/>
      <c r="AU3" s="550"/>
      <c r="AV3" s="546"/>
      <c r="AW3" s="547"/>
      <c r="AX3" s="547"/>
      <c r="AY3" s="547"/>
      <c r="AZ3" s="547"/>
      <c r="BA3" s="548"/>
      <c r="BB3" s="542"/>
      <c r="BC3" s="549"/>
      <c r="BD3" s="549"/>
      <c r="BE3" s="550"/>
      <c r="BF3" s="546"/>
      <c r="BG3" s="547"/>
      <c r="BH3" s="547"/>
      <c r="BI3" s="547"/>
      <c r="BJ3" s="547"/>
      <c r="BK3" s="548"/>
      <c r="BL3" s="542"/>
      <c r="BM3" s="549"/>
      <c r="BN3" s="549"/>
      <c r="BO3" s="550"/>
      <c r="BP3" s="546"/>
      <c r="BQ3" s="547"/>
      <c r="BR3" s="547"/>
      <c r="BS3" s="547"/>
      <c r="BT3" s="547"/>
      <c r="BU3" s="548"/>
      <c r="BV3" s="542"/>
      <c r="BW3" s="549"/>
      <c r="BX3" s="549"/>
      <c r="BY3" s="550"/>
      <c r="BZ3" s="546"/>
      <c r="CA3" s="547"/>
      <c r="CB3" s="547"/>
      <c r="CC3" s="547"/>
      <c r="CD3" s="547"/>
      <c r="CE3" s="548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3670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5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2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5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2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61</v>
      </c>
      <c r="M99" s="172">
        <v>0</v>
      </c>
      <c r="N99" s="173"/>
      <c r="O99" s="202">
        <v>31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5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2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62">
        <v>1113157</v>
      </c>
      <c r="G104" s="45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5943</v>
      </c>
      <c r="M104" s="172">
        <v>0</v>
      </c>
      <c r="N104" s="173"/>
      <c r="O104" s="317">
        <v>1353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6">
        <v>687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799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2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19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5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2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488">
        <v>1113090</v>
      </c>
      <c r="G141" s="48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13918</v>
      </c>
      <c r="M141" s="172">
        <v>0</v>
      </c>
      <c r="N141" s="173"/>
      <c r="O141" s="317">
        <v>1895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2970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6">
        <v>2063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7">
        <v>2343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2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7204</v>
      </c>
      <c r="M144" s="172">
        <v>0</v>
      </c>
      <c r="N144" s="173"/>
      <c r="O144" s="317">
        <v>1604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1206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6">
        <v>836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7">
        <v>1147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2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11380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7264</v>
      </c>
      <c r="M169" s="172">
        <v>0</v>
      </c>
      <c r="N169" s="173"/>
      <c r="O169" s="317">
        <v>1519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6">
        <v>870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7">
        <v>1132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2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13575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479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606</v>
      </c>
      <c r="M175" s="172">
        <v>0</v>
      </c>
      <c r="N175" s="173"/>
      <c r="O175" s="330">
        <v>16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51">
        <v>12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2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297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297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7627</v>
      </c>
      <c r="M181" s="172">
        <v>0</v>
      </c>
      <c r="N181" s="173"/>
      <c r="O181" s="317">
        <v>1610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1261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6">
        <v>899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7">
        <v>1240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957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2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9600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8459</v>
      </c>
      <c r="M205" s="172">
        <v>0</v>
      </c>
      <c r="N205" s="173"/>
      <c r="O205" s="218">
        <v>1000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1199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1660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16163</v>
      </c>
      <c r="M223" s="172">
        <v>0</v>
      </c>
      <c r="N223" s="173"/>
      <c r="O223" s="218">
        <v>2555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17740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2952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14160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2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2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6553</v>
      </c>
      <c r="M323" s="172">
        <v>0</v>
      </c>
      <c r="N323" s="173"/>
      <c r="O323" s="316">
        <v>1444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7">
        <v>1094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5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2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462">
        <v>1113193</v>
      </c>
      <c r="G324" s="45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5741</v>
      </c>
      <c r="M324" s="172">
        <v>0</v>
      </c>
      <c r="N324" s="173"/>
      <c r="O324" s="317">
        <v>1284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935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6">
        <v>687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952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713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2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8186</v>
      </c>
      <c r="M325" s="172">
        <v>0</v>
      </c>
      <c r="N325" s="173"/>
      <c r="O325" s="317">
        <v>1855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1226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6">
        <v>1007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7">
        <v>1309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1109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2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2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5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2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2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9259</v>
      </c>
      <c r="M344" s="172">
        <v>0</v>
      </c>
      <c r="N344" s="173"/>
      <c r="O344" s="218">
        <v>1439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2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2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3228</v>
      </c>
      <c r="M360" s="172">
        <v>0</v>
      </c>
      <c r="N360" s="173"/>
      <c r="O360" s="313">
        <v>672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868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399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3598</v>
      </c>
      <c r="M361" s="172"/>
      <c r="N361" s="173"/>
      <c r="O361" s="313">
        <v>700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404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973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396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2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2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524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2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1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7"/>
        <v>2503</v>
      </c>
      <c r="M364" s="172"/>
      <c r="N364" s="173"/>
      <c r="O364" s="366">
        <v>532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353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693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318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2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7684</v>
      </c>
      <c r="M365" s="172"/>
      <c r="N365" s="173"/>
      <c r="O365" s="366">
        <v>1700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>
        <v>923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1686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934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2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1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7"/>
        <v>2686</v>
      </c>
      <c r="M366" s="172"/>
      <c r="N366" s="173"/>
      <c r="O366" s="366">
        <v>682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306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273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540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305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2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1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7"/>
        <v>3704</v>
      </c>
      <c r="M367" s="172"/>
      <c r="N367" s="173"/>
      <c r="O367" s="366">
        <v>905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514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724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532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2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60">
        <v>1113228</v>
      </c>
      <c r="G368" s="461" t="s">
        <v>436</v>
      </c>
      <c r="H368" s="407" t="s">
        <v>42</v>
      </c>
      <c r="I368" s="368"/>
      <c r="J368" s="370"/>
      <c r="K368" s="371"/>
      <c r="L368" s="159">
        <f t="shared" si="17"/>
        <v>3906</v>
      </c>
      <c r="M368" s="243"/>
      <c r="N368" s="231"/>
      <c r="O368" s="408">
        <v>982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537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483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794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2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21">
        <v>1113229</v>
      </c>
      <c r="G369" s="402" t="s">
        <v>453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3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298">
        <v>20059084</v>
      </c>
      <c r="G370" s="386" t="s">
        <v>431</v>
      </c>
      <c r="H370" s="298" t="s">
        <v>69</v>
      </c>
      <c r="I370" s="409"/>
      <c r="J370" s="399"/>
      <c r="K370" s="375">
        <v>0</v>
      </c>
      <c r="L370" s="356">
        <f>SUM(O370,Y370,AI370,AS370,BC370,BM370,BW370)</f>
        <v>7460</v>
      </c>
      <c r="M370" s="410">
        <v>0</v>
      </c>
      <c r="N370" s="399"/>
      <c r="O370" s="411">
        <v>1170</v>
      </c>
      <c r="Y370" s="412">
        <v>1170</v>
      </c>
      <c r="AI370" s="413">
        <v>1260</v>
      </c>
      <c r="AS370" s="414">
        <v>1260</v>
      </c>
      <c r="BC370" s="415">
        <v>1300</v>
      </c>
      <c r="BM370" s="416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9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27463</v>
      </c>
      <c r="M373" s="390"/>
      <c r="N373" s="302"/>
      <c r="O373" s="379">
        <v>3960</v>
      </c>
      <c r="Y373" s="380">
        <v>3923</v>
      </c>
      <c r="AI373" s="381">
        <v>4464</v>
      </c>
      <c r="AS373" s="382">
        <v>4716</v>
      </c>
      <c r="BC373" s="383">
        <v>5200</v>
      </c>
      <c r="BM373" s="384">
        <v>5200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30072</v>
      </c>
      <c r="M374" s="390"/>
      <c r="N374" s="302"/>
      <c r="O374" s="379">
        <v>5400</v>
      </c>
      <c r="Y374" s="380">
        <v>4620</v>
      </c>
      <c r="AI374" s="381">
        <v>4800</v>
      </c>
      <c r="AS374" s="382">
        <v>2952</v>
      </c>
      <c r="BC374" s="383">
        <v>6200</v>
      </c>
      <c r="BM374" s="384">
        <v>6100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464</v>
      </c>
      <c r="H377" s="285" t="s">
        <v>69</v>
      </c>
      <c r="I377" s="302"/>
      <c r="J377" s="302"/>
      <c r="K377" s="389"/>
      <c r="L377" s="378">
        <f t="shared" si="18"/>
        <v>7208</v>
      </c>
      <c r="M377" s="390"/>
      <c r="N377" s="302"/>
      <c r="O377" s="379">
        <v>1088</v>
      </c>
      <c r="Y377" s="380">
        <v>1152</v>
      </c>
      <c r="AI377" s="381">
        <v>1216</v>
      </c>
      <c r="AS377" s="382">
        <v>1152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454</v>
      </c>
      <c r="H381" s="353" t="s">
        <v>42</v>
      </c>
      <c r="I381" s="302"/>
      <c r="J381" s="302"/>
      <c r="K381" s="300"/>
      <c r="L381" s="159">
        <f t="shared" si="18"/>
        <v>5234</v>
      </c>
      <c r="M381" s="378"/>
      <c r="N381" s="302"/>
      <c r="O381" s="379">
        <v>1276</v>
      </c>
      <c r="Y381" s="364">
        <v>623</v>
      </c>
      <c r="AI381" s="365">
        <v>709</v>
      </c>
      <c r="AS381" s="404">
        <v>1387</v>
      </c>
      <c r="BC381" s="328">
        <v>539</v>
      </c>
      <c r="BM381" s="403">
        <v>700</v>
      </c>
      <c r="BW381" s="430"/>
    </row>
    <row r="382" spans="1:83" ht="24" hidden="1" customHeight="1">
      <c r="A382" s="284">
        <v>367</v>
      </c>
      <c r="B382" s="399"/>
      <c r="C382" s="399"/>
      <c r="D382" s="399"/>
      <c r="E382" s="417"/>
      <c r="F382" s="331">
        <v>20060019</v>
      </c>
      <c r="G382" s="308" t="s">
        <v>456</v>
      </c>
      <c r="H382" s="285" t="s">
        <v>69</v>
      </c>
      <c r="I382" s="302"/>
      <c r="J382" s="302"/>
      <c r="K382" s="300"/>
      <c r="L382" s="378">
        <f t="shared" si="18"/>
        <v>11260</v>
      </c>
      <c r="M382" s="378"/>
      <c r="N382" s="302"/>
      <c r="O382" s="379">
        <v>1860</v>
      </c>
      <c r="Y382" s="364">
        <v>1560</v>
      </c>
      <c r="AI382" s="365">
        <v>1620</v>
      </c>
      <c r="AS382" s="404">
        <v>1620</v>
      </c>
      <c r="BC382" s="328">
        <v>2300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8"/>
        <v>5640</v>
      </c>
      <c r="M383" s="378"/>
      <c r="N383" s="302"/>
      <c r="O383" s="379">
        <v>920</v>
      </c>
      <c r="Y383" s="364">
        <v>1040</v>
      </c>
      <c r="AI383" s="365">
        <v>1040</v>
      </c>
      <c r="AS383" s="404">
        <v>1040</v>
      </c>
      <c r="BC383" s="328">
        <v>800</v>
      </c>
      <c r="BM383" s="403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448</v>
      </c>
      <c r="H384" s="285" t="s">
        <v>69</v>
      </c>
      <c r="I384" s="302"/>
      <c r="J384" s="302"/>
      <c r="K384" s="300"/>
      <c r="L384" s="378">
        <f t="shared" si="18"/>
        <v>2960</v>
      </c>
      <c r="M384" s="378"/>
      <c r="N384" s="302"/>
      <c r="O384" s="379">
        <v>520</v>
      </c>
      <c r="Y384" s="364">
        <v>520</v>
      </c>
      <c r="AI384" s="365">
        <v>560</v>
      </c>
      <c r="AS384" s="404">
        <v>560</v>
      </c>
      <c r="BC384" s="328">
        <v>400</v>
      </c>
      <c r="BM384" s="403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449</v>
      </c>
      <c r="H385" s="285" t="s">
        <v>69</v>
      </c>
      <c r="I385" s="302"/>
      <c r="J385" s="302"/>
      <c r="K385" s="300"/>
      <c r="L385" s="378">
        <f t="shared" si="18"/>
        <v>1400</v>
      </c>
      <c r="M385" s="378"/>
      <c r="N385" s="302"/>
      <c r="O385" s="379">
        <v>200</v>
      </c>
      <c r="Y385" s="364">
        <v>240</v>
      </c>
      <c r="AI385" s="365">
        <v>240</v>
      </c>
      <c r="AS385" s="404">
        <v>240</v>
      </c>
      <c r="BC385" s="328">
        <v>240</v>
      </c>
      <c r="BM385" s="403">
        <v>240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450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379">
        <v>200</v>
      </c>
      <c r="Y386" s="364">
        <v>200</v>
      </c>
      <c r="AI386" s="365">
        <v>200</v>
      </c>
      <c r="AS386" s="404">
        <v>200</v>
      </c>
      <c r="BC386" s="328">
        <v>240</v>
      </c>
      <c r="BM386" s="403">
        <v>240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19" t="s">
        <v>451</v>
      </c>
      <c r="H387" s="285" t="s">
        <v>69</v>
      </c>
      <c r="I387" s="302"/>
      <c r="J387" s="302"/>
      <c r="K387" s="300"/>
      <c r="L387" s="378">
        <f t="shared" si="18"/>
        <v>1080</v>
      </c>
      <c r="M387" s="378"/>
      <c r="N387" s="302"/>
      <c r="O387" s="379">
        <v>160</v>
      </c>
      <c r="Y387" s="364">
        <v>200</v>
      </c>
      <c r="AI387" s="365">
        <v>200</v>
      </c>
      <c r="AS387" s="404">
        <v>200</v>
      </c>
      <c r="BC387" s="328">
        <v>160</v>
      </c>
      <c r="BM387" s="403">
        <v>160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8" t="s">
        <v>239</v>
      </c>
      <c r="H388" s="285" t="s">
        <v>69</v>
      </c>
      <c r="I388" s="302"/>
      <c r="J388" s="302"/>
      <c r="K388" s="300"/>
      <c r="L388" s="378">
        <f t="shared" si="18"/>
        <v>13160</v>
      </c>
      <c r="M388" s="378"/>
      <c r="N388" s="302"/>
      <c r="O388" s="379">
        <v>2220</v>
      </c>
      <c r="Y388" s="364">
        <v>1920</v>
      </c>
      <c r="AI388" s="365">
        <v>2040</v>
      </c>
      <c r="AS388" s="404">
        <v>1980</v>
      </c>
      <c r="BC388" s="328">
        <v>2500</v>
      </c>
      <c r="BM388" s="403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8" t="s">
        <v>452</v>
      </c>
      <c r="H389" s="285" t="s">
        <v>69</v>
      </c>
      <c r="I389" s="302"/>
      <c r="J389" s="302"/>
      <c r="K389" s="300"/>
      <c r="L389" s="378">
        <f t="shared" si="18"/>
        <v>4770</v>
      </c>
      <c r="M389" s="378"/>
      <c r="N389" s="302"/>
      <c r="O389" s="379">
        <v>900</v>
      </c>
      <c r="Y389" s="364">
        <v>690</v>
      </c>
      <c r="AI389" s="365">
        <v>720</v>
      </c>
      <c r="AS389" s="404">
        <v>660</v>
      </c>
      <c r="BC389" s="328">
        <v>900</v>
      </c>
      <c r="BM389" s="403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20">
        <v>20060764</v>
      </c>
      <c r="G390" s="418" t="s">
        <v>468</v>
      </c>
      <c r="H390" s="285" t="s">
        <v>69</v>
      </c>
      <c r="I390" s="302"/>
      <c r="J390" s="302"/>
      <c r="K390" s="300"/>
      <c r="L390" s="378">
        <f t="shared" si="18"/>
        <v>4752</v>
      </c>
      <c r="M390" s="378"/>
      <c r="N390" s="302"/>
      <c r="O390" s="379">
        <v>720</v>
      </c>
      <c r="Y390" s="364">
        <v>684</v>
      </c>
      <c r="AI390" s="365">
        <v>792</v>
      </c>
      <c r="AS390" s="404">
        <v>756</v>
      </c>
      <c r="BC390" s="328">
        <v>900</v>
      </c>
      <c r="BM390" s="403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20">
        <v>20060765</v>
      </c>
      <c r="G391" s="418" t="s">
        <v>455</v>
      </c>
      <c r="H391" s="285" t="s">
        <v>69</v>
      </c>
      <c r="I391" s="302"/>
      <c r="J391" s="302"/>
      <c r="K391" s="300"/>
      <c r="L391" s="378">
        <f t="shared" si="18"/>
        <v>1860</v>
      </c>
      <c r="M391" s="378"/>
      <c r="N391" s="302"/>
      <c r="O391" s="379">
        <v>360</v>
      </c>
      <c r="Y391" s="364">
        <v>300</v>
      </c>
      <c r="AI391" s="365">
        <v>300</v>
      </c>
      <c r="AS391" s="404">
        <v>300</v>
      </c>
      <c r="BC391" s="328">
        <v>300</v>
      </c>
      <c r="BM391" s="403">
        <v>300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20">
        <v>20060974</v>
      </c>
      <c r="G392" s="418" t="s">
        <v>457</v>
      </c>
      <c r="H392" s="285" t="s">
        <v>69</v>
      </c>
      <c r="I392" s="302"/>
      <c r="J392" s="302"/>
      <c r="K392" s="300"/>
      <c r="L392" s="378">
        <f t="shared" si="18"/>
        <v>3144</v>
      </c>
      <c r="M392" s="378"/>
      <c r="N392" s="302"/>
      <c r="O392" s="379">
        <v>468</v>
      </c>
      <c r="Y392" s="364">
        <v>468</v>
      </c>
      <c r="AI392" s="365">
        <v>504</v>
      </c>
      <c r="AS392" s="404">
        <v>504</v>
      </c>
      <c r="BC392" s="328">
        <v>600</v>
      </c>
      <c r="BM392" s="403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20">
        <v>20060976</v>
      </c>
      <c r="G393" s="418" t="s">
        <v>458</v>
      </c>
      <c r="H393" s="285" t="s">
        <v>69</v>
      </c>
      <c r="I393" s="302"/>
      <c r="J393" s="302"/>
      <c r="K393" s="300"/>
      <c r="L393" s="378">
        <f t="shared" si="18"/>
        <v>18218</v>
      </c>
      <c r="M393" s="378"/>
      <c r="N393" s="302"/>
      <c r="O393" s="379">
        <v>3180</v>
      </c>
      <c r="Y393" s="364">
        <v>2818</v>
      </c>
      <c r="AI393" s="365">
        <v>2940</v>
      </c>
      <c r="AS393" s="404">
        <v>2880</v>
      </c>
      <c r="BC393" s="328">
        <v>3200</v>
      </c>
      <c r="BM393" s="403">
        <v>3200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20">
        <v>20060977</v>
      </c>
      <c r="G394" s="418" t="s">
        <v>459</v>
      </c>
      <c r="H394" s="285" t="s">
        <v>69</v>
      </c>
      <c r="I394" s="302"/>
      <c r="J394" s="302"/>
      <c r="K394" s="300"/>
      <c r="L394" s="378">
        <f t="shared" si="18"/>
        <v>13000</v>
      </c>
      <c r="M394" s="378"/>
      <c r="N394" s="302"/>
      <c r="O394" s="379">
        <v>1968</v>
      </c>
      <c r="Y394" s="364">
        <v>2112</v>
      </c>
      <c r="AI394" s="365">
        <v>2160</v>
      </c>
      <c r="AS394" s="404">
        <v>2160</v>
      </c>
      <c r="BC394" s="328">
        <v>2300</v>
      </c>
      <c r="BM394" s="403">
        <v>2300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20">
        <v>20060978</v>
      </c>
      <c r="G395" s="418" t="s">
        <v>460</v>
      </c>
      <c r="H395" s="285" t="s">
        <v>69</v>
      </c>
      <c r="I395" s="302"/>
      <c r="J395" s="302"/>
      <c r="K395" s="300"/>
      <c r="L395" s="378">
        <f t="shared" si="18"/>
        <v>6300</v>
      </c>
      <c r="M395" s="378"/>
      <c r="N395" s="302"/>
      <c r="O395" s="379">
        <v>1140</v>
      </c>
      <c r="Y395" s="364">
        <v>900</v>
      </c>
      <c r="AI395" s="365">
        <v>960</v>
      </c>
      <c r="AS395" s="404">
        <v>900</v>
      </c>
      <c r="BC395" s="328">
        <v>1200</v>
      </c>
      <c r="BM395" s="403">
        <v>1200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20">
        <v>20060973</v>
      </c>
      <c r="G396" s="458" t="s">
        <v>469</v>
      </c>
      <c r="H396" s="285" t="s">
        <v>69</v>
      </c>
      <c r="I396" s="302"/>
      <c r="J396" s="302"/>
      <c r="K396" s="300"/>
      <c r="L396" s="378">
        <f t="shared" si="18"/>
        <v>276</v>
      </c>
      <c r="M396" s="378"/>
      <c r="N396" s="302"/>
      <c r="O396" s="379">
        <v>36</v>
      </c>
      <c r="Y396" s="364">
        <v>36</v>
      </c>
      <c r="AI396" s="365">
        <v>36</v>
      </c>
      <c r="AS396" s="404">
        <v>48</v>
      </c>
      <c r="BC396" s="328">
        <v>60</v>
      </c>
      <c r="BM396" s="403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20">
        <v>20061265</v>
      </c>
      <c r="G397" s="458" t="s">
        <v>470</v>
      </c>
      <c r="H397" s="285" t="s">
        <v>69</v>
      </c>
      <c r="I397" s="302"/>
      <c r="J397" s="302"/>
      <c r="K397" s="300"/>
      <c r="L397" s="378">
        <f t="shared" si="18"/>
        <v>13260</v>
      </c>
      <c r="M397" s="378"/>
      <c r="N397" s="302"/>
      <c r="O397" s="379">
        <v>1980</v>
      </c>
      <c r="Y397" s="364">
        <v>1980</v>
      </c>
      <c r="AI397" s="365">
        <v>1920</v>
      </c>
      <c r="AS397" s="404">
        <v>2280</v>
      </c>
      <c r="BC397" s="328">
        <v>2500</v>
      </c>
      <c r="BM397" s="403">
        <v>2600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20">
        <v>20061522</v>
      </c>
      <c r="G398" s="486" t="s">
        <v>476</v>
      </c>
      <c r="H398" s="285" t="s">
        <v>69</v>
      </c>
      <c r="I398" s="302"/>
      <c r="J398" s="302"/>
      <c r="K398" s="300"/>
      <c r="L398" s="378">
        <f t="shared" si="18"/>
        <v>37179</v>
      </c>
      <c r="M398" s="378"/>
      <c r="N398" s="302"/>
      <c r="O398" s="379">
        <v>5020</v>
      </c>
      <c r="Y398" s="364">
        <v>6059</v>
      </c>
      <c r="AI398" s="365">
        <v>6020</v>
      </c>
      <c r="AS398" s="404">
        <v>6080</v>
      </c>
      <c r="BC398" s="328">
        <v>7000</v>
      </c>
      <c r="BM398" s="403">
        <v>7000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20">
        <v>20061523</v>
      </c>
      <c r="G399" s="487" t="s">
        <v>477</v>
      </c>
      <c r="H399" s="285" t="s">
        <v>69</v>
      </c>
      <c r="I399" s="302"/>
      <c r="J399" s="302"/>
      <c r="K399" s="300"/>
      <c r="L399" s="378">
        <f t="shared" si="18"/>
        <v>9120</v>
      </c>
      <c r="M399" s="378"/>
      <c r="N399" s="302"/>
      <c r="O399" s="379">
        <v>2040</v>
      </c>
      <c r="Y399" s="364">
        <v>1320</v>
      </c>
      <c r="AI399" s="365">
        <v>2000</v>
      </c>
      <c r="AS399" s="404">
        <v>760</v>
      </c>
      <c r="BC399" s="328">
        <v>1500</v>
      </c>
      <c r="BM399" s="403">
        <v>1500</v>
      </c>
      <c r="BW399" s="352"/>
    </row>
  </sheetData>
  <autoFilter ref="H1:H399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5" t="s">
        <v>14</v>
      </c>
      <c r="B1" s="554"/>
      <c r="C1" s="554"/>
      <c r="D1" s="554"/>
      <c r="E1" s="554"/>
      <c r="F1" s="556"/>
      <c r="G1" s="116"/>
      <c r="H1" s="557" t="s">
        <v>15</v>
      </c>
      <c r="I1" s="558"/>
      <c r="J1" s="558"/>
      <c r="K1" s="558"/>
      <c r="L1" s="558"/>
      <c r="M1" s="559"/>
      <c r="N1" s="116"/>
      <c r="O1" s="557" t="s">
        <v>16</v>
      </c>
      <c r="P1" s="558"/>
      <c r="Q1" s="558"/>
      <c r="R1" s="558"/>
      <c r="S1" s="558"/>
      <c r="T1" s="558"/>
      <c r="U1" s="116"/>
      <c r="V1" s="557" t="s">
        <v>17</v>
      </c>
      <c r="W1" s="558"/>
      <c r="X1" s="558"/>
      <c r="Y1" s="558"/>
      <c r="Z1" s="558"/>
      <c r="AA1" s="558"/>
      <c r="AB1" s="116"/>
      <c r="AC1" s="557" t="s">
        <v>394</v>
      </c>
      <c r="AD1" s="558"/>
      <c r="AE1" s="558"/>
      <c r="AF1" s="558"/>
      <c r="AG1" s="558"/>
      <c r="AH1" s="558"/>
      <c r="AI1" s="116"/>
      <c r="AJ1" s="557" t="s">
        <v>19</v>
      </c>
      <c r="AK1" s="558"/>
      <c r="AL1" s="558"/>
      <c r="AM1" s="558"/>
      <c r="AN1" s="558"/>
      <c r="AO1" s="558"/>
      <c r="AP1" s="116"/>
      <c r="AQ1" s="557" t="s">
        <v>395</v>
      </c>
      <c r="AR1" s="558"/>
      <c r="AS1" s="558"/>
      <c r="AT1" s="558"/>
      <c r="AU1" s="558"/>
      <c r="AV1" s="55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0" t="s">
        <v>10</v>
      </c>
      <c r="CU1" s="561"/>
      <c r="CV1" s="561"/>
      <c r="CW1" s="561"/>
      <c r="CX1" s="561"/>
      <c r="CY1" s="561"/>
      <c r="CZ1" s="561"/>
      <c r="DA1" s="561"/>
      <c r="DB1" s="561"/>
      <c r="DC1" s="561"/>
      <c r="DD1" s="561"/>
      <c r="DE1" s="561"/>
      <c r="DF1" s="561"/>
      <c r="DG1" s="561"/>
      <c r="DH1" s="561"/>
      <c r="DI1" s="561"/>
      <c r="DJ1" s="561"/>
      <c r="DK1" s="561"/>
      <c r="DL1" s="561"/>
      <c r="DM1" s="561"/>
      <c r="DN1" s="56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63" t="s">
        <v>18</v>
      </c>
      <c r="BC2" s="561"/>
      <c r="BD2" s="561"/>
      <c r="BE2" s="562"/>
      <c r="BF2" s="564" t="s">
        <v>368</v>
      </c>
      <c r="BG2" s="565"/>
      <c r="BH2" s="565"/>
      <c r="BI2" s="565"/>
      <c r="BJ2" s="565"/>
      <c r="BK2" s="566"/>
      <c r="BL2" s="563" t="s">
        <v>19</v>
      </c>
      <c r="BM2" s="561"/>
      <c r="BN2" s="561"/>
      <c r="BO2" s="562"/>
      <c r="BP2" s="564" t="s">
        <v>368</v>
      </c>
      <c r="BQ2" s="565"/>
      <c r="BR2" s="565"/>
      <c r="BS2" s="565"/>
      <c r="BT2" s="565"/>
      <c r="BU2" s="566"/>
      <c r="BV2" s="563" t="s">
        <v>20</v>
      </c>
      <c r="BW2" s="56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63" t="s">
        <v>17</v>
      </c>
      <c r="CI2" s="561"/>
      <c r="CJ2" s="562"/>
      <c r="CK2" s="563" t="s">
        <v>18</v>
      </c>
      <c r="CL2" s="561"/>
      <c r="CM2" s="562"/>
      <c r="CN2" s="563" t="s">
        <v>19</v>
      </c>
      <c r="CO2" s="561"/>
      <c r="CP2" s="562"/>
      <c r="CQ2" s="563" t="s">
        <v>20</v>
      </c>
      <c r="CR2" s="561"/>
      <c r="CS2" s="562"/>
      <c r="CT2" s="563" t="s">
        <v>14</v>
      </c>
      <c r="CU2" s="561"/>
      <c r="CV2" s="562"/>
      <c r="CW2" s="563" t="s">
        <v>15</v>
      </c>
      <c r="CX2" s="561"/>
      <c r="CY2" s="562"/>
      <c r="CZ2" s="563" t="s">
        <v>16</v>
      </c>
      <c r="DA2" s="561"/>
      <c r="DB2" s="562"/>
      <c r="DC2" s="563" t="s">
        <v>17</v>
      </c>
      <c r="DD2" s="561"/>
      <c r="DE2" s="562"/>
      <c r="DF2" s="563" t="s">
        <v>18</v>
      </c>
      <c r="DG2" s="561"/>
      <c r="DH2" s="562"/>
      <c r="DI2" s="563" t="s">
        <v>19</v>
      </c>
      <c r="DJ2" s="561"/>
      <c r="DK2" s="562"/>
      <c r="DL2" s="563" t="s">
        <v>20</v>
      </c>
      <c r="DM2" s="561"/>
      <c r="DN2" s="56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63"/>
      <c r="BC3" s="561"/>
      <c r="BD3" s="561"/>
      <c r="BE3" s="562"/>
      <c r="BF3" s="567"/>
      <c r="BG3" s="558"/>
      <c r="BH3" s="558"/>
      <c r="BI3" s="558"/>
      <c r="BJ3" s="558"/>
      <c r="BK3" s="559"/>
      <c r="BL3" s="563"/>
      <c r="BM3" s="561"/>
      <c r="BN3" s="561"/>
      <c r="BO3" s="562"/>
      <c r="BP3" s="567"/>
      <c r="BQ3" s="558"/>
      <c r="BR3" s="558"/>
      <c r="BS3" s="558"/>
      <c r="BT3" s="558"/>
      <c r="BU3" s="559"/>
      <c r="BV3" s="563"/>
      <c r="BW3" s="56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63"/>
      <c r="DG3" s="561"/>
      <c r="DH3" s="562"/>
      <c r="DI3" s="563"/>
      <c r="DJ3" s="561"/>
      <c r="DK3" s="562"/>
      <c r="DL3" s="563"/>
      <c r="DM3" s="561"/>
      <c r="DN3" s="56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3" t="s">
        <v>386</v>
      </c>
      <c r="P359" s="55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3" t="s">
        <v>386</v>
      </c>
      <c r="Z359" s="55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3" t="s">
        <v>386</v>
      </c>
      <c r="AJ359" s="55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3" t="s">
        <v>386</v>
      </c>
      <c r="AT359" s="55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3" t="s">
        <v>386</v>
      </c>
      <c r="BD359" s="55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3" t="s">
        <v>386</v>
      </c>
      <c r="BN359" s="55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3" t="s">
        <v>386</v>
      </c>
      <c r="BX359" s="554"/>
      <c r="BY359" s="55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3" t="s">
        <v>391</v>
      </c>
      <c r="P362" s="55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3" t="s">
        <v>391</v>
      </c>
      <c r="Z362" s="55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3" t="s">
        <v>391</v>
      </c>
      <c r="AJ362" s="55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3" t="s">
        <v>391</v>
      </c>
      <c r="AT362" s="55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3" t="s">
        <v>391</v>
      </c>
      <c r="BD362" s="55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3" t="s">
        <v>391</v>
      </c>
      <c r="BN362" s="55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3" t="s">
        <v>391</v>
      </c>
      <c r="BX362" s="554"/>
      <c r="BY362" s="554"/>
      <c r="BZ362" s="554"/>
      <c r="CA362" s="554"/>
      <c r="CB362" s="554"/>
      <c r="CC362" s="554"/>
      <c r="CD362" s="554"/>
      <c r="CE362" s="55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3" t="s">
        <v>392</v>
      </c>
      <c r="P363" s="55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3" t="s">
        <v>392</v>
      </c>
      <c r="Z363" s="55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3" t="s">
        <v>392</v>
      </c>
      <c r="AJ363" s="55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3" t="s">
        <v>392</v>
      </c>
      <c r="AT363" s="55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3" t="s">
        <v>392</v>
      </c>
      <c r="BD363" s="55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3" t="s">
        <v>392</v>
      </c>
      <c r="BN363" s="55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3" t="s">
        <v>392</v>
      </c>
      <c r="BX363" s="554"/>
      <c r="BY363" s="554"/>
      <c r="BZ363" s="554"/>
      <c r="CA363" s="554"/>
      <c r="CB363" s="554"/>
      <c r="CC363" s="554"/>
      <c r="CD363" s="554"/>
      <c r="CE363" s="55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3" t="s">
        <v>393</v>
      </c>
      <c r="P364" s="55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3" t="s">
        <v>393</v>
      </c>
      <c r="Z364" s="55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3" t="s">
        <v>393</v>
      </c>
      <c r="AJ364" s="55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3" t="s">
        <v>393</v>
      </c>
      <c r="AT364" s="55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3" t="s">
        <v>393</v>
      </c>
      <c r="BD364" s="55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3" t="s">
        <v>393</v>
      </c>
      <c r="BN364" s="55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3" t="s">
        <v>393</v>
      </c>
      <c r="BX364" s="554"/>
      <c r="BY364" s="554"/>
      <c r="BZ364" s="554"/>
      <c r="CA364" s="554"/>
      <c r="CB364" s="554"/>
      <c r="CC364" s="554"/>
      <c r="CD364" s="554"/>
      <c r="CE364" s="55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9"/>
  <sheetViews>
    <sheetView topLeftCell="A324" zoomScale="90" zoomScaleNormal="90" workbookViewId="0">
      <selection activeCell="I405" sqref="I40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8" t="s">
        <v>0</v>
      </c>
      <c r="B1" s="531" t="s">
        <v>1</v>
      </c>
      <c r="C1" s="531" t="s">
        <v>2</v>
      </c>
      <c r="D1" s="531" t="s">
        <v>3</v>
      </c>
      <c r="E1" s="531" t="s">
        <v>4</v>
      </c>
      <c r="F1" s="532" t="s">
        <v>5</v>
      </c>
      <c r="G1" s="533" t="s">
        <v>6</v>
      </c>
      <c r="H1" s="155" t="s">
        <v>7</v>
      </c>
      <c r="I1" s="534" t="s">
        <v>8</v>
      </c>
      <c r="J1" s="535"/>
      <c r="K1" s="536"/>
      <c r="L1" s="549"/>
      <c r="M1" s="550"/>
      <c r="N1" s="551" t="s">
        <v>473</v>
      </c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49"/>
      <c r="AJ1" s="549"/>
      <c r="AK1" s="549"/>
      <c r="AL1" s="549"/>
      <c r="AM1" s="549"/>
      <c r="AN1" s="549"/>
      <c r="AO1" s="549"/>
      <c r="AP1" s="549"/>
      <c r="AQ1" s="549"/>
      <c r="AR1" s="549"/>
      <c r="AS1" s="549"/>
      <c r="AT1" s="549"/>
      <c r="AU1" s="549"/>
      <c r="AV1" s="549"/>
      <c r="AW1" s="549"/>
      <c r="AX1" s="549"/>
      <c r="AY1" s="549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549"/>
      <c r="BV1" s="549"/>
      <c r="BW1" s="549"/>
      <c r="BX1" s="549"/>
      <c r="BY1" s="549"/>
      <c r="BZ1" s="549"/>
      <c r="CA1" s="549"/>
      <c r="CB1" s="549"/>
      <c r="CC1" s="549"/>
      <c r="CD1" s="549"/>
      <c r="CE1" s="550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52" t="s">
        <v>11</v>
      </c>
      <c r="J2" s="552" t="s">
        <v>12</v>
      </c>
      <c r="K2" s="536" t="s">
        <v>13</v>
      </c>
      <c r="L2" s="549"/>
      <c r="M2" s="550"/>
      <c r="N2" s="542" t="s">
        <v>14</v>
      </c>
      <c r="O2" s="549"/>
      <c r="P2" s="549"/>
      <c r="Q2" s="550"/>
      <c r="R2" s="543" t="s">
        <v>368</v>
      </c>
      <c r="S2" s="544"/>
      <c r="T2" s="544"/>
      <c r="U2" s="544"/>
      <c r="V2" s="544"/>
      <c r="W2" s="545"/>
      <c r="X2" s="542" t="s">
        <v>15</v>
      </c>
      <c r="Y2" s="549"/>
      <c r="Z2" s="549"/>
      <c r="AA2" s="550"/>
      <c r="AB2" s="543" t="s">
        <v>368</v>
      </c>
      <c r="AC2" s="544"/>
      <c r="AD2" s="544"/>
      <c r="AE2" s="544"/>
      <c r="AF2" s="544"/>
      <c r="AG2" s="545"/>
      <c r="AH2" s="542" t="s">
        <v>16</v>
      </c>
      <c r="AI2" s="549"/>
      <c r="AJ2" s="549"/>
      <c r="AK2" s="550"/>
      <c r="AL2" s="543" t="s">
        <v>368</v>
      </c>
      <c r="AM2" s="544"/>
      <c r="AN2" s="544"/>
      <c r="AO2" s="544"/>
      <c r="AP2" s="544"/>
      <c r="AQ2" s="545"/>
      <c r="AR2" s="542" t="s">
        <v>17</v>
      </c>
      <c r="AS2" s="549"/>
      <c r="AT2" s="549"/>
      <c r="AU2" s="550"/>
      <c r="AV2" s="543" t="s">
        <v>368</v>
      </c>
      <c r="AW2" s="544"/>
      <c r="AX2" s="544"/>
      <c r="AY2" s="544"/>
      <c r="AZ2" s="544"/>
      <c r="BA2" s="545"/>
      <c r="BB2" s="542" t="s">
        <v>18</v>
      </c>
      <c r="BC2" s="549"/>
      <c r="BD2" s="549"/>
      <c r="BE2" s="550"/>
      <c r="BF2" s="543" t="s">
        <v>368</v>
      </c>
      <c r="BG2" s="544"/>
      <c r="BH2" s="544"/>
      <c r="BI2" s="544"/>
      <c r="BJ2" s="544"/>
      <c r="BK2" s="545"/>
      <c r="BL2" s="542" t="s">
        <v>19</v>
      </c>
      <c r="BM2" s="549"/>
      <c r="BN2" s="549"/>
      <c r="BO2" s="550"/>
      <c r="BP2" s="543" t="s">
        <v>368</v>
      </c>
      <c r="BQ2" s="544"/>
      <c r="BR2" s="544"/>
      <c r="BS2" s="544"/>
      <c r="BT2" s="544"/>
      <c r="BU2" s="545"/>
      <c r="BV2" s="542" t="s">
        <v>20</v>
      </c>
      <c r="BW2" s="549"/>
      <c r="BX2" s="549"/>
      <c r="BY2" s="550"/>
      <c r="BZ2" s="543" t="s">
        <v>368</v>
      </c>
      <c r="CA2" s="544"/>
      <c r="CB2" s="544"/>
      <c r="CC2" s="544"/>
      <c r="CD2" s="544"/>
      <c r="CE2" s="545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36" t="s">
        <v>21</v>
      </c>
      <c r="L3" s="549"/>
      <c r="M3" s="550"/>
      <c r="N3" s="542"/>
      <c r="O3" s="549"/>
      <c r="P3" s="549"/>
      <c r="Q3" s="550"/>
      <c r="R3" s="546"/>
      <c r="S3" s="547"/>
      <c r="T3" s="547"/>
      <c r="U3" s="547"/>
      <c r="V3" s="547"/>
      <c r="W3" s="548"/>
      <c r="X3" s="542"/>
      <c r="Y3" s="549"/>
      <c r="Z3" s="549"/>
      <c r="AA3" s="550"/>
      <c r="AB3" s="546"/>
      <c r="AC3" s="547"/>
      <c r="AD3" s="547"/>
      <c r="AE3" s="547"/>
      <c r="AF3" s="547"/>
      <c r="AG3" s="548"/>
      <c r="AH3" s="542"/>
      <c r="AI3" s="549"/>
      <c r="AJ3" s="549"/>
      <c r="AK3" s="550"/>
      <c r="AL3" s="546"/>
      <c r="AM3" s="547"/>
      <c r="AN3" s="547"/>
      <c r="AO3" s="547"/>
      <c r="AP3" s="547"/>
      <c r="AQ3" s="548"/>
      <c r="AR3" s="542"/>
      <c r="AS3" s="549"/>
      <c r="AT3" s="549"/>
      <c r="AU3" s="550"/>
      <c r="AV3" s="546"/>
      <c r="AW3" s="547"/>
      <c r="AX3" s="547"/>
      <c r="AY3" s="547"/>
      <c r="AZ3" s="547"/>
      <c r="BA3" s="548"/>
      <c r="BB3" s="542"/>
      <c r="BC3" s="549"/>
      <c r="BD3" s="549"/>
      <c r="BE3" s="550"/>
      <c r="BF3" s="546"/>
      <c r="BG3" s="547"/>
      <c r="BH3" s="547"/>
      <c r="BI3" s="547"/>
      <c r="BJ3" s="547"/>
      <c r="BK3" s="548"/>
      <c r="BL3" s="542"/>
      <c r="BM3" s="549"/>
      <c r="BN3" s="549"/>
      <c r="BO3" s="550"/>
      <c r="BP3" s="546"/>
      <c r="BQ3" s="547"/>
      <c r="BR3" s="547"/>
      <c r="BS3" s="547"/>
      <c r="BT3" s="547"/>
      <c r="BU3" s="548"/>
      <c r="BV3" s="542"/>
      <c r="BW3" s="549"/>
      <c r="BX3" s="549"/>
      <c r="BY3" s="550"/>
      <c r="BZ3" s="546"/>
      <c r="CA3" s="547"/>
      <c r="CB3" s="547"/>
      <c r="CC3" s="547"/>
      <c r="CD3" s="547"/>
      <c r="CE3" s="548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2360</v>
      </c>
      <c r="M9" s="172">
        <v>0</v>
      </c>
      <c r="N9" s="173"/>
      <c r="O9" s="218">
        <v>1150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1210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5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84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5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51</v>
      </c>
      <c r="M99" s="172">
        <v>0</v>
      </c>
      <c r="N99" s="173"/>
      <c r="O99" s="202">
        <v>26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316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5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23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62">
        <v>1113157</v>
      </c>
      <c r="G104" s="45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5706</v>
      </c>
      <c r="M104" s="172">
        <v>0</v>
      </c>
      <c r="N104" s="173"/>
      <c r="O104" s="317">
        <v>1163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882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6">
        <v>677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47">
        <v>1014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580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5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30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6887</v>
      </c>
      <c r="M141" s="172">
        <v>0</v>
      </c>
      <c r="N141" s="173"/>
      <c r="O141" s="317">
        <v>1762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762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6">
        <v>544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979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6611</v>
      </c>
      <c r="M144" s="172">
        <v>0</v>
      </c>
      <c r="N144" s="173"/>
      <c r="O144" s="317">
        <v>1273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6">
        <v>762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7">
        <v>1088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13700</v>
      </c>
      <c r="M145" s="172">
        <v>0</v>
      </c>
      <c r="N145" s="173"/>
      <c r="O145" s="218">
        <v>2460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2460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f>840+1680</f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6721</v>
      </c>
      <c r="M169" s="172">
        <v>0</v>
      </c>
      <c r="N169" s="173"/>
      <c r="O169" s="317">
        <v>1335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1022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6">
        <v>747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7">
        <v>1097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39</v>
      </c>
      <c r="M170" s="172">
        <v>0</v>
      </c>
      <c r="N170" s="173"/>
      <c r="O170" s="218">
        <v>24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14950</v>
      </c>
      <c r="M171" s="172">
        <v>0</v>
      </c>
      <c r="N171" s="173"/>
      <c r="O171" s="218"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2565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f>810+1800</f>
        <v>2610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478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44</v>
      </c>
      <c r="M174" s="172">
        <v>0</v>
      </c>
      <c r="N174" s="173"/>
      <c r="O174" s="202">
        <v>24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596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235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51">
        <v>20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492">
        <v>1113088</v>
      </c>
      <c r="G181" s="493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11830</v>
      </c>
      <c r="M181" s="172">
        <v>0</v>
      </c>
      <c r="N181" s="173"/>
      <c r="O181" s="317">
        <v>1249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2525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6">
        <v>1818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7">
        <v>1798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1940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2500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11720</v>
      </c>
      <c r="M186" s="172">
        <v>0</v>
      </c>
      <c r="N186" s="173"/>
      <c r="O186" s="218">
        <v>2160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f>720+1440</f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10400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f>860+860</f>
        <v>1720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17164</v>
      </c>
      <c r="M223" s="172">
        <v>0</v>
      </c>
      <c r="N223" s="173"/>
      <c r="O223" s="218">
        <v>2916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2916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f>1080+1872</f>
        <v>2952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17688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3204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3240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f>116+2124</f>
        <v>2240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2900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2900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13696</v>
      </c>
      <c r="M225" s="172">
        <v>0</v>
      </c>
      <c r="N225" s="173"/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14540</v>
      </c>
      <c r="M301" s="172">
        <v>0</v>
      </c>
      <c r="N301" s="173"/>
      <c r="O301" s="218">
        <v>2340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f>960+1500</f>
        <v>2460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6240</v>
      </c>
      <c r="M323" s="172">
        <v>0</v>
      </c>
      <c r="N323" s="173"/>
      <c r="O323" s="316">
        <v>1328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7">
        <v>748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7">
        <v>1062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5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1176</v>
      </c>
      <c r="M324" s="172">
        <v>0</v>
      </c>
      <c r="N324" s="173"/>
      <c r="O324" s="317">
        <v>1176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490">
        <v>1113194</v>
      </c>
      <c r="G325" s="491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14335</v>
      </c>
      <c r="M325" s="172">
        <v>0</v>
      </c>
      <c r="N325" s="173"/>
      <c r="O325" s="317">
        <v>1573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2684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6">
        <v>2277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7">
        <v>2261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2540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3000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5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1500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f>600+900</f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3056</v>
      </c>
      <c r="M360" s="172">
        <v>0</v>
      </c>
      <c r="N360" s="173"/>
      <c r="O360" s="313">
        <v>609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424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348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825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3421</v>
      </c>
      <c r="M361" s="172"/>
      <c r="N361" s="173"/>
      <c r="O361" s="313">
        <v>613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512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997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494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1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9"/>
        <v>2290</v>
      </c>
      <c r="M364" s="172"/>
      <c r="N364" s="173"/>
      <c r="O364" s="366">
        <v>473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246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244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667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320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7287</v>
      </c>
      <c r="M365" s="172"/>
      <c r="N365" s="173"/>
      <c r="O365" s="366">
        <v>1488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931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>
        <v>984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47">
        <v>1664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1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9"/>
        <v>2482</v>
      </c>
      <c r="M366" s="172"/>
      <c r="N366" s="173"/>
      <c r="O366" s="366">
        <v>507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234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597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310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1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9"/>
        <v>3572</v>
      </c>
      <c r="M367" s="172"/>
      <c r="N367" s="173"/>
      <c r="O367" s="366">
        <v>857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490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684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540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60">
        <v>1113228</v>
      </c>
      <c r="G368" s="461" t="s">
        <v>436</v>
      </c>
      <c r="H368" s="407" t="s">
        <v>42</v>
      </c>
      <c r="I368" s="368"/>
      <c r="J368" s="370"/>
      <c r="K368" s="371"/>
      <c r="L368" s="159">
        <f t="shared" si="19"/>
        <v>3735</v>
      </c>
      <c r="M368" s="243"/>
      <c r="N368" s="231"/>
      <c r="O368" s="408">
        <v>912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493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462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758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21">
        <v>1113229</v>
      </c>
      <c r="G369" s="402" t="s">
        <v>453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298">
        <v>20059084</v>
      </c>
      <c r="G370" s="386" t="s">
        <v>431</v>
      </c>
      <c r="H370" s="298" t="s">
        <v>69</v>
      </c>
      <c r="I370" s="409"/>
      <c r="J370" s="399"/>
      <c r="K370" s="375">
        <v>0</v>
      </c>
      <c r="L370" s="356">
        <f>SUM(O370,Y370,AI370,AS370,BC370,BM370,BW370)</f>
        <v>7730</v>
      </c>
      <c r="M370" s="410">
        <v>0</v>
      </c>
      <c r="N370" s="399"/>
      <c r="O370" s="411">
        <v>1260</v>
      </c>
      <c r="Y370" s="412">
        <v>1260</v>
      </c>
      <c r="AI370" s="413">
        <v>1260</v>
      </c>
      <c r="AS370" s="414">
        <f>360+990</f>
        <v>1350</v>
      </c>
      <c r="BC370" s="415">
        <v>1300</v>
      </c>
      <c r="BM370" s="416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29992</v>
      </c>
      <c r="M373" s="390"/>
      <c r="N373" s="302"/>
      <c r="O373" s="379">
        <v>5148</v>
      </c>
      <c r="Y373" s="380">
        <v>5040</v>
      </c>
      <c r="AI373" s="381">
        <v>5112</v>
      </c>
      <c r="AS373" s="382">
        <f>1872+3420</f>
        <v>5292</v>
      </c>
      <c r="BC373" s="383">
        <v>4700</v>
      </c>
      <c r="BM373" s="384">
        <v>4700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33160</v>
      </c>
      <c r="M374" s="390"/>
      <c r="N374" s="302"/>
      <c r="O374" s="379">
        <v>6420</v>
      </c>
      <c r="Y374" s="380">
        <v>5700</v>
      </c>
      <c r="AI374" s="381">
        <v>5820</v>
      </c>
      <c r="AS374" s="382">
        <f>1740+4080</f>
        <v>5820</v>
      </c>
      <c r="BC374" s="383">
        <v>4700</v>
      </c>
      <c r="BM374" s="384">
        <v>4700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480</v>
      </c>
      <c r="H377" s="285" t="s">
        <v>69</v>
      </c>
      <c r="I377" s="302"/>
      <c r="J377" s="302"/>
      <c r="K377" s="389"/>
      <c r="L377" s="378">
        <f t="shared" si="20"/>
        <v>6680</v>
      </c>
      <c r="M377" s="390"/>
      <c r="N377" s="302"/>
      <c r="O377" s="379">
        <v>1152</v>
      </c>
      <c r="Y377" s="380">
        <v>1152</v>
      </c>
      <c r="AI377" s="381">
        <v>1008</v>
      </c>
      <c r="AS377" s="382">
        <v>768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454</v>
      </c>
      <c r="H381" s="353" t="s">
        <v>42</v>
      </c>
      <c r="I381" s="302"/>
      <c r="J381" s="302"/>
      <c r="K381" s="300"/>
      <c r="L381" s="159">
        <f t="shared" si="20"/>
        <v>4261</v>
      </c>
      <c r="M381" s="378"/>
      <c r="N381" s="302"/>
      <c r="O381" s="379">
        <v>903</v>
      </c>
      <c r="Y381" s="364">
        <v>527</v>
      </c>
      <c r="AI381" s="365">
        <v>547</v>
      </c>
      <c r="AS381" s="404">
        <v>1044</v>
      </c>
      <c r="BC381" s="328">
        <v>540</v>
      </c>
      <c r="BM381" s="403">
        <v>700</v>
      </c>
      <c r="BW381" s="329"/>
    </row>
    <row r="382" spans="1:83" ht="24" hidden="1" customHeight="1">
      <c r="A382" s="284">
        <v>367</v>
      </c>
      <c r="B382" s="399"/>
      <c r="C382" s="399"/>
      <c r="D382" s="399"/>
      <c r="E382" s="417"/>
      <c r="F382" s="331">
        <v>20060019</v>
      </c>
      <c r="G382" s="308" t="s">
        <v>456</v>
      </c>
      <c r="H382" s="285" t="s">
        <v>69</v>
      </c>
      <c r="I382" s="302"/>
      <c r="J382" s="302"/>
      <c r="K382" s="300"/>
      <c r="L382" s="378">
        <f t="shared" si="20"/>
        <v>8480</v>
      </c>
      <c r="M382" s="378"/>
      <c r="N382" s="302"/>
      <c r="O382" s="379">
        <v>1020</v>
      </c>
      <c r="Y382" s="364">
        <v>1440</v>
      </c>
      <c r="AI382" s="365">
        <v>1440</v>
      </c>
      <c r="AS382" s="404">
        <f>360+1020</f>
        <v>1380</v>
      </c>
      <c r="BC382" s="328">
        <v>1600</v>
      </c>
      <c r="BM382" s="403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20"/>
        <v>6200</v>
      </c>
      <c r="M383" s="378"/>
      <c r="N383" s="302"/>
      <c r="O383" s="379">
        <v>1040</v>
      </c>
      <c r="Y383" s="364">
        <v>1040</v>
      </c>
      <c r="AI383" s="365">
        <v>1040</v>
      </c>
      <c r="AS383" s="404">
        <f>400+680</f>
        <v>1080</v>
      </c>
      <c r="BC383" s="328">
        <v>1000</v>
      </c>
      <c r="BM383" s="403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448</v>
      </c>
      <c r="H384" s="285" t="s">
        <v>69</v>
      </c>
      <c r="I384" s="302"/>
      <c r="J384" s="302"/>
      <c r="K384" s="300"/>
      <c r="L384" s="378">
        <f t="shared" si="20"/>
        <v>3440</v>
      </c>
      <c r="M384" s="378"/>
      <c r="N384" s="302"/>
      <c r="O384" s="379">
        <v>560</v>
      </c>
      <c r="Y384" s="364">
        <v>560</v>
      </c>
      <c r="AI384" s="365">
        <v>560</v>
      </c>
      <c r="AS384" s="404">
        <f>240+320</f>
        <v>560</v>
      </c>
      <c r="BC384" s="328">
        <v>600</v>
      </c>
      <c r="BM384" s="403">
        <v>600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449</v>
      </c>
      <c r="H385" s="285" t="s">
        <v>69</v>
      </c>
      <c r="I385" s="302"/>
      <c r="J385" s="302"/>
      <c r="K385" s="300"/>
      <c r="L385" s="378">
        <f t="shared" si="20"/>
        <v>920</v>
      </c>
      <c r="M385" s="378"/>
      <c r="N385" s="302"/>
      <c r="O385" s="379">
        <v>200</v>
      </c>
      <c r="Y385" s="364">
        <v>280</v>
      </c>
      <c r="AI385" s="365">
        <v>120</v>
      </c>
      <c r="AS385" s="404">
        <f>160+160</f>
        <v>320</v>
      </c>
      <c r="BC385" s="328">
        <v>0</v>
      </c>
      <c r="BM385" s="403">
        <v>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450</v>
      </c>
      <c r="H386" s="285" t="s">
        <v>69</v>
      </c>
      <c r="I386" s="302"/>
      <c r="J386" s="302"/>
      <c r="K386" s="300"/>
      <c r="L386" s="378">
        <f t="shared" si="20"/>
        <v>720</v>
      </c>
      <c r="M386" s="378"/>
      <c r="N386" s="302"/>
      <c r="O386" s="379">
        <v>200</v>
      </c>
      <c r="Y386" s="364">
        <v>200</v>
      </c>
      <c r="AI386" s="365">
        <v>120</v>
      </c>
      <c r="AS386" s="404">
        <f>80+120</f>
        <v>200</v>
      </c>
      <c r="BC386" s="328">
        <v>0</v>
      </c>
      <c r="BM386" s="403">
        <v>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19" t="s">
        <v>451</v>
      </c>
      <c r="H387" s="285" t="s">
        <v>69</v>
      </c>
      <c r="I387" s="302"/>
      <c r="J387" s="302"/>
      <c r="K387" s="300"/>
      <c r="L387" s="378">
        <f t="shared" si="20"/>
        <v>3000</v>
      </c>
      <c r="M387" s="378"/>
      <c r="N387" s="302"/>
      <c r="O387" s="379">
        <v>200</v>
      </c>
      <c r="Y387" s="364">
        <v>2400</v>
      </c>
      <c r="AI387" s="365">
        <v>120</v>
      </c>
      <c r="AS387" s="404">
        <f>160+120</f>
        <v>280</v>
      </c>
      <c r="BC387" s="328">
        <v>0</v>
      </c>
      <c r="BM387" s="403">
        <v>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8" t="s">
        <v>239</v>
      </c>
      <c r="H388" s="285" t="s">
        <v>69</v>
      </c>
      <c r="I388" s="302"/>
      <c r="J388" s="302"/>
      <c r="K388" s="300"/>
      <c r="L388" s="378">
        <f t="shared" si="20"/>
        <v>11200</v>
      </c>
      <c r="M388" s="378"/>
      <c r="N388" s="302"/>
      <c r="O388" s="379">
        <v>1740</v>
      </c>
      <c r="Y388" s="364">
        <v>1620</v>
      </c>
      <c r="AI388" s="365">
        <v>1920</v>
      </c>
      <c r="AS388" s="404">
        <f>540+1380</f>
        <v>1920</v>
      </c>
      <c r="BC388" s="328">
        <v>2000</v>
      </c>
      <c r="BM388" s="403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8" t="s">
        <v>452</v>
      </c>
      <c r="H389" s="285" t="s">
        <v>69</v>
      </c>
      <c r="I389" s="302"/>
      <c r="J389" s="302"/>
      <c r="K389" s="300"/>
      <c r="L389" s="378">
        <f t="shared" si="20"/>
        <v>1640</v>
      </c>
      <c r="M389" s="378"/>
      <c r="N389" s="302"/>
      <c r="O389" s="379">
        <v>0</v>
      </c>
      <c r="Y389" s="364">
        <v>60</v>
      </c>
      <c r="AI389" s="365">
        <v>120</v>
      </c>
      <c r="AS389" s="404">
        <v>60</v>
      </c>
      <c r="BC389" s="328">
        <v>700</v>
      </c>
      <c r="BM389" s="403">
        <v>700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20">
        <v>20060764</v>
      </c>
      <c r="G390" s="418" t="s">
        <v>481</v>
      </c>
      <c r="H390" s="285" t="s">
        <v>69</v>
      </c>
      <c r="I390" s="302"/>
      <c r="J390" s="302"/>
      <c r="K390" s="300"/>
      <c r="L390" s="378">
        <f t="shared" si="20"/>
        <v>5200</v>
      </c>
      <c r="M390" s="378"/>
      <c r="N390" s="302"/>
      <c r="O390" s="379">
        <v>936</v>
      </c>
      <c r="Y390" s="364">
        <v>864</v>
      </c>
      <c r="AI390" s="365">
        <v>900</v>
      </c>
      <c r="AS390" s="404">
        <f>288+612</f>
        <v>900</v>
      </c>
      <c r="BC390" s="328">
        <v>800</v>
      </c>
      <c r="BM390" s="403">
        <v>800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20">
        <v>20060765</v>
      </c>
      <c r="G391" s="418" t="s">
        <v>455</v>
      </c>
      <c r="H391" s="285" t="s">
        <v>69</v>
      </c>
      <c r="I391" s="302"/>
      <c r="J391" s="302"/>
      <c r="K391" s="300"/>
      <c r="L391" s="378">
        <f t="shared" si="20"/>
        <v>1200</v>
      </c>
      <c r="M391" s="378"/>
      <c r="N391" s="302"/>
      <c r="O391" s="379">
        <v>0</v>
      </c>
      <c r="Y391" s="364">
        <v>0</v>
      </c>
      <c r="AI391" s="365">
        <v>0</v>
      </c>
      <c r="AS391" s="404">
        <v>400</v>
      </c>
      <c r="BC391" s="328">
        <v>400</v>
      </c>
      <c r="BM391" s="403">
        <v>400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20">
        <v>20060974</v>
      </c>
      <c r="G392" s="418" t="s">
        <v>457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3556</v>
      </c>
      <c r="M392" s="378"/>
      <c r="N392" s="302"/>
      <c r="O392" s="379">
        <v>648</v>
      </c>
      <c r="Y392" s="364">
        <v>648</v>
      </c>
      <c r="AI392" s="365">
        <v>576</v>
      </c>
      <c r="AS392" s="404">
        <f>180+504</f>
        <v>684</v>
      </c>
      <c r="BC392" s="328">
        <v>500</v>
      </c>
      <c r="BM392" s="403">
        <v>500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20">
        <v>20060976</v>
      </c>
      <c r="G393" s="418" t="s">
        <v>458</v>
      </c>
      <c r="H393" s="285" t="s">
        <v>69</v>
      </c>
      <c r="I393" s="302"/>
      <c r="J393" s="302"/>
      <c r="K393" s="300"/>
      <c r="L393" s="378">
        <f t="shared" si="21"/>
        <v>16500</v>
      </c>
      <c r="M393" s="378"/>
      <c r="N393" s="302"/>
      <c r="O393" s="379">
        <v>2400</v>
      </c>
      <c r="Y393" s="364">
        <v>2340</v>
      </c>
      <c r="AI393" s="365">
        <v>2880</v>
      </c>
      <c r="AS393" s="404">
        <f>780+2100</f>
        <v>2880</v>
      </c>
      <c r="BC393" s="328">
        <v>3000</v>
      </c>
      <c r="BM393" s="403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20">
        <v>20060977</v>
      </c>
      <c r="G394" s="418" t="s">
        <v>459</v>
      </c>
      <c r="H394" s="285" t="s">
        <v>69</v>
      </c>
      <c r="I394" s="302"/>
      <c r="J394" s="302"/>
      <c r="K394" s="300"/>
      <c r="L394" s="378">
        <f t="shared" si="21"/>
        <v>13840</v>
      </c>
      <c r="M394" s="378"/>
      <c r="N394" s="302"/>
      <c r="O394" s="379">
        <v>2448</v>
      </c>
      <c r="Y394" s="364">
        <v>2400</v>
      </c>
      <c r="AI394" s="365">
        <v>2448</v>
      </c>
      <c r="AS394" s="404">
        <f>816+1728</f>
        <v>2544</v>
      </c>
      <c r="BC394" s="328">
        <v>2000</v>
      </c>
      <c r="BM394" s="403">
        <v>2000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20">
        <v>20060978</v>
      </c>
      <c r="G395" s="418" t="s">
        <v>460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2640</v>
      </c>
      <c r="M395" s="378"/>
      <c r="N395" s="302"/>
      <c r="O395" s="379">
        <v>60</v>
      </c>
      <c r="Y395" s="364">
        <v>60</v>
      </c>
      <c r="AI395" s="365">
        <v>60</v>
      </c>
      <c r="AS395" s="404">
        <v>60</v>
      </c>
      <c r="BC395" s="328">
        <v>1200</v>
      </c>
      <c r="BM395" s="403">
        <v>1200</v>
      </c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20">
        <v>20060973</v>
      </c>
      <c r="G396" s="458" t="s">
        <v>469</v>
      </c>
      <c r="H396" s="285" t="s">
        <v>69</v>
      </c>
      <c r="I396" s="302"/>
      <c r="J396" s="302"/>
      <c r="K396" s="300"/>
      <c r="L396" s="378">
        <f t="shared" ref="L396:L399" si="23">SUM(O396,Y396,AI396,AS396,BC396,BM396,BW396)</f>
        <v>232</v>
      </c>
      <c r="M396" s="378"/>
      <c r="N396" s="302"/>
      <c r="O396" s="379">
        <v>24</v>
      </c>
      <c r="Y396" s="364">
        <v>48</v>
      </c>
      <c r="AI396" s="365">
        <v>36</v>
      </c>
      <c r="AS396" s="404">
        <v>24</v>
      </c>
      <c r="BC396" s="328">
        <v>50</v>
      </c>
      <c r="BM396" s="403">
        <v>50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20">
        <v>20061265</v>
      </c>
      <c r="G397" s="458" t="s">
        <v>470</v>
      </c>
      <c r="H397" s="285" t="s">
        <v>69</v>
      </c>
      <c r="I397" s="302"/>
      <c r="J397" s="302"/>
      <c r="K397" s="300"/>
      <c r="L397" s="378">
        <f t="shared" si="23"/>
        <v>17500</v>
      </c>
      <c r="M397" s="378"/>
      <c r="N397" s="302"/>
      <c r="O397" s="379">
        <v>3300</v>
      </c>
      <c r="Y397" s="364">
        <v>3300</v>
      </c>
      <c r="AI397" s="365">
        <v>3060</v>
      </c>
      <c r="AS397" s="404">
        <f>900+2340</f>
        <v>3240</v>
      </c>
      <c r="BC397" s="328">
        <v>2300</v>
      </c>
      <c r="BM397" s="403">
        <v>2300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20">
        <v>20061522</v>
      </c>
      <c r="G398" s="458" t="s">
        <v>476</v>
      </c>
      <c r="H398" s="285" t="s">
        <v>69</v>
      </c>
      <c r="I398" s="302"/>
      <c r="J398" s="302"/>
      <c r="K398" s="300"/>
      <c r="L398" s="378">
        <f t="shared" si="23"/>
        <v>42720</v>
      </c>
      <c r="M398" s="378"/>
      <c r="N398" s="302"/>
      <c r="O398" s="379">
        <v>7020</v>
      </c>
      <c r="Y398" s="364">
        <v>7660</v>
      </c>
      <c r="AI398" s="365">
        <v>7020</v>
      </c>
      <c r="AS398" s="404">
        <f>2100+4920</f>
        <v>7020</v>
      </c>
      <c r="BC398" s="328">
        <v>7000</v>
      </c>
      <c r="BM398" s="403">
        <v>7000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20">
        <v>20061523</v>
      </c>
      <c r="G399" s="458" t="s">
        <v>477</v>
      </c>
      <c r="H399" s="285" t="s">
        <v>69</v>
      </c>
      <c r="I399" s="302"/>
      <c r="J399" s="302"/>
      <c r="K399" s="300"/>
      <c r="L399" s="378">
        <f t="shared" si="23"/>
        <v>7020</v>
      </c>
      <c r="M399" s="378"/>
      <c r="N399" s="302"/>
      <c r="O399" s="379">
        <v>1200</v>
      </c>
      <c r="Y399" s="364">
        <v>680</v>
      </c>
      <c r="AI399" s="365">
        <v>1500</v>
      </c>
      <c r="AS399" s="404">
        <f>240+400</f>
        <v>640</v>
      </c>
      <c r="BC399" s="328">
        <v>1500</v>
      </c>
      <c r="BM399" s="403">
        <v>1500</v>
      </c>
      <c r="BW399" s="352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5" t="s">
        <v>14</v>
      </c>
      <c r="B1" s="554"/>
      <c r="C1" s="554"/>
      <c r="D1" s="554"/>
      <c r="E1" s="554"/>
      <c r="F1" s="556"/>
      <c r="G1" s="116"/>
      <c r="H1" s="557" t="s">
        <v>15</v>
      </c>
      <c r="I1" s="558"/>
      <c r="J1" s="558"/>
      <c r="K1" s="558"/>
      <c r="L1" s="558"/>
      <c r="M1" s="559"/>
      <c r="N1" s="116"/>
      <c r="O1" s="557" t="s">
        <v>16</v>
      </c>
      <c r="P1" s="558"/>
      <c r="Q1" s="558"/>
      <c r="R1" s="558"/>
      <c r="S1" s="558"/>
      <c r="T1" s="558"/>
      <c r="U1" s="116"/>
      <c r="V1" s="557" t="s">
        <v>17</v>
      </c>
      <c r="W1" s="558"/>
      <c r="X1" s="558"/>
      <c r="Y1" s="558"/>
      <c r="Z1" s="558"/>
      <c r="AA1" s="558"/>
      <c r="AB1" s="116"/>
      <c r="AC1" s="557" t="s">
        <v>394</v>
      </c>
      <c r="AD1" s="558"/>
      <c r="AE1" s="558"/>
      <c r="AF1" s="558"/>
      <c r="AG1" s="558"/>
      <c r="AH1" s="558"/>
      <c r="AI1" s="116"/>
      <c r="AJ1" s="557" t="s">
        <v>19</v>
      </c>
      <c r="AK1" s="558"/>
      <c r="AL1" s="558"/>
      <c r="AM1" s="558"/>
      <c r="AN1" s="558"/>
      <c r="AO1" s="558"/>
      <c r="AP1" s="116"/>
      <c r="AQ1" s="557" t="s">
        <v>395</v>
      </c>
      <c r="AR1" s="558"/>
      <c r="AS1" s="558"/>
      <c r="AT1" s="558"/>
      <c r="AU1" s="558"/>
      <c r="AV1" s="55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0" t="s">
        <v>10</v>
      </c>
      <c r="CU1" s="561"/>
      <c r="CV1" s="561"/>
      <c r="CW1" s="561"/>
      <c r="CX1" s="561"/>
      <c r="CY1" s="561"/>
      <c r="CZ1" s="561"/>
      <c r="DA1" s="561"/>
      <c r="DB1" s="561"/>
      <c r="DC1" s="561"/>
      <c r="DD1" s="561"/>
      <c r="DE1" s="561"/>
      <c r="DF1" s="561"/>
      <c r="DG1" s="561"/>
      <c r="DH1" s="561"/>
      <c r="DI1" s="561"/>
      <c r="DJ1" s="561"/>
      <c r="DK1" s="561"/>
      <c r="DL1" s="561"/>
      <c r="DM1" s="561"/>
      <c r="DN1" s="56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63" t="s">
        <v>18</v>
      </c>
      <c r="BC2" s="561"/>
      <c r="BD2" s="561"/>
      <c r="BE2" s="562"/>
      <c r="BF2" s="564" t="s">
        <v>368</v>
      </c>
      <c r="BG2" s="565"/>
      <c r="BH2" s="565"/>
      <c r="BI2" s="565"/>
      <c r="BJ2" s="565"/>
      <c r="BK2" s="566"/>
      <c r="BL2" s="563" t="s">
        <v>19</v>
      </c>
      <c r="BM2" s="561"/>
      <c r="BN2" s="561"/>
      <c r="BO2" s="562"/>
      <c r="BP2" s="564" t="s">
        <v>368</v>
      </c>
      <c r="BQ2" s="565"/>
      <c r="BR2" s="565"/>
      <c r="BS2" s="565"/>
      <c r="BT2" s="565"/>
      <c r="BU2" s="566"/>
      <c r="BV2" s="563" t="s">
        <v>20</v>
      </c>
      <c r="BW2" s="56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63" t="s">
        <v>17</v>
      </c>
      <c r="CI2" s="561"/>
      <c r="CJ2" s="562"/>
      <c r="CK2" s="563" t="s">
        <v>18</v>
      </c>
      <c r="CL2" s="561"/>
      <c r="CM2" s="562"/>
      <c r="CN2" s="563" t="s">
        <v>19</v>
      </c>
      <c r="CO2" s="561"/>
      <c r="CP2" s="562"/>
      <c r="CQ2" s="563" t="s">
        <v>20</v>
      </c>
      <c r="CR2" s="561"/>
      <c r="CS2" s="562"/>
      <c r="CT2" s="563" t="s">
        <v>14</v>
      </c>
      <c r="CU2" s="561"/>
      <c r="CV2" s="562"/>
      <c r="CW2" s="563" t="s">
        <v>15</v>
      </c>
      <c r="CX2" s="561"/>
      <c r="CY2" s="562"/>
      <c r="CZ2" s="563" t="s">
        <v>16</v>
      </c>
      <c r="DA2" s="561"/>
      <c r="DB2" s="562"/>
      <c r="DC2" s="563" t="s">
        <v>17</v>
      </c>
      <c r="DD2" s="561"/>
      <c r="DE2" s="562"/>
      <c r="DF2" s="563" t="s">
        <v>18</v>
      </c>
      <c r="DG2" s="561"/>
      <c r="DH2" s="562"/>
      <c r="DI2" s="563" t="s">
        <v>19</v>
      </c>
      <c r="DJ2" s="561"/>
      <c r="DK2" s="562"/>
      <c r="DL2" s="563" t="s">
        <v>20</v>
      </c>
      <c r="DM2" s="561"/>
      <c r="DN2" s="56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63"/>
      <c r="BC3" s="561"/>
      <c r="BD3" s="561"/>
      <c r="BE3" s="562"/>
      <c r="BF3" s="567"/>
      <c r="BG3" s="558"/>
      <c r="BH3" s="558"/>
      <c r="BI3" s="558"/>
      <c r="BJ3" s="558"/>
      <c r="BK3" s="559"/>
      <c r="BL3" s="563"/>
      <c r="BM3" s="561"/>
      <c r="BN3" s="561"/>
      <c r="BO3" s="562"/>
      <c r="BP3" s="567"/>
      <c r="BQ3" s="558"/>
      <c r="BR3" s="558"/>
      <c r="BS3" s="558"/>
      <c r="BT3" s="558"/>
      <c r="BU3" s="559"/>
      <c r="BV3" s="563"/>
      <c r="BW3" s="56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63"/>
      <c r="DG3" s="561"/>
      <c r="DH3" s="562"/>
      <c r="DI3" s="563"/>
      <c r="DJ3" s="561"/>
      <c r="DK3" s="562"/>
      <c r="DL3" s="563"/>
      <c r="DM3" s="561"/>
      <c r="DN3" s="56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3" t="s">
        <v>386</v>
      </c>
      <c r="P359" s="55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3" t="s">
        <v>386</v>
      </c>
      <c r="Z359" s="55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3" t="s">
        <v>386</v>
      </c>
      <c r="AJ359" s="55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3" t="s">
        <v>386</v>
      </c>
      <c r="AT359" s="55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3" t="s">
        <v>386</v>
      </c>
      <c r="BD359" s="55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3" t="s">
        <v>386</v>
      </c>
      <c r="BN359" s="55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3" t="s">
        <v>386</v>
      </c>
      <c r="BX359" s="554"/>
      <c r="BY359" s="55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3" t="s">
        <v>391</v>
      </c>
      <c r="P362" s="55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3" t="s">
        <v>391</v>
      </c>
      <c r="Z362" s="55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3" t="s">
        <v>391</v>
      </c>
      <c r="AJ362" s="55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3" t="s">
        <v>391</v>
      </c>
      <c r="AT362" s="55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3" t="s">
        <v>391</v>
      </c>
      <c r="BD362" s="55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3" t="s">
        <v>391</v>
      </c>
      <c r="BN362" s="55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3" t="s">
        <v>391</v>
      </c>
      <c r="BX362" s="554"/>
      <c r="BY362" s="554"/>
      <c r="BZ362" s="554"/>
      <c r="CA362" s="554"/>
      <c r="CB362" s="554"/>
      <c r="CC362" s="554"/>
      <c r="CD362" s="554"/>
      <c r="CE362" s="55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3" t="s">
        <v>392</v>
      </c>
      <c r="P363" s="55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3" t="s">
        <v>392</v>
      </c>
      <c r="Z363" s="55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3" t="s">
        <v>392</v>
      </c>
      <c r="AJ363" s="55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3" t="s">
        <v>392</v>
      </c>
      <c r="AT363" s="55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3" t="s">
        <v>392</v>
      </c>
      <c r="BD363" s="55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3" t="s">
        <v>392</v>
      </c>
      <c r="BN363" s="55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3" t="s">
        <v>392</v>
      </c>
      <c r="BX363" s="554"/>
      <c r="BY363" s="554"/>
      <c r="BZ363" s="554"/>
      <c r="CA363" s="554"/>
      <c r="CB363" s="554"/>
      <c r="CC363" s="554"/>
      <c r="CD363" s="554"/>
      <c r="CE363" s="55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3" t="s">
        <v>393</v>
      </c>
      <c r="P364" s="55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3" t="s">
        <v>393</v>
      </c>
      <c r="Z364" s="55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3" t="s">
        <v>393</v>
      </c>
      <c r="AJ364" s="55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3" t="s">
        <v>393</v>
      </c>
      <c r="AT364" s="55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3" t="s">
        <v>393</v>
      </c>
      <c r="BD364" s="55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3" t="s">
        <v>393</v>
      </c>
      <c r="BN364" s="55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3" t="s">
        <v>393</v>
      </c>
      <c r="BX364" s="554"/>
      <c r="BY364" s="554"/>
      <c r="BZ364" s="554"/>
      <c r="CA364" s="554"/>
      <c r="CB364" s="554"/>
      <c r="CC364" s="554"/>
      <c r="CD364" s="554"/>
      <c r="CE364" s="55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5"/>
  <sheetViews>
    <sheetView topLeftCell="A391" zoomScale="90" zoomScaleNormal="90" workbookViewId="0">
      <selection activeCell="F401" sqref="F401:G40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68" t="s">
        <v>0</v>
      </c>
      <c r="B1" s="569" t="s">
        <v>1</v>
      </c>
      <c r="C1" s="569" t="s">
        <v>2</v>
      </c>
      <c r="D1" s="569" t="s">
        <v>3</v>
      </c>
      <c r="E1" s="570" t="s">
        <v>4</v>
      </c>
      <c r="F1" s="532" t="s">
        <v>5</v>
      </c>
      <c r="G1" s="533" t="s">
        <v>6</v>
      </c>
      <c r="H1" s="155" t="s">
        <v>7</v>
      </c>
      <c r="I1" s="534" t="s">
        <v>8</v>
      </c>
      <c r="J1" s="535"/>
      <c r="K1" s="536"/>
      <c r="L1" s="549"/>
      <c r="M1" s="550"/>
      <c r="N1" s="551" t="s">
        <v>474</v>
      </c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49"/>
      <c r="AJ1" s="549"/>
      <c r="AK1" s="549"/>
      <c r="AL1" s="549"/>
      <c r="AM1" s="549"/>
      <c r="AN1" s="549"/>
      <c r="AO1" s="549"/>
      <c r="AP1" s="549"/>
      <c r="AQ1" s="549"/>
      <c r="AR1" s="549"/>
      <c r="AS1" s="549"/>
      <c r="AT1" s="549"/>
      <c r="AU1" s="549"/>
      <c r="AV1" s="549"/>
      <c r="AW1" s="549"/>
      <c r="AX1" s="549"/>
      <c r="AY1" s="549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549"/>
      <c r="BV1" s="549"/>
      <c r="BW1" s="549"/>
      <c r="BX1" s="549"/>
      <c r="BY1" s="549"/>
      <c r="BZ1" s="549"/>
      <c r="CA1" s="549"/>
      <c r="CB1" s="549"/>
      <c r="CC1" s="549"/>
      <c r="CD1" s="549"/>
      <c r="CE1" s="550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52" t="s">
        <v>11</v>
      </c>
      <c r="J2" s="552" t="s">
        <v>12</v>
      </c>
      <c r="K2" s="536" t="s">
        <v>13</v>
      </c>
      <c r="L2" s="549"/>
      <c r="M2" s="550"/>
      <c r="N2" s="542" t="s">
        <v>14</v>
      </c>
      <c r="O2" s="549"/>
      <c r="P2" s="549"/>
      <c r="Q2" s="550"/>
      <c r="R2" s="543" t="s">
        <v>368</v>
      </c>
      <c r="S2" s="544"/>
      <c r="T2" s="544"/>
      <c r="U2" s="544"/>
      <c r="V2" s="544"/>
      <c r="W2" s="545"/>
      <c r="X2" s="542" t="s">
        <v>15</v>
      </c>
      <c r="Y2" s="549"/>
      <c r="Z2" s="549"/>
      <c r="AA2" s="550"/>
      <c r="AB2" s="543" t="s">
        <v>368</v>
      </c>
      <c r="AC2" s="544"/>
      <c r="AD2" s="544"/>
      <c r="AE2" s="544"/>
      <c r="AF2" s="544"/>
      <c r="AG2" s="545"/>
      <c r="AH2" s="542" t="s">
        <v>16</v>
      </c>
      <c r="AI2" s="549"/>
      <c r="AJ2" s="549"/>
      <c r="AK2" s="550"/>
      <c r="AL2" s="543" t="s">
        <v>368</v>
      </c>
      <c r="AM2" s="544"/>
      <c r="AN2" s="544"/>
      <c r="AO2" s="544"/>
      <c r="AP2" s="544"/>
      <c r="AQ2" s="545"/>
      <c r="AR2" s="542" t="s">
        <v>17</v>
      </c>
      <c r="AS2" s="549"/>
      <c r="AT2" s="549"/>
      <c r="AU2" s="550"/>
      <c r="AV2" s="543" t="s">
        <v>368</v>
      </c>
      <c r="AW2" s="544"/>
      <c r="AX2" s="544"/>
      <c r="AY2" s="544"/>
      <c r="AZ2" s="544"/>
      <c r="BA2" s="545"/>
      <c r="BB2" s="542" t="s">
        <v>18</v>
      </c>
      <c r="BC2" s="549"/>
      <c r="BD2" s="549"/>
      <c r="BE2" s="550"/>
      <c r="BF2" s="543" t="s">
        <v>368</v>
      </c>
      <c r="BG2" s="544"/>
      <c r="BH2" s="544"/>
      <c r="BI2" s="544"/>
      <c r="BJ2" s="544"/>
      <c r="BK2" s="545"/>
      <c r="BL2" s="542" t="s">
        <v>19</v>
      </c>
      <c r="BM2" s="549"/>
      <c r="BN2" s="549"/>
      <c r="BO2" s="550"/>
      <c r="BP2" s="543" t="s">
        <v>368</v>
      </c>
      <c r="BQ2" s="544"/>
      <c r="BR2" s="544"/>
      <c r="BS2" s="544"/>
      <c r="BT2" s="544"/>
      <c r="BU2" s="545"/>
      <c r="BV2" s="542" t="s">
        <v>20</v>
      </c>
      <c r="BW2" s="549"/>
      <c r="BX2" s="549"/>
      <c r="BY2" s="550"/>
      <c r="BZ2" s="543" t="s">
        <v>368</v>
      </c>
      <c r="CA2" s="544"/>
      <c r="CB2" s="544"/>
      <c r="CC2" s="544"/>
      <c r="CD2" s="544"/>
      <c r="CE2" s="545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36" t="s">
        <v>21</v>
      </c>
      <c r="L3" s="549"/>
      <c r="M3" s="550"/>
      <c r="N3" s="542"/>
      <c r="O3" s="549"/>
      <c r="P3" s="549"/>
      <c r="Q3" s="550"/>
      <c r="R3" s="546"/>
      <c r="S3" s="547"/>
      <c r="T3" s="547"/>
      <c r="U3" s="547"/>
      <c r="V3" s="547"/>
      <c r="W3" s="548"/>
      <c r="X3" s="542"/>
      <c r="Y3" s="549"/>
      <c r="Z3" s="549"/>
      <c r="AA3" s="550"/>
      <c r="AB3" s="546"/>
      <c r="AC3" s="547"/>
      <c r="AD3" s="547"/>
      <c r="AE3" s="547"/>
      <c r="AF3" s="547"/>
      <c r="AG3" s="548"/>
      <c r="AH3" s="542"/>
      <c r="AI3" s="549"/>
      <c r="AJ3" s="549"/>
      <c r="AK3" s="550"/>
      <c r="AL3" s="546"/>
      <c r="AM3" s="547"/>
      <c r="AN3" s="547"/>
      <c r="AO3" s="547"/>
      <c r="AP3" s="547"/>
      <c r="AQ3" s="548"/>
      <c r="AR3" s="542"/>
      <c r="AS3" s="549"/>
      <c r="AT3" s="549"/>
      <c r="AU3" s="550"/>
      <c r="AV3" s="546"/>
      <c r="AW3" s="547"/>
      <c r="AX3" s="547"/>
      <c r="AY3" s="547"/>
      <c r="AZ3" s="547"/>
      <c r="BA3" s="548"/>
      <c r="BB3" s="542"/>
      <c r="BC3" s="549"/>
      <c r="BD3" s="549"/>
      <c r="BE3" s="550"/>
      <c r="BF3" s="546"/>
      <c r="BG3" s="547"/>
      <c r="BH3" s="547"/>
      <c r="BI3" s="547"/>
      <c r="BJ3" s="547"/>
      <c r="BK3" s="548"/>
      <c r="BL3" s="542"/>
      <c r="BM3" s="549"/>
      <c r="BN3" s="549"/>
      <c r="BO3" s="550"/>
      <c r="BP3" s="546"/>
      <c r="BQ3" s="547"/>
      <c r="BR3" s="547"/>
      <c r="BS3" s="547"/>
      <c r="BT3" s="547"/>
      <c r="BU3" s="548"/>
      <c r="BV3" s="542"/>
      <c r="BW3" s="549"/>
      <c r="BX3" s="549"/>
      <c r="BY3" s="550"/>
      <c r="BZ3" s="546"/>
      <c r="CA3" s="547"/>
      <c r="CB3" s="547"/>
      <c r="CC3" s="547"/>
      <c r="CD3" s="547"/>
      <c r="CE3" s="548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7"/>
      <c r="C8" s="518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2260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1130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5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9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383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173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5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9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7"/>
      <c r="C91" s="518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63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50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349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5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9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31</v>
      </c>
      <c r="M102" s="172">
        <v>0</v>
      </c>
      <c r="N102" s="173"/>
      <c r="O102" s="202">
        <v>21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62">
        <v>1113157</v>
      </c>
      <c r="G104" s="45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6000</v>
      </c>
      <c r="M104" s="172">
        <v>0</v>
      </c>
      <c r="N104" s="173"/>
      <c r="O104" s="218">
        <v>1189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274">
        <v>863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6">
        <v>684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984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660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1620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9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44</v>
      </c>
      <c r="M111" s="172">
        <v>0</v>
      </c>
      <c r="N111" s="173"/>
      <c r="O111" s="202">
        <v>24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655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5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9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8946</v>
      </c>
      <c r="M141" s="172">
        <v>0</v>
      </c>
      <c r="N141" s="173"/>
      <c r="O141" s="218">
        <v>1805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1393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6">
        <v>1029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7">
        <v>1388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891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2440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9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7404</v>
      </c>
      <c r="M144" s="172">
        <v>0</v>
      </c>
      <c r="N144" s="173"/>
      <c r="O144" s="218">
        <v>1440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999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6">
        <v>800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7">
        <v>1214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741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2210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9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14118</v>
      </c>
      <c r="M145" s="172">
        <v>0</v>
      </c>
      <c r="N145" s="173"/>
      <c r="O145" s="218">
        <v>2340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2100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2158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490">
        <v>1113089</v>
      </c>
      <c r="G169" s="49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12097</v>
      </c>
      <c r="M169" s="172">
        <v>0</v>
      </c>
      <c r="N169" s="173"/>
      <c r="O169" s="218">
        <v>1291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2544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6">
        <v>1924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7">
        <v>2095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1543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2700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9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51</v>
      </c>
      <c r="M170" s="172">
        <v>0</v>
      </c>
      <c r="N170" s="173"/>
      <c r="O170" s="218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15151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2346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2745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491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513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4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646</v>
      </c>
      <c r="M175" s="172">
        <v>0</v>
      </c>
      <c r="N175" s="173"/>
      <c r="O175" s="202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154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5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9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5807</v>
      </c>
      <c r="M181" s="172">
        <v>0</v>
      </c>
      <c r="N181" s="173"/>
      <c r="O181" s="218">
        <v>1347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495">
        <v>712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6">
        <v>523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7">
        <v>939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636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9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12054</v>
      </c>
      <c r="M186" s="172">
        <v>0</v>
      </c>
      <c r="N186" s="173"/>
      <c r="O186" s="218">
        <v>2040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1854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7086</v>
      </c>
      <c r="M205" s="172">
        <v>0</v>
      </c>
      <c r="N205" s="173"/>
      <c r="O205" s="218">
        <v>1080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980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1066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560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1700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1700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16708</v>
      </c>
      <c r="M223" s="172">
        <v>0</v>
      </c>
      <c r="N223" s="173"/>
      <c r="O223" s="218">
        <v>2808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2520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2556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3024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2900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2900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17412</v>
      </c>
      <c r="M224" s="172">
        <v>0</v>
      </c>
      <c r="N224" s="173"/>
      <c r="O224" s="218">
        <v>2880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2644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3096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13014</v>
      </c>
      <c r="M225" s="172">
        <v>0</v>
      </c>
      <c r="N225" s="173"/>
      <c r="O225" s="218">
        <v>2240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2206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1920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4"/>
        <v>14065</v>
      </c>
      <c r="M301" s="172">
        <v>0</v>
      </c>
      <c r="N301" s="173"/>
      <c r="O301" s="218">
        <v>1980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1800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1925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1560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3400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3400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496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9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496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9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6830</v>
      </c>
      <c r="M323" s="172">
        <v>0</v>
      </c>
      <c r="N323" s="173"/>
      <c r="O323" s="257">
        <v>1352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865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7">
        <v>843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7">
        <v>1077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52">
        <v>803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1890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9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9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6384</v>
      </c>
      <c r="M325" s="172">
        <v>0</v>
      </c>
      <c r="N325" s="173"/>
      <c r="O325" s="218">
        <v>1654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495">
        <v>605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6">
        <v>426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1022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977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94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94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5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9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94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7842</v>
      </c>
      <c r="M344" s="172">
        <v>0</v>
      </c>
      <c r="N344" s="173"/>
      <c r="O344" s="218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1260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1302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900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284">
        <v>343</v>
      </c>
      <c r="B345" s="285"/>
      <c r="C345" s="285"/>
      <c r="D345" s="519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284">
        <v>344</v>
      </c>
      <c r="B346" s="285"/>
      <c r="C346" s="285"/>
      <c r="D346" s="519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284">
        <v>345</v>
      </c>
      <c r="B347" s="285"/>
      <c r="C347" s="285"/>
      <c r="D347" s="519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284">
        <v>346</v>
      </c>
      <c r="B348" s="285"/>
      <c r="C348" s="285"/>
      <c r="D348" s="519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284">
        <v>347</v>
      </c>
      <c r="B349" s="285"/>
      <c r="C349" s="285"/>
      <c r="D349" s="519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284">
        <v>348</v>
      </c>
      <c r="B350" s="285"/>
      <c r="C350" s="285"/>
      <c r="D350" s="519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284">
        <v>349</v>
      </c>
      <c r="B351" s="285"/>
      <c r="C351" s="285"/>
      <c r="D351" s="519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284">
        <v>350</v>
      </c>
      <c r="B352" s="285"/>
      <c r="C352" s="285"/>
      <c r="D352" s="519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8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9"/>
      <c r="J357" s="510"/>
      <c r="K357" s="336">
        <v>0</v>
      </c>
      <c r="L357" s="511">
        <f>SUM(O357,Y357,AI357,AS357,BC357,BM357,BW357)</f>
        <v>0</v>
      </c>
      <c r="M357" s="336">
        <v>0</v>
      </c>
      <c r="N357" s="512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497"/>
      <c r="P358" s="173"/>
      <c r="Q358" s="210"/>
      <c r="R358" s="173"/>
      <c r="S358" s="173"/>
      <c r="T358" s="173"/>
      <c r="U358" s="173"/>
      <c r="V358" s="158"/>
      <c r="W358" s="173"/>
      <c r="X358" s="173"/>
      <c r="Y358" s="500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94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496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94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3229</v>
      </c>
      <c r="M360" s="172">
        <v>0</v>
      </c>
      <c r="N360" s="173"/>
      <c r="O360" s="496">
        <v>611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444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304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876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324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94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3604</v>
      </c>
      <c r="M361" s="172"/>
      <c r="N361" s="173"/>
      <c r="O361" s="496">
        <v>663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521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367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980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343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730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9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9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506</v>
      </c>
      <c r="M363" s="172"/>
      <c r="N363" s="173"/>
      <c r="O363" s="496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9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1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0"/>
        <v>2393</v>
      </c>
      <c r="M364" s="172"/>
      <c r="N364" s="173"/>
      <c r="O364" s="273">
        <v>504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274">
        <v>275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226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689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249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9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7735</v>
      </c>
      <c r="M365" s="172"/>
      <c r="N365" s="173"/>
      <c r="O365" s="273">
        <v>1449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495">
        <v>905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>
        <v>995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1582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864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1940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9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21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9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21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94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398">
        <v>366</v>
      </c>
      <c r="B368" s="368"/>
      <c r="C368" s="368"/>
      <c r="D368" s="368"/>
      <c r="E368" s="369"/>
      <c r="F368" s="515">
        <v>1113228</v>
      </c>
      <c r="G368" s="516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98"/>
      <c r="P368" s="173"/>
      <c r="Q368" s="210"/>
      <c r="R368" s="173"/>
      <c r="S368" s="173"/>
      <c r="T368" s="173"/>
      <c r="U368" s="173"/>
      <c r="V368" s="158"/>
      <c r="W368" s="173"/>
      <c r="X368" s="173"/>
      <c r="Y368" s="50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03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21">
        <v>1113229</v>
      </c>
      <c r="G369" s="402" t="s">
        <v>453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499"/>
      <c r="P369" s="355"/>
      <c r="Q369" s="210"/>
      <c r="R369" s="173"/>
      <c r="S369" s="173"/>
      <c r="T369" s="173"/>
      <c r="U369" s="173"/>
      <c r="V369" s="158"/>
      <c r="W369" s="173"/>
      <c r="X369" s="354"/>
      <c r="Y369" s="502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04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customHeight="1">
      <c r="A370" s="167">
        <v>356</v>
      </c>
      <c r="B370" s="399"/>
      <c r="C370" s="399"/>
      <c r="D370" s="399"/>
      <c r="E370" s="246"/>
      <c r="F370" s="298">
        <v>20059084</v>
      </c>
      <c r="G370" s="386" t="s">
        <v>490</v>
      </c>
      <c r="H370" s="298" t="s">
        <v>69</v>
      </c>
      <c r="I370" s="409"/>
      <c r="J370" s="399"/>
      <c r="K370" s="375">
        <v>0</v>
      </c>
      <c r="L370" s="356">
        <f>SUM(O370,Y370,AI370,AS370,BC370,BM370,BW370)</f>
        <v>7744</v>
      </c>
      <c r="M370" s="410">
        <v>0</v>
      </c>
      <c r="N370" s="399"/>
      <c r="O370" s="411">
        <v>1350</v>
      </c>
      <c r="Y370" s="412">
        <v>1170</v>
      </c>
      <c r="AI370" s="413">
        <v>1184</v>
      </c>
      <c r="AS370" s="414">
        <v>1440</v>
      </c>
      <c r="BC370" s="415">
        <v>1300</v>
      </c>
      <c r="BM370" s="416">
        <v>1300</v>
      </c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1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27745</v>
      </c>
      <c r="M373" s="390"/>
      <c r="N373" s="302"/>
      <c r="O373" s="379">
        <v>4175</v>
      </c>
      <c r="Y373" s="380">
        <v>4500</v>
      </c>
      <c r="AI373" s="381">
        <v>4582</v>
      </c>
      <c r="AS373" s="382">
        <v>3888</v>
      </c>
      <c r="BC373" s="383">
        <v>5300</v>
      </c>
      <c r="BM373" s="384">
        <v>5300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34835</v>
      </c>
      <c r="M374" s="390"/>
      <c r="N374" s="302"/>
      <c r="O374" s="379">
        <v>5820</v>
      </c>
      <c r="Y374" s="380">
        <v>5760</v>
      </c>
      <c r="AI374" s="381">
        <v>5895</v>
      </c>
      <c r="AS374" s="382">
        <v>5760</v>
      </c>
      <c r="BC374" s="383">
        <v>5800</v>
      </c>
      <c r="BM374" s="384">
        <v>5800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489</v>
      </c>
      <c r="H377" s="285" t="s">
        <v>69</v>
      </c>
      <c r="I377" s="302"/>
      <c r="J377" s="302"/>
      <c r="K377" s="389"/>
      <c r="L377" s="378">
        <f t="shared" si="11"/>
        <v>5630</v>
      </c>
      <c r="M377" s="390"/>
      <c r="N377" s="302"/>
      <c r="O377" s="379">
        <v>1088</v>
      </c>
      <c r="Y377" s="380">
        <v>960</v>
      </c>
      <c r="AI377" s="381">
        <v>1006</v>
      </c>
      <c r="AS377" s="382">
        <v>576</v>
      </c>
      <c r="BC377" s="383">
        <v>1000</v>
      </c>
      <c r="BM377" s="384">
        <v>1000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05">
        <v>1113230</v>
      </c>
      <c r="G381" s="506" t="s">
        <v>483</v>
      </c>
      <c r="H381" s="353" t="s">
        <v>42</v>
      </c>
      <c r="I381" s="302"/>
      <c r="J381" s="302"/>
      <c r="K381" s="300"/>
      <c r="L381" s="159">
        <f t="shared" si="11"/>
        <v>7950</v>
      </c>
      <c r="M381" s="378"/>
      <c r="N381" s="302"/>
      <c r="O381" s="379">
        <v>761</v>
      </c>
      <c r="Y381" s="380">
        <v>1658</v>
      </c>
      <c r="AI381" s="365">
        <v>1522</v>
      </c>
      <c r="AS381" s="404">
        <v>1532</v>
      </c>
      <c r="BC381" s="328">
        <v>1027</v>
      </c>
      <c r="BM381" s="403">
        <v>1450</v>
      </c>
      <c r="BW381" s="504"/>
    </row>
    <row r="382" spans="1:83" ht="24" customHeight="1">
      <c r="A382" s="284">
        <v>367</v>
      </c>
      <c r="B382" s="399"/>
      <c r="C382" s="399"/>
      <c r="D382" s="399"/>
      <c r="E382" s="417"/>
      <c r="F382" s="331">
        <v>20060019</v>
      </c>
      <c r="G382" s="308" t="s">
        <v>456</v>
      </c>
      <c r="H382" s="285" t="s">
        <v>69</v>
      </c>
      <c r="I382" s="302"/>
      <c r="J382" s="302"/>
      <c r="K382" s="300"/>
      <c r="L382" s="378">
        <f t="shared" si="11"/>
        <v>9496</v>
      </c>
      <c r="M382" s="378"/>
      <c r="N382" s="302"/>
      <c r="O382" s="379">
        <v>1620</v>
      </c>
      <c r="Y382" s="364">
        <v>1560</v>
      </c>
      <c r="AI382" s="365">
        <v>1576</v>
      </c>
      <c r="AS382" s="404">
        <v>1740</v>
      </c>
      <c r="BC382" s="328">
        <v>1500</v>
      </c>
      <c r="BM382" s="403">
        <v>1500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1"/>
        <v>5360</v>
      </c>
      <c r="M383" s="378"/>
      <c r="N383" s="302"/>
      <c r="O383" s="379">
        <v>1000</v>
      </c>
      <c r="Y383" s="364">
        <v>920</v>
      </c>
      <c r="AI383" s="365">
        <v>800</v>
      </c>
      <c r="AS383" s="404">
        <v>440</v>
      </c>
      <c r="BC383" s="328">
        <v>1100</v>
      </c>
      <c r="BM383" s="403">
        <v>1100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448</v>
      </c>
      <c r="H384" s="285" t="s">
        <v>69</v>
      </c>
      <c r="I384" s="302"/>
      <c r="J384" s="302"/>
      <c r="K384" s="300"/>
      <c r="L384" s="378">
        <f t="shared" si="11"/>
        <v>3000</v>
      </c>
      <c r="M384" s="378"/>
      <c r="N384" s="302"/>
      <c r="O384" s="379">
        <v>560</v>
      </c>
      <c r="Y384" s="364">
        <v>560</v>
      </c>
      <c r="AI384" s="365">
        <v>480</v>
      </c>
      <c r="AS384" s="404">
        <v>200</v>
      </c>
      <c r="BC384" s="328">
        <v>600</v>
      </c>
      <c r="BM384" s="403">
        <v>600</v>
      </c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449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450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7">
        <v>20060399</v>
      </c>
      <c r="G387" s="507" t="s">
        <v>451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18" t="s">
        <v>239</v>
      </c>
      <c r="H388" s="285" t="s">
        <v>69</v>
      </c>
      <c r="I388" s="302"/>
      <c r="J388" s="302"/>
      <c r="K388" s="300"/>
      <c r="L388" s="378">
        <f t="shared" si="11"/>
        <v>11991</v>
      </c>
      <c r="M388" s="378"/>
      <c r="N388" s="302"/>
      <c r="O388" s="379">
        <v>1980</v>
      </c>
      <c r="Y388" s="364">
        <v>2040</v>
      </c>
      <c r="AI388" s="365">
        <v>2131</v>
      </c>
      <c r="AS388" s="404">
        <v>2040</v>
      </c>
      <c r="BC388" s="328">
        <v>1900</v>
      </c>
      <c r="BM388" s="403">
        <v>1900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18" t="s">
        <v>452</v>
      </c>
      <c r="H389" s="285" t="s">
        <v>69</v>
      </c>
      <c r="I389" s="302"/>
      <c r="J389" s="302"/>
      <c r="K389" s="300"/>
      <c r="L389" s="378">
        <f t="shared" si="11"/>
        <v>2752</v>
      </c>
      <c r="M389" s="378"/>
      <c r="N389" s="302"/>
      <c r="O389" s="379">
        <v>540</v>
      </c>
      <c r="Y389" s="364">
        <v>600</v>
      </c>
      <c r="AI389" s="365">
        <v>712</v>
      </c>
      <c r="AS389" s="404">
        <v>660</v>
      </c>
      <c r="BC389" s="328">
        <v>120</v>
      </c>
      <c r="BM389" s="403">
        <v>120</v>
      </c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420">
        <v>20060764</v>
      </c>
      <c r="G390" s="418" t="s">
        <v>481</v>
      </c>
      <c r="H390" s="285" t="s">
        <v>69</v>
      </c>
      <c r="I390" s="302"/>
      <c r="J390" s="302"/>
      <c r="K390" s="300"/>
      <c r="L390" s="378">
        <f t="shared" si="11"/>
        <v>756</v>
      </c>
      <c r="M390" s="378"/>
      <c r="N390" s="302"/>
      <c r="O390" s="379">
        <v>756</v>
      </c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420">
        <v>20060765</v>
      </c>
      <c r="G391" s="418" t="s">
        <v>455</v>
      </c>
      <c r="H391" s="285" t="s">
        <v>69</v>
      </c>
      <c r="I391" s="302"/>
      <c r="J391" s="302"/>
      <c r="K391" s="300"/>
      <c r="L391" s="378">
        <f t="shared" si="11"/>
        <v>1331</v>
      </c>
      <c r="M391" s="378"/>
      <c r="N391" s="302"/>
      <c r="O391" s="379">
        <v>240</v>
      </c>
      <c r="Y391" s="364">
        <v>300</v>
      </c>
      <c r="AI391" s="365">
        <v>251</v>
      </c>
      <c r="AS391" s="404">
        <v>300</v>
      </c>
      <c r="BC391" s="328">
        <v>120</v>
      </c>
      <c r="BM391" s="403">
        <v>120</v>
      </c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20">
        <v>20060974</v>
      </c>
      <c r="G392" s="418" t="s">
        <v>457</v>
      </c>
      <c r="H392" s="285" t="s">
        <v>69</v>
      </c>
      <c r="I392" s="302"/>
      <c r="J392" s="302"/>
      <c r="K392" s="300"/>
      <c r="L392" s="378">
        <f t="shared" si="11"/>
        <v>3416</v>
      </c>
      <c r="M392" s="378"/>
      <c r="N392" s="302"/>
      <c r="O392" s="379">
        <v>504</v>
      </c>
      <c r="Y392" s="364">
        <v>468</v>
      </c>
      <c r="AI392" s="365">
        <v>468</v>
      </c>
      <c r="AS392" s="404">
        <v>576</v>
      </c>
      <c r="BC392" s="328">
        <v>700</v>
      </c>
      <c r="BM392" s="403">
        <v>700</v>
      </c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20">
        <v>20060976</v>
      </c>
      <c r="G393" s="418" t="s">
        <v>458</v>
      </c>
      <c r="H393" s="285" t="s">
        <v>69</v>
      </c>
      <c r="I393" s="302"/>
      <c r="J393" s="302"/>
      <c r="K393" s="300"/>
      <c r="L393" s="378">
        <f t="shared" si="11"/>
        <v>19276</v>
      </c>
      <c r="M393" s="378"/>
      <c r="N393" s="302"/>
      <c r="O393" s="379">
        <v>3300</v>
      </c>
      <c r="Y393" s="364">
        <v>3360</v>
      </c>
      <c r="AI393" s="365">
        <v>3456</v>
      </c>
      <c r="AS393" s="404">
        <v>3360</v>
      </c>
      <c r="BC393" s="328">
        <v>2900</v>
      </c>
      <c r="BM393" s="403">
        <v>2900</v>
      </c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20">
        <v>20060977</v>
      </c>
      <c r="G394" s="418" t="s">
        <v>459</v>
      </c>
      <c r="H394" s="285" t="s">
        <v>69</v>
      </c>
      <c r="I394" s="302"/>
      <c r="J394" s="302"/>
      <c r="K394" s="300"/>
      <c r="L394" s="378">
        <f t="shared" si="11"/>
        <v>13254</v>
      </c>
      <c r="M394" s="378"/>
      <c r="N394" s="302"/>
      <c r="O394" s="379">
        <v>2112</v>
      </c>
      <c r="Y394" s="364">
        <v>1920</v>
      </c>
      <c r="AI394" s="365">
        <v>1966</v>
      </c>
      <c r="AS394" s="404">
        <v>2256</v>
      </c>
      <c r="BC394" s="328">
        <v>2500</v>
      </c>
      <c r="BM394" s="403">
        <v>2500</v>
      </c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420">
        <v>20060978</v>
      </c>
      <c r="G395" s="418" t="s">
        <v>460</v>
      </c>
      <c r="H395" s="285" t="s">
        <v>69</v>
      </c>
      <c r="I395" s="302"/>
      <c r="J395" s="302"/>
      <c r="K395" s="300"/>
      <c r="L395" s="378">
        <f t="shared" si="11"/>
        <v>2813</v>
      </c>
      <c r="M395" s="378"/>
      <c r="N395" s="302"/>
      <c r="O395" s="379">
        <v>600</v>
      </c>
      <c r="Y395" s="364">
        <v>660</v>
      </c>
      <c r="AI395" s="365">
        <v>753</v>
      </c>
      <c r="AS395" s="404">
        <v>600</v>
      </c>
      <c r="BC395" s="328">
        <v>100</v>
      </c>
      <c r="BM395" s="403">
        <v>100</v>
      </c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20">
        <v>20060973</v>
      </c>
      <c r="G396" s="458" t="s">
        <v>469</v>
      </c>
      <c r="H396" s="285" t="s">
        <v>69</v>
      </c>
      <c r="I396" s="302"/>
      <c r="J396" s="302"/>
      <c r="K396" s="300"/>
      <c r="L396" s="378">
        <f t="shared" si="11"/>
        <v>273</v>
      </c>
      <c r="M396" s="378"/>
      <c r="N396" s="302"/>
      <c r="O396" s="379">
        <v>60</v>
      </c>
      <c r="Y396" s="364">
        <v>36</v>
      </c>
      <c r="AI396" s="365">
        <v>21</v>
      </c>
      <c r="AS396" s="404">
        <v>36</v>
      </c>
      <c r="BC396" s="328">
        <v>60</v>
      </c>
      <c r="BM396" s="403">
        <v>60</v>
      </c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420">
        <v>20061265</v>
      </c>
      <c r="G397" s="458" t="s">
        <v>470</v>
      </c>
      <c r="H397" s="285" t="s">
        <v>69</v>
      </c>
      <c r="I397" s="302"/>
      <c r="J397" s="302"/>
      <c r="K397" s="300"/>
      <c r="L397" s="378">
        <f t="shared" si="11"/>
        <v>17220</v>
      </c>
      <c r="M397" s="378"/>
      <c r="N397" s="302"/>
      <c r="O397" s="379">
        <v>2880</v>
      </c>
      <c r="Y397" s="364">
        <v>2880</v>
      </c>
      <c r="AI397" s="365">
        <v>2640</v>
      </c>
      <c r="AS397" s="404">
        <v>2820</v>
      </c>
      <c r="BC397" s="328">
        <v>3000</v>
      </c>
      <c r="BM397" s="403">
        <v>3000</v>
      </c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20">
        <v>20061522</v>
      </c>
      <c r="G398" s="458" t="s">
        <v>476</v>
      </c>
      <c r="H398" s="285" t="s">
        <v>69</v>
      </c>
      <c r="I398" s="302"/>
      <c r="J398" s="302"/>
      <c r="K398" s="300"/>
      <c r="L398" s="378">
        <f t="shared" si="11"/>
        <v>51349</v>
      </c>
      <c r="M398" s="378"/>
      <c r="N398" s="302"/>
      <c r="O398" s="379">
        <v>8080</v>
      </c>
      <c r="Y398" s="364">
        <v>8060</v>
      </c>
      <c r="AI398" s="365">
        <v>8169</v>
      </c>
      <c r="AS398" s="404">
        <v>9040</v>
      </c>
      <c r="BC398" s="328">
        <v>9000</v>
      </c>
      <c r="BM398" s="403">
        <v>9000</v>
      </c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420">
        <v>20061523</v>
      </c>
      <c r="G399" s="458" t="s">
        <v>477</v>
      </c>
      <c r="H399" s="285" t="s">
        <v>69</v>
      </c>
      <c r="I399" s="302"/>
      <c r="J399" s="302"/>
      <c r="K399" s="300"/>
      <c r="L399" s="378">
        <f t="shared" si="11"/>
        <v>5777</v>
      </c>
      <c r="M399" s="378"/>
      <c r="N399" s="302"/>
      <c r="O399" s="379">
        <v>719</v>
      </c>
      <c r="Y399" s="364">
        <v>640</v>
      </c>
      <c r="AI399" s="365">
        <v>658</v>
      </c>
      <c r="AS399" s="404">
        <v>760</v>
      </c>
      <c r="BC399" s="328">
        <v>1500</v>
      </c>
      <c r="BM399" s="403">
        <v>1500</v>
      </c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20">
        <v>20061981</v>
      </c>
      <c r="G400" s="280" t="s">
        <v>487</v>
      </c>
      <c r="H400" s="285" t="s">
        <v>69</v>
      </c>
      <c r="I400" s="302"/>
      <c r="J400" s="302"/>
      <c r="K400" s="300"/>
      <c r="L400" s="378">
        <f t="shared" si="11"/>
        <v>3600</v>
      </c>
      <c r="M400" s="378"/>
      <c r="N400" s="302"/>
      <c r="O400" s="379"/>
      <c r="Y400" s="364"/>
      <c r="AI400" s="365"/>
      <c r="AS400" s="404"/>
      <c r="BC400" s="328">
        <v>1800</v>
      </c>
      <c r="BM400" s="403">
        <v>1800</v>
      </c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20">
        <v>20061982</v>
      </c>
      <c r="G401" s="458" t="s">
        <v>488</v>
      </c>
      <c r="H401" s="285" t="s">
        <v>69</v>
      </c>
      <c r="I401" s="302"/>
      <c r="J401" s="302"/>
      <c r="K401" s="300"/>
      <c r="L401" s="378">
        <f t="shared" ref="L401:L405" si="12">SUM(O401,Y401,AI401,AS401,BC401,BM401,BW401)</f>
        <v>3600</v>
      </c>
      <c r="M401" s="378"/>
      <c r="N401" s="302"/>
      <c r="O401" s="379"/>
      <c r="Y401" s="364"/>
      <c r="AI401" s="365"/>
      <c r="AS401" s="404"/>
      <c r="BC401" s="328">
        <v>1800</v>
      </c>
      <c r="BM401" s="403">
        <v>1800</v>
      </c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482</v>
      </c>
      <c r="H402" s="353" t="s">
        <v>42</v>
      </c>
      <c r="I402" s="302"/>
      <c r="J402" s="302"/>
      <c r="K402" s="300"/>
      <c r="L402" s="159">
        <f t="shared" si="12"/>
        <v>0</v>
      </c>
      <c r="M402" s="378"/>
      <c r="N402" s="302"/>
      <c r="O402" s="379"/>
      <c r="Y402" s="380"/>
      <c r="AI402" s="365"/>
      <c r="AS402" s="404"/>
      <c r="BC402" s="328"/>
      <c r="BM402" s="403"/>
      <c r="BW402" s="504"/>
    </row>
    <row r="403" spans="1:75" ht="31.5" hidden="1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484</v>
      </c>
      <c r="H403" s="353" t="s">
        <v>42</v>
      </c>
      <c r="I403" s="302"/>
      <c r="J403" s="302"/>
      <c r="K403" s="300"/>
      <c r="L403" s="159">
        <f t="shared" si="12"/>
        <v>0</v>
      </c>
      <c r="M403" s="378"/>
      <c r="N403" s="302"/>
      <c r="O403" s="379"/>
      <c r="Y403" s="380"/>
      <c r="AI403" s="365"/>
      <c r="AS403" s="404"/>
      <c r="BC403" s="328"/>
      <c r="BM403" s="403"/>
      <c r="BW403" s="504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485</v>
      </c>
      <c r="H404" s="353" t="s">
        <v>42</v>
      </c>
      <c r="I404" s="302"/>
      <c r="J404" s="302"/>
      <c r="K404" s="300"/>
      <c r="L404" s="159">
        <f t="shared" si="12"/>
        <v>0</v>
      </c>
      <c r="M404" s="378"/>
      <c r="N404" s="302"/>
      <c r="O404" s="379"/>
      <c r="Y404" s="380"/>
      <c r="AI404" s="365"/>
      <c r="AS404" s="404"/>
      <c r="BC404" s="328"/>
      <c r="BM404" s="403"/>
      <c r="BW404" s="504"/>
    </row>
    <row r="405" spans="1:75" ht="29.25" hidden="1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486</v>
      </c>
      <c r="H405" s="353" t="s">
        <v>42</v>
      </c>
      <c r="I405" s="302"/>
      <c r="J405" s="302"/>
      <c r="K405" s="300"/>
      <c r="L405" s="159">
        <f t="shared" si="12"/>
        <v>0</v>
      </c>
      <c r="M405" s="378"/>
      <c r="N405" s="302"/>
      <c r="O405" s="379"/>
      <c r="Y405" s="380"/>
      <c r="AI405" s="365"/>
      <c r="AS405" s="404"/>
      <c r="BC405" s="328"/>
      <c r="BM405" s="403"/>
      <c r="BW405" s="504"/>
    </row>
  </sheetData>
  <autoFilter ref="H1:H405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5" t="s">
        <v>14</v>
      </c>
      <c r="B1" s="554"/>
      <c r="C1" s="554"/>
      <c r="D1" s="554"/>
      <c r="E1" s="554"/>
      <c r="F1" s="556"/>
      <c r="G1" s="116"/>
      <c r="H1" s="557" t="s">
        <v>15</v>
      </c>
      <c r="I1" s="558"/>
      <c r="J1" s="558"/>
      <c r="K1" s="558"/>
      <c r="L1" s="558"/>
      <c r="M1" s="559"/>
      <c r="N1" s="116"/>
      <c r="O1" s="557" t="s">
        <v>16</v>
      </c>
      <c r="P1" s="558"/>
      <c r="Q1" s="558"/>
      <c r="R1" s="558"/>
      <c r="S1" s="558"/>
      <c r="T1" s="558"/>
      <c r="U1" s="116"/>
      <c r="V1" s="557" t="s">
        <v>17</v>
      </c>
      <c r="W1" s="558"/>
      <c r="X1" s="558"/>
      <c r="Y1" s="558"/>
      <c r="Z1" s="558"/>
      <c r="AA1" s="558"/>
      <c r="AB1" s="116"/>
      <c r="AC1" s="557" t="s">
        <v>394</v>
      </c>
      <c r="AD1" s="558"/>
      <c r="AE1" s="558"/>
      <c r="AF1" s="558"/>
      <c r="AG1" s="558"/>
      <c r="AH1" s="558"/>
      <c r="AI1" s="116"/>
      <c r="AJ1" s="557" t="s">
        <v>19</v>
      </c>
      <c r="AK1" s="558"/>
      <c r="AL1" s="558"/>
      <c r="AM1" s="558"/>
      <c r="AN1" s="558"/>
      <c r="AO1" s="558"/>
      <c r="AP1" s="116"/>
      <c r="AQ1" s="557" t="s">
        <v>395</v>
      </c>
      <c r="AR1" s="558"/>
      <c r="AS1" s="558"/>
      <c r="AT1" s="558"/>
      <c r="AU1" s="558"/>
      <c r="AV1" s="55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0" t="s">
        <v>10</v>
      </c>
      <c r="CU1" s="561"/>
      <c r="CV1" s="561"/>
      <c r="CW1" s="561"/>
      <c r="CX1" s="561"/>
      <c r="CY1" s="561"/>
      <c r="CZ1" s="561"/>
      <c r="DA1" s="561"/>
      <c r="DB1" s="561"/>
      <c r="DC1" s="561"/>
      <c r="DD1" s="561"/>
      <c r="DE1" s="561"/>
      <c r="DF1" s="561"/>
      <c r="DG1" s="561"/>
      <c r="DH1" s="561"/>
      <c r="DI1" s="561"/>
      <c r="DJ1" s="561"/>
      <c r="DK1" s="561"/>
      <c r="DL1" s="561"/>
      <c r="DM1" s="561"/>
      <c r="DN1" s="56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63" t="s">
        <v>18</v>
      </c>
      <c r="BC2" s="561"/>
      <c r="BD2" s="561"/>
      <c r="BE2" s="562"/>
      <c r="BF2" s="564" t="s">
        <v>368</v>
      </c>
      <c r="BG2" s="565"/>
      <c r="BH2" s="565"/>
      <c r="BI2" s="565"/>
      <c r="BJ2" s="565"/>
      <c r="BK2" s="566"/>
      <c r="BL2" s="563" t="s">
        <v>19</v>
      </c>
      <c r="BM2" s="561"/>
      <c r="BN2" s="561"/>
      <c r="BO2" s="562"/>
      <c r="BP2" s="564" t="s">
        <v>368</v>
      </c>
      <c r="BQ2" s="565"/>
      <c r="BR2" s="565"/>
      <c r="BS2" s="565"/>
      <c r="BT2" s="565"/>
      <c r="BU2" s="566"/>
      <c r="BV2" s="563" t="s">
        <v>20</v>
      </c>
      <c r="BW2" s="56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63" t="s">
        <v>17</v>
      </c>
      <c r="CI2" s="561"/>
      <c r="CJ2" s="562"/>
      <c r="CK2" s="563" t="s">
        <v>18</v>
      </c>
      <c r="CL2" s="561"/>
      <c r="CM2" s="562"/>
      <c r="CN2" s="563" t="s">
        <v>19</v>
      </c>
      <c r="CO2" s="561"/>
      <c r="CP2" s="562"/>
      <c r="CQ2" s="563" t="s">
        <v>20</v>
      </c>
      <c r="CR2" s="561"/>
      <c r="CS2" s="562"/>
      <c r="CT2" s="563" t="s">
        <v>14</v>
      </c>
      <c r="CU2" s="561"/>
      <c r="CV2" s="562"/>
      <c r="CW2" s="563" t="s">
        <v>15</v>
      </c>
      <c r="CX2" s="561"/>
      <c r="CY2" s="562"/>
      <c r="CZ2" s="563" t="s">
        <v>16</v>
      </c>
      <c r="DA2" s="561"/>
      <c r="DB2" s="562"/>
      <c r="DC2" s="563" t="s">
        <v>17</v>
      </c>
      <c r="DD2" s="561"/>
      <c r="DE2" s="562"/>
      <c r="DF2" s="563" t="s">
        <v>18</v>
      </c>
      <c r="DG2" s="561"/>
      <c r="DH2" s="562"/>
      <c r="DI2" s="563" t="s">
        <v>19</v>
      </c>
      <c r="DJ2" s="561"/>
      <c r="DK2" s="562"/>
      <c r="DL2" s="563" t="s">
        <v>20</v>
      </c>
      <c r="DM2" s="561"/>
      <c r="DN2" s="56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63"/>
      <c r="BC3" s="561"/>
      <c r="BD3" s="561"/>
      <c r="BE3" s="562"/>
      <c r="BF3" s="567"/>
      <c r="BG3" s="558"/>
      <c r="BH3" s="558"/>
      <c r="BI3" s="558"/>
      <c r="BJ3" s="558"/>
      <c r="BK3" s="559"/>
      <c r="BL3" s="563"/>
      <c r="BM3" s="561"/>
      <c r="BN3" s="561"/>
      <c r="BO3" s="562"/>
      <c r="BP3" s="567"/>
      <c r="BQ3" s="558"/>
      <c r="BR3" s="558"/>
      <c r="BS3" s="558"/>
      <c r="BT3" s="558"/>
      <c r="BU3" s="559"/>
      <c r="BV3" s="563"/>
      <c r="BW3" s="56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63"/>
      <c r="DG3" s="561"/>
      <c r="DH3" s="562"/>
      <c r="DI3" s="563"/>
      <c r="DJ3" s="561"/>
      <c r="DK3" s="562"/>
      <c r="DL3" s="563"/>
      <c r="DM3" s="561"/>
      <c r="DN3" s="56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3" t="s">
        <v>386</v>
      </c>
      <c r="P359" s="55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3" t="s">
        <v>386</v>
      </c>
      <c r="Z359" s="55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3" t="s">
        <v>386</v>
      </c>
      <c r="AJ359" s="55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3" t="s">
        <v>386</v>
      </c>
      <c r="AT359" s="55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3" t="s">
        <v>386</v>
      </c>
      <c r="BD359" s="55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3" t="s">
        <v>386</v>
      </c>
      <c r="BN359" s="55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3" t="s">
        <v>386</v>
      </c>
      <c r="BX359" s="554"/>
      <c r="BY359" s="55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3" t="s">
        <v>391</v>
      </c>
      <c r="P362" s="55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3" t="s">
        <v>391</v>
      </c>
      <c r="Z362" s="55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3" t="s">
        <v>391</v>
      </c>
      <c r="AJ362" s="55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3" t="s">
        <v>391</v>
      </c>
      <c r="AT362" s="55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3" t="s">
        <v>391</v>
      </c>
      <c r="BD362" s="55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3" t="s">
        <v>391</v>
      </c>
      <c r="BN362" s="55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3" t="s">
        <v>391</v>
      </c>
      <c r="BX362" s="554"/>
      <c r="BY362" s="554"/>
      <c r="BZ362" s="554"/>
      <c r="CA362" s="554"/>
      <c r="CB362" s="554"/>
      <c r="CC362" s="554"/>
      <c r="CD362" s="554"/>
      <c r="CE362" s="55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3" t="s">
        <v>392</v>
      </c>
      <c r="P363" s="55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3" t="s">
        <v>392</v>
      </c>
      <c r="Z363" s="55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3" t="s">
        <v>392</v>
      </c>
      <c r="AJ363" s="55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3" t="s">
        <v>392</v>
      </c>
      <c r="AT363" s="55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3" t="s">
        <v>392</v>
      </c>
      <c r="BD363" s="55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3" t="s">
        <v>392</v>
      </c>
      <c r="BN363" s="55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3" t="s">
        <v>392</v>
      </c>
      <c r="BX363" s="554"/>
      <c r="BY363" s="554"/>
      <c r="BZ363" s="554"/>
      <c r="CA363" s="554"/>
      <c r="CB363" s="554"/>
      <c r="CC363" s="554"/>
      <c r="CD363" s="554"/>
      <c r="CE363" s="55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3" t="s">
        <v>393</v>
      </c>
      <c r="P364" s="55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3" t="s">
        <v>393</v>
      </c>
      <c r="Z364" s="55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3" t="s">
        <v>393</v>
      </c>
      <c r="AJ364" s="55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3" t="s">
        <v>393</v>
      </c>
      <c r="AT364" s="55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3" t="s">
        <v>393</v>
      </c>
      <c r="BD364" s="55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3" t="s">
        <v>393</v>
      </c>
      <c r="BN364" s="55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3" t="s">
        <v>393</v>
      </c>
      <c r="BX364" s="554"/>
      <c r="BY364" s="554"/>
      <c r="BZ364" s="554"/>
      <c r="CA364" s="554"/>
      <c r="CB364" s="554"/>
      <c r="CC364" s="554"/>
      <c r="CD364" s="554"/>
      <c r="CE364" s="55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4"/>
  <sheetViews>
    <sheetView tabSelected="1" topLeftCell="A335" zoomScale="90" zoomScaleNormal="90" workbookViewId="0">
      <selection activeCell="BM402" sqref="BM40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8" t="s">
        <v>0</v>
      </c>
      <c r="B1" s="531" t="s">
        <v>1</v>
      </c>
      <c r="C1" s="531" t="s">
        <v>2</v>
      </c>
      <c r="D1" s="531" t="s">
        <v>3</v>
      </c>
      <c r="E1" s="531" t="s">
        <v>4</v>
      </c>
      <c r="F1" s="532" t="s">
        <v>5</v>
      </c>
      <c r="G1" s="533" t="s">
        <v>6</v>
      </c>
      <c r="H1" s="155" t="s">
        <v>7</v>
      </c>
      <c r="I1" s="534" t="s">
        <v>8</v>
      </c>
      <c r="J1" s="535"/>
      <c r="K1" s="536"/>
      <c r="L1" s="549"/>
      <c r="M1" s="550"/>
      <c r="N1" s="551" t="s">
        <v>475</v>
      </c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49"/>
      <c r="AJ1" s="549"/>
      <c r="AK1" s="549"/>
      <c r="AL1" s="549"/>
      <c r="AM1" s="549"/>
      <c r="AN1" s="549"/>
      <c r="AO1" s="549"/>
      <c r="AP1" s="549"/>
      <c r="AQ1" s="549"/>
      <c r="AR1" s="549"/>
      <c r="AS1" s="549"/>
      <c r="AT1" s="549"/>
      <c r="AU1" s="549"/>
      <c r="AV1" s="549"/>
      <c r="AW1" s="549"/>
      <c r="AX1" s="549"/>
      <c r="AY1" s="549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549"/>
      <c r="BV1" s="549"/>
      <c r="BW1" s="549"/>
      <c r="BX1" s="549"/>
      <c r="BY1" s="549"/>
      <c r="BZ1" s="549"/>
      <c r="CA1" s="549"/>
      <c r="CB1" s="549"/>
      <c r="CC1" s="549"/>
      <c r="CD1" s="549"/>
      <c r="CE1" s="550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52" t="s">
        <v>11</v>
      </c>
      <c r="J2" s="552" t="s">
        <v>12</v>
      </c>
      <c r="K2" s="536" t="s">
        <v>13</v>
      </c>
      <c r="L2" s="549"/>
      <c r="M2" s="550"/>
      <c r="N2" s="542" t="s">
        <v>14</v>
      </c>
      <c r="O2" s="549"/>
      <c r="P2" s="549"/>
      <c r="Q2" s="550"/>
      <c r="R2" s="543" t="s">
        <v>368</v>
      </c>
      <c r="S2" s="544"/>
      <c r="T2" s="544"/>
      <c r="U2" s="544"/>
      <c r="V2" s="544"/>
      <c r="W2" s="545"/>
      <c r="X2" s="542" t="s">
        <v>15</v>
      </c>
      <c r="Y2" s="549"/>
      <c r="Z2" s="549"/>
      <c r="AA2" s="550"/>
      <c r="AB2" s="543" t="s">
        <v>368</v>
      </c>
      <c r="AC2" s="544"/>
      <c r="AD2" s="544"/>
      <c r="AE2" s="544"/>
      <c r="AF2" s="544"/>
      <c r="AG2" s="545"/>
      <c r="AH2" s="542" t="s">
        <v>16</v>
      </c>
      <c r="AI2" s="549"/>
      <c r="AJ2" s="549"/>
      <c r="AK2" s="550"/>
      <c r="AL2" s="543" t="s">
        <v>368</v>
      </c>
      <c r="AM2" s="544"/>
      <c r="AN2" s="544"/>
      <c r="AO2" s="544"/>
      <c r="AP2" s="544"/>
      <c r="AQ2" s="545"/>
      <c r="AR2" s="542" t="s">
        <v>17</v>
      </c>
      <c r="AS2" s="549"/>
      <c r="AT2" s="549"/>
      <c r="AU2" s="550"/>
      <c r="AV2" s="543" t="s">
        <v>368</v>
      </c>
      <c r="AW2" s="544"/>
      <c r="AX2" s="544"/>
      <c r="AY2" s="544"/>
      <c r="AZ2" s="544"/>
      <c r="BA2" s="545"/>
      <c r="BB2" s="542" t="s">
        <v>18</v>
      </c>
      <c r="BC2" s="549"/>
      <c r="BD2" s="549"/>
      <c r="BE2" s="550"/>
      <c r="BF2" s="543" t="s">
        <v>368</v>
      </c>
      <c r="BG2" s="544"/>
      <c r="BH2" s="544"/>
      <c r="BI2" s="544"/>
      <c r="BJ2" s="544"/>
      <c r="BK2" s="545"/>
      <c r="BL2" s="542" t="s">
        <v>19</v>
      </c>
      <c r="BM2" s="549"/>
      <c r="BN2" s="549"/>
      <c r="BO2" s="550"/>
      <c r="BP2" s="543" t="s">
        <v>368</v>
      </c>
      <c r="BQ2" s="544"/>
      <c r="BR2" s="544"/>
      <c r="BS2" s="544"/>
      <c r="BT2" s="544"/>
      <c r="BU2" s="545"/>
      <c r="BV2" s="542" t="s">
        <v>20</v>
      </c>
      <c r="BW2" s="549"/>
      <c r="BX2" s="549"/>
      <c r="BY2" s="550"/>
      <c r="BZ2" s="543" t="s">
        <v>368</v>
      </c>
      <c r="CA2" s="544"/>
      <c r="CB2" s="544"/>
      <c r="CC2" s="544"/>
      <c r="CD2" s="544"/>
      <c r="CE2" s="545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36" t="s">
        <v>21</v>
      </c>
      <c r="L3" s="549"/>
      <c r="M3" s="550"/>
      <c r="N3" s="542"/>
      <c r="O3" s="549"/>
      <c r="P3" s="549"/>
      <c r="Q3" s="550"/>
      <c r="R3" s="546"/>
      <c r="S3" s="547"/>
      <c r="T3" s="547"/>
      <c r="U3" s="547"/>
      <c r="V3" s="547"/>
      <c r="W3" s="548"/>
      <c r="X3" s="542"/>
      <c r="Y3" s="549"/>
      <c r="Z3" s="549"/>
      <c r="AA3" s="550"/>
      <c r="AB3" s="546"/>
      <c r="AC3" s="547"/>
      <c r="AD3" s="547"/>
      <c r="AE3" s="547"/>
      <c r="AF3" s="547"/>
      <c r="AG3" s="548"/>
      <c r="AH3" s="542"/>
      <c r="AI3" s="549"/>
      <c r="AJ3" s="549"/>
      <c r="AK3" s="550"/>
      <c r="AL3" s="546"/>
      <c r="AM3" s="547"/>
      <c r="AN3" s="547"/>
      <c r="AO3" s="547"/>
      <c r="AP3" s="547"/>
      <c r="AQ3" s="548"/>
      <c r="AR3" s="542"/>
      <c r="AS3" s="549"/>
      <c r="AT3" s="549"/>
      <c r="AU3" s="550"/>
      <c r="AV3" s="546"/>
      <c r="AW3" s="547"/>
      <c r="AX3" s="547"/>
      <c r="AY3" s="547"/>
      <c r="AZ3" s="547"/>
      <c r="BA3" s="548"/>
      <c r="BB3" s="542"/>
      <c r="BC3" s="549"/>
      <c r="BD3" s="549"/>
      <c r="BE3" s="550"/>
      <c r="BF3" s="546"/>
      <c r="BG3" s="547"/>
      <c r="BH3" s="547"/>
      <c r="BI3" s="547"/>
      <c r="BJ3" s="547"/>
      <c r="BK3" s="548"/>
      <c r="BL3" s="542"/>
      <c r="BM3" s="549"/>
      <c r="BN3" s="549"/>
      <c r="BO3" s="550"/>
      <c r="BP3" s="546"/>
      <c r="BQ3" s="547"/>
      <c r="BR3" s="547"/>
      <c r="BS3" s="547"/>
      <c r="BT3" s="547"/>
      <c r="BU3" s="548"/>
      <c r="BV3" s="542"/>
      <c r="BW3" s="549"/>
      <c r="BX3" s="549"/>
      <c r="BY3" s="550"/>
      <c r="BZ3" s="546"/>
      <c r="CA3" s="547"/>
      <c r="CB3" s="547"/>
      <c r="CC3" s="547"/>
      <c r="CD3" s="547"/>
      <c r="CE3" s="548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17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3530</v>
      </c>
      <c r="M9" s="172">
        <v>0</v>
      </c>
      <c r="N9" s="173"/>
      <c r="O9" s="218">
        <v>2400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1130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5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2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405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102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173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5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2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63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52</v>
      </c>
      <c r="M99" s="172">
        <v>0</v>
      </c>
      <c r="N99" s="173"/>
      <c r="O99" s="202">
        <v>27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101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5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2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36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2790</v>
      </c>
      <c r="M104" s="172">
        <v>0</v>
      </c>
      <c r="N104" s="173"/>
      <c r="O104" s="317">
        <v>1261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889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6">
        <v>640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2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28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650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5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2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33</v>
      </c>
      <c r="M126" s="172">
        <v>0</v>
      </c>
      <c r="N126" s="173"/>
      <c r="O126" s="202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7776</v>
      </c>
      <c r="M141" s="172">
        <v>0</v>
      </c>
      <c r="N141" s="173"/>
      <c r="O141" s="317">
        <v>1518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1224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6">
        <v>893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7">
        <v>1311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830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2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6987</v>
      </c>
      <c r="M144" s="172">
        <v>0</v>
      </c>
      <c r="N144" s="173"/>
      <c r="O144" s="317">
        <v>1373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1077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6">
        <v>765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7">
        <v>1139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733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1900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2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14720</v>
      </c>
      <c r="M145" s="172">
        <v>0</v>
      </c>
      <c r="N145" s="173"/>
      <c r="O145" s="218">
        <v>2520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2100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23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0">
        <v>1113089</v>
      </c>
      <c r="G169" s="49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11554</v>
      </c>
      <c r="M169" s="172">
        <v>0</v>
      </c>
      <c r="N169" s="173"/>
      <c r="O169" s="317">
        <v>1446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1969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6">
        <v>2881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7">
        <v>1703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1185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2370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2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49</v>
      </c>
      <c r="M170" s="172">
        <v>0</v>
      </c>
      <c r="N170" s="173"/>
      <c r="O170" s="218">
        <v>24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14945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2520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37</v>
      </c>
      <c r="M173" s="172">
        <v>0</v>
      </c>
      <c r="N173" s="173"/>
      <c r="O173" s="202">
        <v>22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15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646</v>
      </c>
      <c r="M174" s="172">
        <v>0</v>
      </c>
      <c r="N174" s="173"/>
      <c r="O174" s="330">
        <v>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161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5">
        <v>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247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51">
        <v>4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220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28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7295</v>
      </c>
      <c r="M180" s="172">
        <v>0</v>
      </c>
      <c r="N180" s="173"/>
      <c r="O180" s="317">
        <v>1612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1314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6">
        <v>829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47">
        <v>1188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702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1650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28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13020</v>
      </c>
      <c r="M185" s="172">
        <v>0</v>
      </c>
      <c r="N185" s="173"/>
      <c r="O185" s="218">
        <v>2280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1920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2340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2280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2000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9740</v>
      </c>
      <c r="M204" s="172">
        <v>0</v>
      </c>
      <c r="N204" s="173"/>
      <c r="O204" s="218">
        <v>1720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2560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1680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16900</v>
      </c>
      <c r="M222" s="172">
        <v>0</v>
      </c>
      <c r="N222" s="173"/>
      <c r="O222" s="218">
        <v>3060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2520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3060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3060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446</v>
      </c>
      <c r="H223" s="168" t="s">
        <v>69</v>
      </c>
      <c r="I223" s="168"/>
      <c r="J223" s="158"/>
      <c r="K223" s="172">
        <v>0</v>
      </c>
      <c r="L223" s="177">
        <f t="shared" si="0"/>
        <v>18224</v>
      </c>
      <c r="M223" s="172">
        <v>0</v>
      </c>
      <c r="N223" s="173"/>
      <c r="O223" s="218">
        <v>3240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2772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3024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2988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3100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16088</v>
      </c>
      <c r="M224" s="172">
        <v>0</v>
      </c>
      <c r="N224" s="173"/>
      <c r="O224" s="218">
        <v>2176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5112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2432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2368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13260</v>
      </c>
      <c r="M300" s="172">
        <v>0</v>
      </c>
      <c r="N300" s="173"/>
      <c r="O300" s="218">
        <v>2340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2160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2580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2580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1800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1800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1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28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2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1"/>
        <v>6865</v>
      </c>
      <c r="M322" s="172">
        <v>0</v>
      </c>
      <c r="N322" s="173"/>
      <c r="O322" s="316">
        <v>1384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995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7">
        <v>782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47">
        <v>1094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52">
        <v>720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1890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2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6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2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7497</v>
      </c>
      <c r="M324" s="172">
        <v>0</v>
      </c>
      <c r="N324" s="173"/>
      <c r="O324" s="317">
        <v>2016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1147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6">
        <v>893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1063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678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1700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2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28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1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1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7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52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28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6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2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1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7820</v>
      </c>
      <c r="M343" s="172">
        <v>0</v>
      </c>
      <c r="N343" s="173"/>
      <c r="O343" s="218">
        <v>1500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1380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1680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660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1300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1300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4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4"/>
        <v>50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50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4"/>
        <v>30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30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50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1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11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7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2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4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5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5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28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2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4270</v>
      </c>
      <c r="M359" s="172">
        <v>0</v>
      </c>
      <c r="N359" s="173"/>
      <c r="O359" s="313">
        <v>630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1480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356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763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371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670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2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4200</v>
      </c>
      <c r="M360" s="172"/>
      <c r="N360" s="173"/>
      <c r="O360" s="313">
        <v>659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1069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357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984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401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730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8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17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2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7"/>
        <v>524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72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432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20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2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1">
        <v>1113224</v>
      </c>
      <c r="G363" s="400" t="s">
        <v>426</v>
      </c>
      <c r="H363" s="353" t="s">
        <v>42</v>
      </c>
      <c r="I363" s="285"/>
      <c r="J363" s="299"/>
      <c r="K363" s="300"/>
      <c r="L363" s="159">
        <f t="shared" si="17"/>
        <v>3474</v>
      </c>
      <c r="M363" s="172"/>
      <c r="N363" s="173"/>
      <c r="O363" s="366">
        <v>520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1279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231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717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277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450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2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7"/>
        <v>7690</v>
      </c>
      <c r="M364" s="172"/>
      <c r="N364" s="173"/>
      <c r="O364" s="366">
        <v>1557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978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23">
        <v>845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47">
        <v>1562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808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1940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2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21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2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21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2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98">
        <v>366</v>
      </c>
      <c r="B367" s="368"/>
      <c r="C367" s="368"/>
      <c r="D367" s="368"/>
      <c r="E367" s="369"/>
      <c r="F367" s="515">
        <v>1113228</v>
      </c>
      <c r="G367" s="516" t="s">
        <v>436</v>
      </c>
      <c r="H367" s="407" t="s">
        <v>42</v>
      </c>
      <c r="I367" s="368"/>
      <c r="J367" s="370"/>
      <c r="K367" s="371"/>
      <c r="L367" s="159">
        <f t="shared" si="17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29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21">
        <v>1113229</v>
      </c>
      <c r="G368" s="402" t="s">
        <v>453</v>
      </c>
      <c r="H368" s="353" t="s">
        <v>42</v>
      </c>
      <c r="I368" s="285"/>
      <c r="J368" s="299"/>
      <c r="K368" s="300">
        <v>0</v>
      </c>
      <c r="L368" s="159">
        <f t="shared" si="17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2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9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5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5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30"/>
      <c r="BX368" s="355">
        <v>0</v>
      </c>
      <c r="BY368" s="210">
        <f t="shared" si="15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6"/>
        <v>0</v>
      </c>
      <c r="CE368" s="173"/>
    </row>
    <row r="369" spans="1:75" ht="21.75" hidden="1" customHeight="1">
      <c r="A369" s="167">
        <v>356</v>
      </c>
      <c r="B369" s="399"/>
      <c r="C369" s="399"/>
      <c r="D369" s="399"/>
      <c r="E369" s="246"/>
      <c r="F369" s="298">
        <v>20059084</v>
      </c>
      <c r="G369" s="386" t="s">
        <v>492</v>
      </c>
      <c r="H369" s="298" t="s">
        <v>69</v>
      </c>
      <c r="I369" s="409"/>
      <c r="J369" s="399"/>
      <c r="K369" s="375">
        <v>0</v>
      </c>
      <c r="L369" s="356">
        <f>SUM(O369,Y369,AI369,AS369,BC369,BM369,BW369)</f>
        <v>7530</v>
      </c>
      <c r="M369" s="410">
        <v>0</v>
      </c>
      <c r="N369" s="399"/>
      <c r="O369" s="411">
        <v>1350</v>
      </c>
      <c r="Y369" s="412">
        <v>1080</v>
      </c>
      <c r="AI369" s="413">
        <v>1350</v>
      </c>
      <c r="AS369" s="414">
        <v>1350</v>
      </c>
      <c r="BC369" s="415">
        <v>1200</v>
      </c>
      <c r="BM369" s="416">
        <v>1200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8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8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8"/>
        <v>28236</v>
      </c>
      <c r="M372" s="390"/>
      <c r="N372" s="302"/>
      <c r="O372" s="379">
        <v>4356</v>
      </c>
      <c r="Y372" s="380">
        <v>5112</v>
      </c>
      <c r="AI372" s="381">
        <v>5220</v>
      </c>
      <c r="AS372" s="382">
        <v>5148</v>
      </c>
      <c r="BC372" s="383">
        <v>4200</v>
      </c>
      <c r="BM372" s="384">
        <v>4200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8"/>
        <v>37400</v>
      </c>
      <c r="M373" s="390"/>
      <c r="N373" s="302"/>
      <c r="O373" s="379">
        <v>6300</v>
      </c>
      <c r="Y373" s="380">
        <v>6000</v>
      </c>
      <c r="AI373" s="381">
        <v>6660</v>
      </c>
      <c r="AS373" s="382">
        <v>6840</v>
      </c>
      <c r="BC373" s="383">
        <v>5800</v>
      </c>
      <c r="BM373" s="384">
        <v>5800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7"/>
      <c r="G375" s="374" t="s">
        <v>443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493</v>
      </c>
      <c r="H376" s="285" t="s">
        <v>69</v>
      </c>
      <c r="I376" s="302"/>
      <c r="J376" s="302"/>
      <c r="K376" s="389"/>
      <c r="L376" s="378">
        <f t="shared" si="18"/>
        <v>6223</v>
      </c>
      <c r="M376" s="390"/>
      <c r="N376" s="302"/>
      <c r="O376" s="379">
        <v>1023</v>
      </c>
      <c r="Y376" s="380">
        <v>960</v>
      </c>
      <c r="AI376" s="381">
        <v>1152</v>
      </c>
      <c r="AS376" s="382">
        <v>1088</v>
      </c>
      <c r="BC376" s="383">
        <v>1000</v>
      </c>
      <c r="BM376" s="384">
        <v>1000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7"/>
      <c r="G377" s="374" t="s">
        <v>444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89"/>
      <c r="L378" s="378">
        <f t="shared" si="18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7"/>
      <c r="G379" s="374" t="s">
        <v>403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505">
        <v>1113230</v>
      </c>
      <c r="G380" s="506" t="s">
        <v>454</v>
      </c>
      <c r="H380" s="353" t="s">
        <v>42</v>
      </c>
      <c r="I380" s="302"/>
      <c r="J380" s="302"/>
      <c r="K380" s="300"/>
      <c r="L380" s="159">
        <f t="shared" si="18"/>
        <v>7912</v>
      </c>
      <c r="M380" s="378"/>
      <c r="N380" s="302"/>
      <c r="O380" s="379">
        <v>806</v>
      </c>
      <c r="Y380" s="364">
        <v>1501</v>
      </c>
      <c r="AI380" s="365">
        <v>2517</v>
      </c>
      <c r="AS380" s="404">
        <v>1382</v>
      </c>
      <c r="BC380" s="328">
        <v>726</v>
      </c>
      <c r="BM380" s="403">
        <v>980</v>
      </c>
      <c r="BW380" s="430"/>
    </row>
    <row r="381" spans="1:75" ht="24" hidden="1" customHeight="1">
      <c r="A381" s="284">
        <v>367</v>
      </c>
      <c r="B381" s="399"/>
      <c r="C381" s="399"/>
      <c r="D381" s="399"/>
      <c r="E381" s="417"/>
      <c r="F381" s="331">
        <v>20060019</v>
      </c>
      <c r="G381" s="308" t="s">
        <v>494</v>
      </c>
      <c r="H381" s="285" t="s">
        <v>69</v>
      </c>
      <c r="I381" s="302"/>
      <c r="J381" s="302"/>
      <c r="K381" s="300"/>
      <c r="L381" s="378">
        <f t="shared" si="18"/>
        <v>9240</v>
      </c>
      <c r="M381" s="378"/>
      <c r="N381" s="302"/>
      <c r="O381" s="379">
        <v>1500</v>
      </c>
      <c r="Y381" s="364">
        <v>1440</v>
      </c>
      <c r="AI381" s="365">
        <v>1620</v>
      </c>
      <c r="AS381" s="404">
        <v>1680</v>
      </c>
      <c r="BC381" s="328">
        <v>1500</v>
      </c>
      <c r="BM381" s="403">
        <v>1500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447</v>
      </c>
      <c r="H382" s="285" t="s">
        <v>69</v>
      </c>
      <c r="I382" s="302"/>
      <c r="J382" s="302"/>
      <c r="K382" s="300"/>
      <c r="L382" s="378">
        <f t="shared" si="18"/>
        <v>5880</v>
      </c>
      <c r="M382" s="378"/>
      <c r="N382" s="302"/>
      <c r="O382" s="379">
        <v>1200</v>
      </c>
      <c r="Y382" s="364">
        <v>1000</v>
      </c>
      <c r="AI382" s="365">
        <v>1040</v>
      </c>
      <c r="AS382" s="404">
        <v>1040</v>
      </c>
      <c r="BC382" s="328">
        <v>800</v>
      </c>
      <c r="BM382" s="403">
        <v>800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3760</v>
      </c>
      <c r="M383" s="378"/>
      <c r="N383" s="302"/>
      <c r="O383" s="379">
        <v>680</v>
      </c>
      <c r="Y383" s="364">
        <v>600</v>
      </c>
      <c r="AI383" s="365">
        <v>640</v>
      </c>
      <c r="AS383" s="404">
        <v>640</v>
      </c>
      <c r="BC383" s="328">
        <v>600</v>
      </c>
      <c r="BM383" s="403">
        <v>600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397">
        <v>20060401</v>
      </c>
      <c r="G384" s="374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397">
        <v>20060400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397">
        <v>20060399</v>
      </c>
      <c r="G386" s="507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18" t="s">
        <v>495</v>
      </c>
      <c r="H387" s="285" t="s">
        <v>69</v>
      </c>
      <c r="I387" s="302"/>
      <c r="J387" s="302"/>
      <c r="K387" s="300"/>
      <c r="L387" s="378">
        <f t="shared" si="18"/>
        <v>12560</v>
      </c>
      <c r="M387" s="378"/>
      <c r="N387" s="302"/>
      <c r="O387" s="379">
        <v>2000</v>
      </c>
      <c r="Y387" s="364">
        <v>1860</v>
      </c>
      <c r="AI387" s="365">
        <v>2280</v>
      </c>
      <c r="AS387" s="404">
        <v>2220</v>
      </c>
      <c r="BC387" s="328">
        <v>2100</v>
      </c>
      <c r="BM387" s="403">
        <v>2100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18" t="s">
        <v>496</v>
      </c>
      <c r="H388" s="285" t="s">
        <v>69</v>
      </c>
      <c r="I388" s="302"/>
      <c r="J388" s="302"/>
      <c r="K388" s="300"/>
      <c r="L388" s="378">
        <f t="shared" si="18"/>
        <v>3800</v>
      </c>
      <c r="M388" s="378"/>
      <c r="N388" s="302"/>
      <c r="O388" s="379">
        <v>540</v>
      </c>
      <c r="Y388" s="364">
        <v>660</v>
      </c>
      <c r="AI388" s="365">
        <v>780</v>
      </c>
      <c r="AS388" s="404">
        <v>720</v>
      </c>
      <c r="BC388" s="328">
        <v>600</v>
      </c>
      <c r="BM388" s="403">
        <v>500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520">
        <v>20060764</v>
      </c>
      <c r="G389" s="521" t="s">
        <v>468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20">
        <v>20060765</v>
      </c>
      <c r="G390" s="418" t="s">
        <v>497</v>
      </c>
      <c r="H390" s="285" t="s">
        <v>69</v>
      </c>
      <c r="I390" s="302"/>
      <c r="J390" s="302"/>
      <c r="K390" s="300"/>
      <c r="L390" s="378">
        <f t="shared" si="18"/>
        <v>1900</v>
      </c>
      <c r="M390" s="378"/>
      <c r="N390" s="302"/>
      <c r="O390" s="379">
        <v>220</v>
      </c>
      <c r="Y390" s="364">
        <v>360</v>
      </c>
      <c r="AI390" s="365">
        <v>360</v>
      </c>
      <c r="AS390" s="404">
        <v>360</v>
      </c>
      <c r="BC390" s="328">
        <v>300</v>
      </c>
      <c r="BM390" s="403">
        <v>300</v>
      </c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20">
        <v>20060974</v>
      </c>
      <c r="G391" s="418" t="s">
        <v>457</v>
      </c>
      <c r="H391" s="285" t="s">
        <v>69</v>
      </c>
      <c r="I391" s="302"/>
      <c r="J391" s="302"/>
      <c r="K391" s="300"/>
      <c r="L391" s="378">
        <f t="shared" si="18"/>
        <v>4224</v>
      </c>
      <c r="M391" s="378"/>
      <c r="N391" s="302"/>
      <c r="O391" s="379">
        <v>792</v>
      </c>
      <c r="Y391" s="364">
        <v>648</v>
      </c>
      <c r="AI391" s="365">
        <v>792</v>
      </c>
      <c r="AS391" s="404">
        <v>792</v>
      </c>
      <c r="BC391" s="328">
        <v>600</v>
      </c>
      <c r="BM391" s="403">
        <v>600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20">
        <v>20060976</v>
      </c>
      <c r="G392" s="418" t="s">
        <v>458</v>
      </c>
      <c r="H392" s="285" t="s">
        <v>69</v>
      </c>
      <c r="I392" s="302"/>
      <c r="J392" s="302"/>
      <c r="K392" s="300"/>
      <c r="L392" s="378">
        <f t="shared" si="18"/>
        <v>19040</v>
      </c>
      <c r="M392" s="378"/>
      <c r="N392" s="302"/>
      <c r="O392" s="379">
        <v>2820</v>
      </c>
      <c r="Y392" s="364">
        <v>2820</v>
      </c>
      <c r="AI392" s="365">
        <v>3240</v>
      </c>
      <c r="AS392" s="404">
        <v>3360</v>
      </c>
      <c r="BC392" s="328">
        <v>3400</v>
      </c>
      <c r="BM392" s="403">
        <v>3400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20">
        <v>20060977</v>
      </c>
      <c r="G393" s="418" t="s">
        <v>459</v>
      </c>
      <c r="H393" s="285" t="s">
        <v>69</v>
      </c>
      <c r="I393" s="302"/>
      <c r="J393" s="302"/>
      <c r="K393" s="300"/>
      <c r="L393" s="378">
        <f t="shared" si="18"/>
        <v>12168</v>
      </c>
      <c r="M393" s="378"/>
      <c r="N393" s="302"/>
      <c r="O393" s="379">
        <v>1776</v>
      </c>
      <c r="Y393" s="364">
        <v>1824</v>
      </c>
      <c r="AI393" s="365">
        <v>2208</v>
      </c>
      <c r="AS393" s="404">
        <v>2160</v>
      </c>
      <c r="BC393" s="328">
        <v>2100</v>
      </c>
      <c r="BM393" s="403">
        <v>2100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20">
        <v>20060978</v>
      </c>
      <c r="G394" s="418" t="s">
        <v>498</v>
      </c>
      <c r="H394" s="285" t="s">
        <v>69</v>
      </c>
      <c r="I394" s="302"/>
      <c r="J394" s="302"/>
      <c r="K394" s="300"/>
      <c r="L394" s="378">
        <f t="shared" si="18"/>
        <v>3840</v>
      </c>
      <c r="M394" s="378"/>
      <c r="N394" s="302"/>
      <c r="O394" s="379">
        <v>540</v>
      </c>
      <c r="Y394" s="364">
        <v>660</v>
      </c>
      <c r="AI394" s="365">
        <v>780</v>
      </c>
      <c r="AS394" s="404">
        <v>660</v>
      </c>
      <c r="BC394" s="328">
        <v>600</v>
      </c>
      <c r="BM394" s="403">
        <v>600</v>
      </c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20">
        <v>20060973</v>
      </c>
      <c r="G395" s="458" t="s">
        <v>469</v>
      </c>
      <c r="H395" s="285" t="s">
        <v>69</v>
      </c>
      <c r="I395" s="302"/>
      <c r="J395" s="302"/>
      <c r="K395" s="300"/>
      <c r="L395" s="378">
        <f>SUM(O395,Y395,AI395,AS395,BC395,BM395,BW395)</f>
        <v>3180</v>
      </c>
      <c r="M395" s="378"/>
      <c r="N395" s="302"/>
      <c r="O395" s="379">
        <v>900</v>
      </c>
      <c r="Y395" s="364">
        <v>720</v>
      </c>
      <c r="AI395" s="365">
        <v>720</v>
      </c>
      <c r="AS395" s="404">
        <v>720</v>
      </c>
      <c r="BC395" s="328">
        <v>60</v>
      </c>
      <c r="BM395" s="403">
        <v>60</v>
      </c>
      <c r="BW395" s="352"/>
    </row>
    <row r="396" spans="1:75" ht="27.75" hidden="1" customHeight="1">
      <c r="A396" s="284">
        <v>382</v>
      </c>
      <c r="B396" s="302"/>
      <c r="C396" s="302"/>
      <c r="D396" s="302"/>
      <c r="E396" s="373"/>
      <c r="F396" s="420">
        <v>20061265</v>
      </c>
      <c r="G396" s="458" t="s">
        <v>470</v>
      </c>
      <c r="H396" s="285" t="s">
        <v>69</v>
      </c>
      <c r="I396" s="302"/>
      <c r="J396" s="302"/>
      <c r="K396" s="300"/>
      <c r="L396" s="378">
        <f t="shared" ref="L396:L404" si="19">SUM(O396,Y396,AI396,AS396,BC396,BM396,BW396)</f>
        <v>15000</v>
      </c>
      <c r="M396" s="378"/>
      <c r="N396" s="302"/>
      <c r="O396" s="379">
        <v>2040</v>
      </c>
      <c r="P396" s="364">
        <v>2900</v>
      </c>
      <c r="Q396" s="365">
        <v>2800</v>
      </c>
      <c r="R396" s="404">
        <v>2800</v>
      </c>
      <c r="S396" s="328">
        <v>2800</v>
      </c>
      <c r="T396" s="403">
        <v>2700</v>
      </c>
      <c r="Y396" s="364">
        <v>2280</v>
      </c>
      <c r="AI396" s="365">
        <v>2460</v>
      </c>
      <c r="AS396" s="404">
        <v>2820</v>
      </c>
      <c r="BC396" s="328">
        <v>2700</v>
      </c>
      <c r="BM396" s="403">
        <v>2700</v>
      </c>
      <c r="BW396" s="352"/>
    </row>
    <row r="397" spans="1:75" ht="27.75" hidden="1" customHeight="1">
      <c r="A397" s="284">
        <v>384</v>
      </c>
      <c r="B397" s="302"/>
      <c r="C397" s="302"/>
      <c r="D397" s="302"/>
      <c r="E397" s="373"/>
      <c r="F397" s="420">
        <v>20061522</v>
      </c>
      <c r="G397" s="458" t="s">
        <v>476</v>
      </c>
      <c r="H397" s="285" t="s">
        <v>69</v>
      </c>
      <c r="I397" s="302"/>
      <c r="J397" s="302"/>
      <c r="K397" s="300"/>
      <c r="L397" s="378">
        <f t="shared" si="19"/>
        <v>48540</v>
      </c>
      <c r="M397" s="378"/>
      <c r="N397" s="302"/>
      <c r="O397" s="379">
        <v>8120</v>
      </c>
      <c r="P397" s="522"/>
      <c r="Q397" s="523"/>
      <c r="R397" s="524"/>
      <c r="S397" s="525"/>
      <c r="T397" s="526"/>
      <c r="Y397" s="364">
        <v>8040</v>
      </c>
      <c r="AI397" s="365">
        <v>8280</v>
      </c>
      <c r="AS397" s="404">
        <v>8100</v>
      </c>
      <c r="BC397" s="328">
        <v>8000</v>
      </c>
      <c r="BM397" s="403">
        <v>8000</v>
      </c>
      <c r="BW397" s="352"/>
    </row>
    <row r="398" spans="1:75" ht="27.75" hidden="1" customHeight="1">
      <c r="A398" s="284">
        <v>385</v>
      </c>
      <c r="B398" s="302"/>
      <c r="C398" s="302"/>
      <c r="D398" s="302"/>
      <c r="E398" s="373"/>
      <c r="F398" s="420">
        <v>20061523</v>
      </c>
      <c r="G398" s="458" t="s">
        <v>477</v>
      </c>
      <c r="H398" s="285" t="s">
        <v>69</v>
      </c>
      <c r="I398" s="302"/>
      <c r="J398" s="302"/>
      <c r="K398" s="300"/>
      <c r="L398" s="378">
        <f t="shared" si="19"/>
        <v>3080</v>
      </c>
      <c r="M398" s="378"/>
      <c r="N398" s="302"/>
      <c r="O398" s="379">
        <v>320</v>
      </c>
      <c r="P398" s="522"/>
      <c r="Q398" s="523"/>
      <c r="R398" s="524"/>
      <c r="S398" s="525"/>
      <c r="T398" s="526"/>
      <c r="Y398" s="364">
        <v>360</v>
      </c>
      <c r="AI398" s="365">
        <v>400</v>
      </c>
      <c r="AS398" s="404">
        <v>400</v>
      </c>
      <c r="BC398" s="328">
        <v>800</v>
      </c>
      <c r="BM398" s="403">
        <v>800</v>
      </c>
      <c r="BW398" s="352"/>
    </row>
    <row r="399" spans="1:75" ht="27.75" hidden="1" customHeight="1">
      <c r="A399" s="284">
        <v>386</v>
      </c>
      <c r="B399" s="302"/>
      <c r="C399" s="302"/>
      <c r="D399" s="302"/>
      <c r="E399" s="373"/>
      <c r="F399" s="420">
        <v>20061981</v>
      </c>
      <c r="G399" s="527" t="s">
        <v>487</v>
      </c>
      <c r="H399" s="285" t="s">
        <v>69</v>
      </c>
      <c r="I399" s="302"/>
      <c r="J399" s="302"/>
      <c r="K399" s="300"/>
      <c r="L399" s="378">
        <f t="shared" si="19"/>
        <v>9560</v>
      </c>
      <c r="M399" s="378"/>
      <c r="N399" s="302"/>
      <c r="O399" s="379">
        <v>2160</v>
      </c>
      <c r="P399" s="522"/>
      <c r="Q399" s="523"/>
      <c r="R399" s="524"/>
      <c r="S399" s="525"/>
      <c r="T399" s="526"/>
      <c r="Y399" s="364">
        <v>2120</v>
      </c>
      <c r="AI399" s="365">
        <v>1160</v>
      </c>
      <c r="AS399" s="404">
        <v>1120</v>
      </c>
      <c r="BC399" s="328">
        <v>1500</v>
      </c>
      <c r="BM399" s="403">
        <v>1500</v>
      </c>
      <c r="BW399" s="352"/>
    </row>
    <row r="400" spans="1:75" ht="26.25" hidden="1" customHeight="1">
      <c r="A400" s="284">
        <v>387</v>
      </c>
      <c r="B400" s="302"/>
      <c r="C400" s="302"/>
      <c r="D400" s="302"/>
      <c r="E400" s="373"/>
      <c r="F400" s="420">
        <v>20061982</v>
      </c>
      <c r="G400" s="458" t="s">
        <v>488</v>
      </c>
      <c r="H400" s="285" t="s">
        <v>69</v>
      </c>
      <c r="I400" s="302"/>
      <c r="J400" s="302"/>
      <c r="K400" s="300"/>
      <c r="L400" s="378">
        <f t="shared" si="19"/>
        <v>9280</v>
      </c>
      <c r="M400" s="378"/>
      <c r="N400" s="302"/>
      <c r="O400" s="379">
        <v>2040</v>
      </c>
      <c r="Y400" s="364">
        <v>2080</v>
      </c>
      <c r="AI400" s="365">
        <v>1120</v>
      </c>
      <c r="AS400" s="404">
        <v>1040</v>
      </c>
      <c r="BC400" s="328">
        <v>1500</v>
      </c>
      <c r="BM400" s="403">
        <v>1500</v>
      </c>
      <c r="BW400" s="352"/>
    </row>
    <row r="401" spans="1:75" ht="30" customHeight="1">
      <c r="A401" s="284">
        <v>369</v>
      </c>
      <c r="B401" s="302"/>
      <c r="C401" s="302"/>
      <c r="D401" s="302"/>
      <c r="E401" s="286"/>
      <c r="F401" s="331">
        <v>1113231</v>
      </c>
      <c r="G401" s="308" t="s">
        <v>482</v>
      </c>
      <c r="H401" s="353" t="s">
        <v>42</v>
      </c>
      <c r="I401" s="302"/>
      <c r="J401" s="302"/>
      <c r="K401" s="300"/>
      <c r="L401" s="159">
        <f t="shared" si="19"/>
        <v>4441</v>
      </c>
      <c r="M401" s="378"/>
      <c r="N401" s="302"/>
      <c r="O401" s="379"/>
      <c r="Y401" s="364">
        <v>2227</v>
      </c>
      <c r="AI401" s="365"/>
      <c r="AS401" s="404">
        <v>2186</v>
      </c>
      <c r="BC401" s="328">
        <v>8</v>
      </c>
      <c r="BM401" s="403">
        <v>20</v>
      </c>
      <c r="BW401" s="430"/>
    </row>
    <row r="402" spans="1:75" ht="31.5" customHeight="1">
      <c r="A402" s="284">
        <v>370</v>
      </c>
      <c r="B402" s="302"/>
      <c r="C402" s="302"/>
      <c r="D402" s="302"/>
      <c r="E402" s="286"/>
      <c r="F402" s="331">
        <v>1113232</v>
      </c>
      <c r="G402" s="308" t="s">
        <v>484</v>
      </c>
      <c r="H402" s="353" t="s">
        <v>42</v>
      </c>
      <c r="I402" s="302"/>
      <c r="J402" s="302"/>
      <c r="K402" s="300"/>
      <c r="L402" s="159">
        <f t="shared" si="19"/>
        <v>2880</v>
      </c>
      <c r="M402" s="378"/>
      <c r="N402" s="302"/>
      <c r="O402" s="379"/>
      <c r="Y402" s="364"/>
      <c r="AI402" s="365">
        <v>954</v>
      </c>
      <c r="AS402" s="404"/>
      <c r="BC402" s="328">
        <v>1926</v>
      </c>
      <c r="BM402" s="403"/>
      <c r="BW402" s="430"/>
    </row>
    <row r="403" spans="1:75" ht="33" customHeight="1">
      <c r="A403" s="284">
        <v>371</v>
      </c>
      <c r="B403" s="302"/>
      <c r="C403" s="302"/>
      <c r="D403" s="302"/>
      <c r="E403" s="286"/>
      <c r="F403" s="331">
        <v>1113233</v>
      </c>
      <c r="G403" s="308" t="s">
        <v>485</v>
      </c>
      <c r="H403" s="353" t="s">
        <v>42</v>
      </c>
      <c r="I403" s="302"/>
      <c r="J403" s="302"/>
      <c r="K403" s="300"/>
      <c r="L403" s="159">
        <f t="shared" si="19"/>
        <v>2880</v>
      </c>
      <c r="M403" s="378"/>
      <c r="N403" s="302"/>
      <c r="O403" s="379"/>
      <c r="Y403" s="364"/>
      <c r="AI403" s="365">
        <v>954</v>
      </c>
      <c r="AS403" s="404"/>
      <c r="BC403" s="328">
        <v>1926</v>
      </c>
      <c r="BM403" s="403"/>
      <c r="BW403" s="430"/>
    </row>
    <row r="404" spans="1:75" ht="30.75" customHeight="1">
      <c r="A404" s="284">
        <v>372</v>
      </c>
      <c r="B404" s="302"/>
      <c r="C404" s="302"/>
      <c r="D404" s="302"/>
      <c r="E404" s="286"/>
      <c r="F404" s="331">
        <v>1113234</v>
      </c>
      <c r="G404" s="308" t="s">
        <v>486</v>
      </c>
      <c r="H404" s="353" t="s">
        <v>42</v>
      </c>
      <c r="I404" s="302"/>
      <c r="J404" s="302"/>
      <c r="K404" s="300"/>
      <c r="L404" s="159">
        <f t="shared" si="19"/>
        <v>3068</v>
      </c>
      <c r="M404" s="378"/>
      <c r="N404" s="302"/>
      <c r="O404" s="379"/>
      <c r="Y404" s="364"/>
      <c r="AI404" s="365">
        <v>1022</v>
      </c>
      <c r="AS404" s="404"/>
      <c r="BC404" s="328">
        <v>2046</v>
      </c>
      <c r="BM404" s="403"/>
      <c r="BW404" s="430"/>
    </row>
  </sheetData>
  <autoFilter ref="A1:CE40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5" t="s">
        <v>14</v>
      </c>
      <c r="B1" s="554"/>
      <c r="C1" s="554"/>
      <c r="D1" s="554"/>
      <c r="E1" s="554"/>
      <c r="F1" s="556"/>
      <c r="G1" s="116"/>
      <c r="H1" s="557" t="s">
        <v>15</v>
      </c>
      <c r="I1" s="558"/>
      <c r="J1" s="558"/>
      <c r="K1" s="558"/>
      <c r="L1" s="558"/>
      <c r="M1" s="559"/>
      <c r="N1" s="116"/>
      <c r="O1" s="557" t="s">
        <v>16</v>
      </c>
      <c r="P1" s="558"/>
      <c r="Q1" s="558"/>
      <c r="R1" s="558"/>
      <c r="S1" s="558"/>
      <c r="T1" s="558"/>
      <c r="U1" s="116"/>
      <c r="V1" s="557" t="s">
        <v>17</v>
      </c>
      <c r="W1" s="558"/>
      <c r="X1" s="558"/>
      <c r="Y1" s="558"/>
      <c r="Z1" s="558"/>
      <c r="AA1" s="558"/>
      <c r="AB1" s="116"/>
      <c r="AC1" s="557" t="s">
        <v>394</v>
      </c>
      <c r="AD1" s="558"/>
      <c r="AE1" s="558"/>
      <c r="AF1" s="558"/>
      <c r="AG1" s="558"/>
      <c r="AH1" s="558"/>
      <c r="AI1" s="116"/>
      <c r="AJ1" s="557" t="s">
        <v>19</v>
      </c>
      <c r="AK1" s="558"/>
      <c r="AL1" s="558"/>
      <c r="AM1" s="558"/>
      <c r="AN1" s="558"/>
      <c r="AO1" s="558"/>
      <c r="AP1" s="116"/>
      <c r="AQ1" s="557" t="s">
        <v>395</v>
      </c>
      <c r="AR1" s="558"/>
      <c r="AS1" s="558"/>
      <c r="AT1" s="558"/>
      <c r="AU1" s="558"/>
      <c r="AV1" s="55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0" t="s">
        <v>10</v>
      </c>
      <c r="CU1" s="561"/>
      <c r="CV1" s="561"/>
      <c r="CW1" s="561"/>
      <c r="CX1" s="561"/>
      <c r="CY1" s="561"/>
      <c r="CZ1" s="561"/>
      <c r="DA1" s="561"/>
      <c r="DB1" s="561"/>
      <c r="DC1" s="561"/>
      <c r="DD1" s="561"/>
      <c r="DE1" s="561"/>
      <c r="DF1" s="561"/>
      <c r="DG1" s="561"/>
      <c r="DH1" s="561"/>
      <c r="DI1" s="561"/>
      <c r="DJ1" s="561"/>
      <c r="DK1" s="561"/>
      <c r="DL1" s="561"/>
      <c r="DM1" s="561"/>
      <c r="DN1" s="56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63" t="s">
        <v>18</v>
      </c>
      <c r="BC2" s="561"/>
      <c r="BD2" s="561"/>
      <c r="BE2" s="562"/>
      <c r="BF2" s="564" t="s">
        <v>368</v>
      </c>
      <c r="BG2" s="565"/>
      <c r="BH2" s="565"/>
      <c r="BI2" s="565"/>
      <c r="BJ2" s="565"/>
      <c r="BK2" s="566"/>
      <c r="BL2" s="563" t="s">
        <v>19</v>
      </c>
      <c r="BM2" s="561"/>
      <c r="BN2" s="561"/>
      <c r="BO2" s="562"/>
      <c r="BP2" s="564" t="s">
        <v>368</v>
      </c>
      <c r="BQ2" s="565"/>
      <c r="BR2" s="565"/>
      <c r="BS2" s="565"/>
      <c r="BT2" s="565"/>
      <c r="BU2" s="566"/>
      <c r="BV2" s="563" t="s">
        <v>20</v>
      </c>
      <c r="BW2" s="56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63" t="s">
        <v>17</v>
      </c>
      <c r="CI2" s="561"/>
      <c r="CJ2" s="562"/>
      <c r="CK2" s="563" t="s">
        <v>18</v>
      </c>
      <c r="CL2" s="561"/>
      <c r="CM2" s="562"/>
      <c r="CN2" s="563" t="s">
        <v>19</v>
      </c>
      <c r="CO2" s="561"/>
      <c r="CP2" s="562"/>
      <c r="CQ2" s="563" t="s">
        <v>20</v>
      </c>
      <c r="CR2" s="561"/>
      <c r="CS2" s="562"/>
      <c r="CT2" s="563" t="s">
        <v>14</v>
      </c>
      <c r="CU2" s="561"/>
      <c r="CV2" s="562"/>
      <c r="CW2" s="563" t="s">
        <v>15</v>
      </c>
      <c r="CX2" s="561"/>
      <c r="CY2" s="562"/>
      <c r="CZ2" s="563" t="s">
        <v>16</v>
      </c>
      <c r="DA2" s="561"/>
      <c r="DB2" s="562"/>
      <c r="DC2" s="563" t="s">
        <v>17</v>
      </c>
      <c r="DD2" s="561"/>
      <c r="DE2" s="562"/>
      <c r="DF2" s="563" t="s">
        <v>18</v>
      </c>
      <c r="DG2" s="561"/>
      <c r="DH2" s="562"/>
      <c r="DI2" s="563" t="s">
        <v>19</v>
      </c>
      <c r="DJ2" s="561"/>
      <c r="DK2" s="562"/>
      <c r="DL2" s="563" t="s">
        <v>20</v>
      </c>
      <c r="DM2" s="561"/>
      <c r="DN2" s="56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63"/>
      <c r="BC3" s="561"/>
      <c r="BD3" s="561"/>
      <c r="BE3" s="562"/>
      <c r="BF3" s="567"/>
      <c r="BG3" s="558"/>
      <c r="BH3" s="558"/>
      <c r="BI3" s="558"/>
      <c r="BJ3" s="558"/>
      <c r="BK3" s="559"/>
      <c r="BL3" s="563"/>
      <c r="BM3" s="561"/>
      <c r="BN3" s="561"/>
      <c r="BO3" s="562"/>
      <c r="BP3" s="567"/>
      <c r="BQ3" s="558"/>
      <c r="BR3" s="558"/>
      <c r="BS3" s="558"/>
      <c r="BT3" s="558"/>
      <c r="BU3" s="559"/>
      <c r="BV3" s="563"/>
      <c r="BW3" s="56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63"/>
      <c r="DG3" s="561"/>
      <c r="DH3" s="562"/>
      <c r="DI3" s="563"/>
      <c r="DJ3" s="561"/>
      <c r="DK3" s="562"/>
      <c r="DL3" s="563"/>
      <c r="DM3" s="561"/>
      <c r="DN3" s="56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3" t="s">
        <v>386</v>
      </c>
      <c r="P359" s="55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3" t="s">
        <v>386</v>
      </c>
      <c r="Z359" s="55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3" t="s">
        <v>386</v>
      </c>
      <c r="AJ359" s="55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3" t="s">
        <v>386</v>
      </c>
      <c r="AT359" s="55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3" t="s">
        <v>386</v>
      </c>
      <c r="BD359" s="55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3" t="s">
        <v>386</v>
      </c>
      <c r="BN359" s="55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3" t="s">
        <v>386</v>
      </c>
      <c r="BX359" s="554"/>
      <c r="BY359" s="55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3" t="s">
        <v>391</v>
      </c>
      <c r="P362" s="55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3" t="s">
        <v>391</v>
      </c>
      <c r="Z362" s="55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3" t="s">
        <v>391</v>
      </c>
      <c r="AJ362" s="55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3" t="s">
        <v>391</v>
      </c>
      <c r="AT362" s="55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3" t="s">
        <v>391</v>
      </c>
      <c r="BD362" s="55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3" t="s">
        <v>391</v>
      </c>
      <c r="BN362" s="55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3" t="s">
        <v>391</v>
      </c>
      <c r="BX362" s="554"/>
      <c r="BY362" s="554"/>
      <c r="BZ362" s="554"/>
      <c r="CA362" s="554"/>
      <c r="CB362" s="554"/>
      <c r="CC362" s="554"/>
      <c r="CD362" s="554"/>
      <c r="CE362" s="55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3" t="s">
        <v>392</v>
      </c>
      <c r="P363" s="55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3" t="s">
        <v>392</v>
      </c>
      <c r="Z363" s="55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3" t="s">
        <v>392</v>
      </c>
      <c r="AJ363" s="55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3" t="s">
        <v>392</v>
      </c>
      <c r="AT363" s="55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3" t="s">
        <v>392</v>
      </c>
      <c r="BD363" s="55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3" t="s">
        <v>392</v>
      </c>
      <c r="BN363" s="55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3" t="s">
        <v>392</v>
      </c>
      <c r="BX363" s="554"/>
      <c r="BY363" s="554"/>
      <c r="BZ363" s="554"/>
      <c r="CA363" s="554"/>
      <c r="CB363" s="554"/>
      <c r="CC363" s="554"/>
      <c r="CD363" s="554"/>
      <c r="CE363" s="55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3" t="s">
        <v>393</v>
      </c>
      <c r="P364" s="55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3" t="s">
        <v>393</v>
      </c>
      <c r="Z364" s="55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3" t="s">
        <v>393</v>
      </c>
      <c r="AJ364" s="55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3" t="s">
        <v>393</v>
      </c>
      <c r="AT364" s="55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3" t="s">
        <v>393</v>
      </c>
      <c r="BD364" s="55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3" t="s">
        <v>393</v>
      </c>
      <c r="BN364" s="55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3" t="s">
        <v>393</v>
      </c>
      <c r="BX364" s="554"/>
      <c r="BY364" s="554"/>
      <c r="BZ364" s="554"/>
      <c r="CA364" s="554"/>
      <c r="CB364" s="554"/>
      <c r="CC364" s="554"/>
      <c r="CD364" s="554"/>
      <c r="CE364" s="55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2025-10-28T06:33:22Z</dcterms:modified>
</cp:coreProperties>
</file>