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Revised\พฤษภาคม\"/>
    </mc:Choice>
  </mc:AlternateContent>
  <xr:revisionPtr revIDLastSave="0" documentId="13_ncr:1_{22EAD531-7AE2-44B0-8AB3-141353E6540B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1'!$H$1:$H$379</definedName>
    <definedName name="_xlnm._FilterDatabase" localSheetId="3" hidden="1">'Week 2'!$H$1:$H$381</definedName>
    <definedName name="_xlnm._FilterDatabase" localSheetId="5" hidden="1">'Week 3'!$H$1:$H$1005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64" i="4" l="1"/>
  <c r="AS363" i="4"/>
  <c r="AS362" i="4"/>
  <c r="AS360" i="4"/>
  <c r="AS359" i="4"/>
  <c r="AS358" i="4"/>
  <c r="AS356" i="4"/>
  <c r="AS355" i="4"/>
  <c r="AS353" i="4"/>
  <c r="AS352" i="4"/>
  <c r="AS300" i="4"/>
  <c r="AS224" i="4"/>
  <c r="AS222" i="4"/>
  <c r="AS185" i="4"/>
  <c r="AS171" i="4"/>
  <c r="AS145" i="4"/>
  <c r="AI364" i="4"/>
  <c r="AI363" i="4"/>
  <c r="AI362" i="4"/>
  <c r="AI360" i="4"/>
  <c r="AI359" i="4"/>
  <c r="AI358" i="4"/>
  <c r="AI356" i="4"/>
  <c r="AI355" i="4"/>
  <c r="AI353" i="4"/>
  <c r="AI352" i="4"/>
  <c r="AI300" i="4"/>
  <c r="AI224" i="4"/>
  <c r="AI223" i="4"/>
  <c r="AI222" i="4"/>
  <c r="AI185" i="4"/>
  <c r="AI171" i="4"/>
  <c r="AI145" i="4"/>
  <c r="Y364" i="4"/>
  <c r="Y363" i="4"/>
  <c r="Y362" i="4"/>
  <c r="Y360" i="4"/>
  <c r="Y359" i="4"/>
  <c r="Y358" i="4"/>
  <c r="Y356" i="4"/>
  <c r="Y355" i="4"/>
  <c r="Y353" i="4"/>
  <c r="Y352" i="4"/>
  <c r="Y300" i="4"/>
  <c r="Y224" i="4"/>
  <c r="Y223" i="4"/>
  <c r="Y222" i="4"/>
  <c r="Y204" i="4"/>
  <c r="Y185" i="4"/>
  <c r="Y171" i="4"/>
  <c r="Y145" i="4"/>
  <c r="O364" i="4"/>
  <c r="O363" i="4"/>
  <c r="O362" i="4"/>
  <c r="O361" i="4"/>
  <c r="O360" i="4"/>
  <c r="O359" i="4"/>
  <c r="O358" i="4"/>
  <c r="O356" i="4"/>
  <c r="O355" i="4"/>
  <c r="O353" i="4"/>
  <c r="O352" i="4"/>
  <c r="O300" i="4"/>
  <c r="O224" i="4"/>
  <c r="O223" i="4"/>
  <c r="O222" i="4"/>
  <c r="O204" i="4"/>
  <c r="O185" i="4"/>
  <c r="O171" i="4"/>
  <c r="O145" i="4"/>
  <c r="L362" i="4"/>
  <c r="L363" i="4"/>
  <c r="L364" i="4"/>
  <c r="L360" i="4"/>
  <c r="L375" i="4" l="1"/>
  <c r="L374" i="4"/>
  <c r="L373" i="4"/>
  <c r="L372" i="4"/>
  <c r="L371" i="4"/>
  <c r="L370" i="4"/>
  <c r="L369" i="4"/>
  <c r="L368" i="4"/>
  <c r="L367" i="4"/>
  <c r="L366" i="4"/>
  <c r="L365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L365" i="2"/>
  <c r="L364" i="2"/>
  <c r="L363" i="2"/>
  <c r="L362" i="2"/>
  <c r="L361" i="2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72" i="2"/>
  <c r="L371" i="2"/>
  <c r="L370" i="2"/>
  <c r="L369" i="2"/>
  <c r="L368" i="2"/>
  <c r="L360" i="2"/>
  <c r="L359" i="2"/>
  <c r="L364" i="6" l="1"/>
  <c r="L365" i="6"/>
  <c r="L366" i="6"/>
  <c r="L367" i="6"/>
  <c r="L366" i="2"/>
  <c r="L367" i="2"/>
  <c r="L373" i="2"/>
  <c r="L363" i="6" l="1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04" i="6"/>
  <c r="L356" i="6"/>
  <c r="L353" i="4"/>
  <c r="L354" i="4"/>
  <c r="L355" i="4"/>
  <c r="L356" i="4"/>
  <c r="L357" i="4"/>
  <c r="L358" i="4"/>
  <c r="L359" i="4"/>
  <c r="L173" i="2"/>
  <c r="L358" i="2"/>
  <c r="L361" i="10" l="1"/>
  <c r="L357" i="8"/>
  <c r="BY367" i="6"/>
  <c r="CD367" i="6"/>
  <c r="L355" i="6"/>
  <c r="L357" i="2"/>
  <c r="L356" i="2"/>
  <c r="L355" i="8"/>
  <c r="L1005" i="6"/>
  <c r="K1005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7" i="4"/>
  <c r="BY367" i="4"/>
  <c r="CD366" i="4"/>
  <c r="BY366" i="4"/>
  <c r="CD365" i="4"/>
  <c r="BY365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<sst xmlns="http://schemas.openxmlformats.org/spreadsheetml/2006/main" count="9264" uniqueCount="457">
  <si>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</si>
  <si>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</si>
  <si>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</si>
  <si>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</si>
  <si>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</si>
  <si>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</si>
  <si>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</si>
  <si>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</si>
  <si>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</si>
  <si>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</si>
  <si>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</si>
  <si>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</si>
  <si>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</si>
  <si>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</si>
  <si>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</si>
  <si>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</si>
  <si>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</si>
  <si>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</si>
  <si>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</si>
  <si>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</si>
  <si>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</si>
  <si>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</si>
  <si>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</si>
  <si>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</si>
  <si>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</si>
  <si>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</si>
  <si>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</si>
  <si>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</si>
  <si>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</si>
  <si>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</si>
  <si>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</si>
  <si>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</si>
  <si>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</si>
  <si>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</si>
  <si>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</si>
  <si>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</si>
  <si>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</si>
  <si>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</si>
  <si>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</si>
  <si>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</si>
  <si>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</si>
  <si>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</si>
  <si>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</si>
  <si>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</si>
  <si>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</si>
  <si>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</si>
  <si>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</si>
  <si>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</si>
  <si>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</si>
  <si>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</si>
  <si>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</si>
  <si>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</si>
  <si>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</si>
  <si>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</si>
  <si>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</si>
  <si>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</si>
  <si>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</si>
  <si>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</si>
  <si>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</si>
  <si>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</si>
  <si>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</si>
  <si>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</si>
  <si>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</si>
  <si>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</si>
  <si>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</si>
  <si>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</si>
  <si>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</si>
  <si>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</si>
  <si>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</si>
  <si>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</si>
  <si>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</si>
  <si>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</si>
  <si>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</si>
  <si>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</si>
  <si>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</si>
  <si>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</si>
  <si>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</si>
  <si>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</si>
  <si>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</si>
  <si>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</si>
  <si>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</si>
  <si>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</si>
  <si>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</si>
  <si>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</si>
  <si>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</si>
  <si>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</si>
  <si>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</si>
  <si>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</si>
  <si>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</si>
  <si>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</si>
  <si>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</si>
  <si>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</si>
  <si>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</si>
  <si>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</si>
  <si>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</si>
  <si>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</si>
  <si>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</si>
  <si>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</si>
  <si>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</si>
  <si>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</si>
  <si>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</si>
  <si>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</si>
  <si>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</si>
  <si>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</si>
  <si>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</si>
  <si>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</si>
  <si>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</si>
  <si>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</si>
  <si>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</si>
  <si>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</si>
  <si>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</si>
  <si>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</si>
  <si>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</si>
  <si>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</si>
  <si>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</si>
  <si>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</si>
  <si>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</si>
  <si>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</si>
  <si>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</si>
  <si>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</si>
  <si>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</si>
  <si>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</si>
  <si>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</si>
  <si>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</si>
  <si>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</si>
  <si>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</si>
  <si>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</si>
  <si>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</si>
  <si>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</si>
  <si>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</si>
  <si>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</si>
  <si>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</si>
  <si>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</si>
  <si>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</si>
  <si>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</si>
  <si>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</si>
  <si>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</si>
  <si>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</si>
  <si>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</si>
  <si>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</si>
  <si>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</si>
  <si>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</si>
  <si>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</si>
  <si>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</si>
  <si>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</si>
  <si>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</si>
  <si>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</si>
  <si>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</si>
  <si>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</si>
  <si>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</si>
  <si>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</si>
  <si>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</si>
  <si>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</si>
  <si>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</si>
  <si>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</si>
  <si>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</si>
  <si>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</si>
  <si>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</si>
  <si>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</si>
  <si>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</si>
  <si>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</si>
  <si>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</si>
  <si>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</si>
  <si>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</si>
  <si>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</si>
  <si>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</si>
  <si>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</si>
  <si>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</si>
  <si>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</si>
  <si>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</si>
  <si>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</si>
  <si>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</si>
  <si>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</si>
  <si>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</si>
  <si>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</si>
  <si>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</si>
  <si>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</si>
  <si>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</si>
  <si>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</si>
  <si>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</si>
  <si>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</si>
  <si>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</si>
  <si>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</si>
  <si>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</si>
  <si>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</si>
  <si>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</si>
  <si>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</si>
  <si>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</si>
  <si>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</si>
  <si>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</si>
  <si>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</si>
  <si>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</si>
  <si>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</si>
  <si>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</si>
  <si>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</si>
  <si>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</si>
  <si>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</si>
  <si>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</si>
  <si>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</si>
  <si>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</si>
  <si>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</si>
  <si>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</si>
  <si>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</si>
  <si>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</si>
  <si>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</si>
  <si>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</si>
  <si>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</si>
  <si>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</si>
  <si>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</si>
  <si>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</si>
  <si>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</si>
  <si>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</si>
  <si>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</si>
  <si>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</si>
  <si>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</si>
  <si>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</si>
  <si>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</si>
  <si>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</si>
  <si>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</si>
  <si>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</si>
  <si>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</si>
  <si>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</si>
  <si>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</si>
  <si>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</si>
  <si>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</si>
  <si>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</si>
  <si>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</si>
  <si>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</si>
  <si>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</si>
  <si>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</si>
  <si>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</si>
  <si>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</si>
  <si>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</si>
  <si>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</si>
  <si>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</si>
  <si>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</si>
  <si>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</si>
  <si>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</si>
  <si>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</si>
  <si>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</si>
  <si>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</si>
  <si>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</si>
  <si>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</si>
  <si>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</si>
  <si>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</si>
  <si>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</si>
  <si>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</si>
  <si>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</si>
  <si>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</si>
  <si>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</si>
  <si>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</si>
  <si>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</si>
  <si>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</si>
  <si>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</si>
  <si>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</si>
  <si>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</si>
  <si>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</si>
  <si>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</si>
  <si>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</si>
  <si>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</si>
  <si>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</si>
  <si>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</si>
  <si>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</si>
  <si>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</si>
  <si>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</si>
  <si>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</si>
  <si>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</si>
  <si>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</si>
  <si>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</si>
  <si>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</si>
  <si>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</si>
  <si>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</si>
  <si>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</si>
  <si>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</si>
  <si>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</si>
  <si>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</si>
  <si>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</si>
  <si>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</si>
  <si>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</si>
  <si>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</si>
  <si>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</si>
  <si>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</si>
  <si>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</si>
  <si>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</si>
  <si>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</si>
  <si>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</si>
  <si>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</si>
  <si>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</si>
  <si>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</si>
  <si>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</si>
  <si>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</si>
  <si>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</si>
  <si>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</si>
  <si>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</si>
  <si>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</si>
  <si>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</si>
  <si>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</si>
  <si>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</si>
  <si>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</si>
  <si>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</si>
  <si>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</si>
  <si>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</si>
  <si>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</si>
  <si>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</si>
  <si>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</si>
  <si>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</si>
  <si>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</si>
  <si>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</si>
  <si>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</si>
  <si>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</si>
  <si>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</si>
  <si>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</si>
  <si>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</si>
  <si>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</si>
  <si>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</si>
  <si>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</si>
  <si>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</si>
  <si>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</si>
  <si>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</si>
  <si>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</si>
  <si>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</si>
  <si>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</si>
  <si>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</si>
  <si>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</si>
  <si>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</si>
  <si>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</si>
  <si>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</si>
  <si>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</si>
  <si>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</si>
  <si>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</si>
  <si>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</si>
  <si>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</si>
  <si>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</si>
  <si>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</si>
  <si>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</si>
  <si>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</si>
  <si>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</si>
  <si>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</si>
  <si>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</si>
  <si>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</si>
  <si>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</si>
  <si>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</si>
  <si>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</si>
  <si>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</si>
  <si>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</si>
  <si>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</si>
  <si>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</si>
  <si>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</si>
  <si>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</si>
  <si>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</si>
  <si>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</si>
  <si>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</si>
  <si>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</si>
  <si>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</si>
  <si>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</si>
  <si>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</si>
  <si>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</si>
  <si>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</si>
  <si>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</si>
  <si>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</si>
  <si>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</si>
  <si>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</si>
  <si>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</si>
  <si>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</si>
  <si>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</si>
  <si>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</si>
  <si>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</si>
  <si>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</si>
  <si>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</si>
  <si>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</si>
  <si>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</si>
  <si>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</si>
  <si>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</si>
  <si>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</si>
  <si>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</si>
  <si>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</si>
  <si>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</si>
  <si>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</si>
  <si>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</si>
  <si>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</si>
  <si>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</si>
  <si>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</si>
  <si>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</si>
  <si>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</si>
  <si>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</si>
  <si>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</si>
  <si>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</si>
  <si>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</si>
  <si>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</si>
  <si>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</si>
  <si>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</si>
  <si>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</si>
  <si>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</si>
  <si>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</si>
  <si>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</si>
  <si>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</si>
  <si>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</si>
  <si>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</si>
  <si>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</si>
  <si>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</si>
  <si>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</si>
  <si>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</si>
  <si>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</si>
  <si>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</si>
  <si>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</si>
  <si>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</si>
  <si>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</si>
  <si>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</si>
  <si>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</si>
  <si>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</si>
  <si>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</si>
  <si>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</si>
  <si>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</si>
  <si>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</si>
  <si>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</si>
  <si>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</si>
  <si>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</si>
  <si>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</si>
  <si>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</si>
  <si>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</si>
  <si>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</si>
  <si>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</si>
  <si>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</si>
  <si>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</si>
  <si>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</si>
  <si>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</si>
  <si>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</si>
  <si>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</si>
  <si>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</si>
  <si>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</si>
  <si>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</si>
  <si>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</si>
  <si>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</si>
  <si>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</si>
  <si>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</si>
  <si>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</si>
  <si>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</si>
  <si>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</si>
  <si>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</si>
  <si>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</si>
  <si>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</si>
  <si>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</si>
  <si>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2 (วันที่ 11 - 17 พฤษภาคม 2568)</t>
  </si>
  <si>
    <t>week 3 (วันที่ 18 - 24 พฤษภาคม 2568)</t>
  </si>
  <si>
    <t>week 4 (วันที่ 25 - 31 พฤษภาคม 2568)</t>
  </si>
  <si>
    <t>week 5 (วันที่ 2568)</t>
  </si>
  <si>
    <t>week 1 (วันที่ 4 - 10 พฤษภาคม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</si>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</sst>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2"/>
      <color rgb="FF000000"/>
      <name val="K2D"/>
    </font>
    <font>
      <sz val="10"/>
      <color rgb="FF000000"/>
      <name val="Arial"/>
      <family val="2"/>
      <scheme val="minor"/>
    </font>
    <font>
      <sz val="18"/>
      <color theme="3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9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23" fillId="0" borderId="18" xfId="0" applyFont="1" applyBorder="1"/>
    <xf numFmtId="0" fontId="19" fillId="0" borderId="18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43" fillId="0" borderId="0" xfId="0" applyFont="1"/>
    <xf numFmtId="0" fontId="19" fillId="38" borderId="27" xfId="0" applyFont="1" applyFill="1" applyBorder="1" applyAlignment="1">
      <alignment horizontal="center"/>
    </xf>
    <xf numFmtId="0" fontId="44" fillId="23" borderId="16" xfId="0" applyFont="1" applyFill="1" applyBorder="1" applyAlignment="1">
      <alignment horizontal="center"/>
    </xf>
    <xf numFmtId="0" fontId="44" fillId="34" borderId="7" xfId="0" applyFont="1" applyFill="1" applyBorder="1" applyAlignment="1">
      <alignment horizontal="center"/>
    </xf>
    <xf numFmtId="0" fontId="44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2" fillId="0" borderId="16" xfId="0" applyFont="1" applyBorder="1" applyAlignment="1">
      <alignment horizontal="center" vertical="center" wrapText="1"/>
    </xf>
    <xf numFmtId="0" fontId="42" fillId="0" borderId="16" xfId="0" applyFont="1" applyBorder="1" applyAlignment="1">
      <alignment wrapText="1"/>
    </xf>
    <xf numFmtId="0" fontId="44" fillId="23" borderId="8" xfId="0" applyFont="1" applyFill="1" applyBorder="1" applyAlignment="1">
      <alignment horizontal="center"/>
    </xf>
    <xf numFmtId="0" fontId="41" fillId="23" borderId="8" xfId="0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41" fillId="23" borderId="24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32" fillId="0" borderId="16" xfId="0" applyFont="1" applyBorder="1" applyAlignment="1">
      <alignment horizontal="center" vertical="center" wrapText="1"/>
    </xf>
    <xf numFmtId="0" fontId="32" fillId="0" borderId="24" xfId="0" applyFont="1" applyBorder="1" applyAlignment="1">
      <alignment wrapText="1"/>
    </xf>
    <xf numFmtId="0" fontId="32" fillId="0" borderId="24" xfId="0" applyFont="1" applyBorder="1" applyAlignment="1">
      <alignment horizontal="center" vertical="center" wrapText="1"/>
    </xf>
    <xf numFmtId="0" fontId="32" fillId="0" borderId="16" xfId="0" applyFont="1" applyBorder="1" applyAlignment="1">
      <alignment wrapText="1"/>
    </xf>
    <xf numFmtId="0" fontId="24" fillId="3" borderId="10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BE309" activePane="bottomRight" state="frozen"/>
      <selection pane="topRight" activeCell="I1" sqref="I1"/>
      <selection pane="bottomLeft" activeCell="A5" sqref="A5"/>
      <selection pane="bottomRight" activeCell="DO362" sqref="DO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26"/>
      <c r="K1" s="531"/>
      <c r="L1" s="525"/>
      <c r="M1" s="526"/>
      <c r="N1" s="527" t="s">
        <v>417</v>
      </c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6"/>
      <c r="AI1" s="527" t="s">
        <v>418</v>
      </c>
      <c r="AJ1" s="525"/>
      <c r="AK1" s="525"/>
      <c r="AL1" s="525"/>
      <c r="AM1" s="525"/>
      <c r="AN1" s="525"/>
      <c r="AO1" s="525"/>
      <c r="AP1" s="525"/>
      <c r="AQ1" s="525"/>
      <c r="AR1" s="525"/>
      <c r="AS1" s="525"/>
      <c r="AT1" s="525"/>
      <c r="AU1" s="525"/>
      <c r="AV1" s="525"/>
      <c r="AW1" s="525"/>
      <c r="AX1" s="525"/>
      <c r="AY1" s="525"/>
      <c r="AZ1" s="525"/>
      <c r="BA1" s="525"/>
      <c r="BB1" s="525"/>
      <c r="BC1" s="526"/>
      <c r="BD1" s="527" t="s">
        <v>419</v>
      </c>
      <c r="BE1" s="525"/>
      <c r="BF1" s="525"/>
      <c r="BG1" s="525"/>
      <c r="BH1" s="525"/>
      <c r="BI1" s="525"/>
      <c r="BJ1" s="525"/>
      <c r="BK1" s="525"/>
      <c r="BL1" s="525"/>
      <c r="BM1" s="525"/>
      <c r="BN1" s="525"/>
      <c r="BO1" s="525"/>
      <c r="BP1" s="525"/>
      <c r="BQ1" s="525"/>
      <c r="BR1" s="525"/>
      <c r="BS1" s="525"/>
      <c r="BT1" s="525"/>
      <c r="BU1" s="525"/>
      <c r="BV1" s="525"/>
      <c r="BW1" s="525"/>
      <c r="BX1" s="526"/>
      <c r="BY1" s="527" t="s">
        <v>420</v>
      </c>
      <c r="BZ1" s="525"/>
      <c r="CA1" s="525"/>
      <c r="CB1" s="525"/>
      <c r="CC1" s="525"/>
      <c r="CD1" s="525"/>
      <c r="CE1" s="525"/>
      <c r="CF1" s="525"/>
      <c r="CG1" s="525"/>
      <c r="CH1" s="525"/>
      <c r="CI1" s="525"/>
      <c r="CJ1" s="525"/>
      <c r="CK1" s="525"/>
      <c r="CL1" s="525"/>
      <c r="CM1" s="525"/>
      <c r="CN1" s="525"/>
      <c r="CO1" s="525"/>
      <c r="CP1" s="525"/>
      <c r="CQ1" s="525"/>
      <c r="CR1" s="525"/>
      <c r="CS1" s="526"/>
      <c r="CT1" s="527" t="s">
        <v>421</v>
      </c>
      <c r="CU1" s="525"/>
      <c r="CV1" s="525"/>
      <c r="CW1" s="525"/>
      <c r="CX1" s="525"/>
      <c r="CY1" s="525"/>
      <c r="CZ1" s="525"/>
      <c r="DA1" s="525"/>
      <c r="DB1" s="525"/>
      <c r="DC1" s="525"/>
      <c r="DD1" s="525"/>
      <c r="DE1" s="525"/>
      <c r="DF1" s="525"/>
      <c r="DG1" s="525"/>
      <c r="DH1" s="525"/>
      <c r="DI1" s="525"/>
      <c r="DJ1" s="525"/>
      <c r="DK1" s="525"/>
      <c r="DL1" s="525"/>
      <c r="DM1" s="525"/>
      <c r="DN1" s="526"/>
    </row>
    <row r="2" spans="1:118" ht="26.25">
      <c r="A2" s="533"/>
      <c r="B2" s="533"/>
      <c r="C2" s="533"/>
      <c r="D2" s="533"/>
      <c r="E2" s="533"/>
      <c r="F2" s="533"/>
      <c r="G2" s="533"/>
      <c r="H2" s="246"/>
      <c r="I2" s="528" t="s">
        <v>11</v>
      </c>
      <c r="J2" s="528" t="s">
        <v>12</v>
      </c>
      <c r="K2" s="531" t="s">
        <v>13</v>
      </c>
      <c r="L2" s="525"/>
      <c r="M2" s="526"/>
      <c r="N2" s="524" t="s">
        <v>14</v>
      </c>
      <c r="O2" s="525"/>
      <c r="P2" s="526"/>
      <c r="Q2" s="524" t="s">
        <v>15</v>
      </c>
      <c r="R2" s="525"/>
      <c r="S2" s="526"/>
      <c r="T2" s="524" t="s">
        <v>16</v>
      </c>
      <c r="U2" s="525"/>
      <c r="V2" s="526"/>
      <c r="W2" s="524" t="s">
        <v>17</v>
      </c>
      <c r="X2" s="525"/>
      <c r="Y2" s="526"/>
      <c r="Z2" s="524" t="s">
        <v>18</v>
      </c>
      <c r="AA2" s="525"/>
      <c r="AB2" s="526"/>
      <c r="AC2" s="524" t="s">
        <v>19</v>
      </c>
      <c r="AD2" s="525"/>
      <c r="AE2" s="526"/>
      <c r="AF2" s="524" t="s">
        <v>20</v>
      </c>
      <c r="AG2" s="525"/>
      <c r="AH2" s="526"/>
      <c r="AI2" s="524" t="s">
        <v>14</v>
      </c>
      <c r="AJ2" s="525"/>
      <c r="AK2" s="526"/>
      <c r="AL2" s="524" t="s">
        <v>15</v>
      </c>
      <c r="AM2" s="525"/>
      <c r="AN2" s="526"/>
      <c r="AO2" s="524" t="s">
        <v>16</v>
      </c>
      <c r="AP2" s="525"/>
      <c r="AQ2" s="526"/>
      <c r="AR2" s="524" t="s">
        <v>17</v>
      </c>
      <c r="AS2" s="525"/>
      <c r="AT2" s="526"/>
      <c r="AU2" s="524" t="s">
        <v>18</v>
      </c>
      <c r="AV2" s="525"/>
      <c r="AW2" s="526"/>
      <c r="AX2" s="524" t="s">
        <v>19</v>
      </c>
      <c r="AY2" s="525"/>
      <c r="AZ2" s="526"/>
      <c r="BA2" s="524" t="s">
        <v>20</v>
      </c>
      <c r="BB2" s="525"/>
      <c r="BC2" s="526"/>
      <c r="BD2" s="524" t="s">
        <v>14</v>
      </c>
      <c r="BE2" s="525"/>
      <c r="BF2" s="526"/>
      <c r="BG2" s="524" t="s">
        <v>15</v>
      </c>
      <c r="BH2" s="525"/>
      <c r="BI2" s="526"/>
      <c r="BJ2" s="524" t="s">
        <v>16</v>
      </c>
      <c r="BK2" s="525"/>
      <c r="BL2" s="526"/>
      <c r="BM2" s="524" t="s">
        <v>17</v>
      </c>
      <c r="BN2" s="525"/>
      <c r="BO2" s="526"/>
      <c r="BP2" s="524" t="s">
        <v>18</v>
      </c>
      <c r="BQ2" s="525"/>
      <c r="BR2" s="526"/>
      <c r="BS2" s="524" t="s">
        <v>19</v>
      </c>
      <c r="BT2" s="525"/>
      <c r="BU2" s="526"/>
      <c r="BV2" s="524" t="s">
        <v>20</v>
      </c>
      <c r="BW2" s="525"/>
      <c r="BX2" s="526"/>
      <c r="BY2" s="524" t="s">
        <v>14</v>
      </c>
      <c r="BZ2" s="525"/>
      <c r="CA2" s="526"/>
      <c r="CB2" s="524" t="s">
        <v>15</v>
      </c>
      <c r="CC2" s="525"/>
      <c r="CD2" s="526"/>
      <c r="CE2" s="524" t="s">
        <v>16</v>
      </c>
      <c r="CF2" s="525"/>
      <c r="CG2" s="526"/>
      <c r="CH2" s="524" t="s">
        <v>17</v>
      </c>
      <c r="CI2" s="525"/>
      <c r="CJ2" s="526"/>
      <c r="CK2" s="524" t="s">
        <v>18</v>
      </c>
      <c r="CL2" s="525"/>
      <c r="CM2" s="526"/>
      <c r="CN2" s="524" t="s">
        <v>19</v>
      </c>
      <c r="CO2" s="525"/>
      <c r="CP2" s="526"/>
      <c r="CQ2" s="524" t="s">
        <v>20</v>
      </c>
      <c r="CR2" s="525"/>
      <c r="CS2" s="526"/>
      <c r="CT2" s="524" t="s">
        <v>14</v>
      </c>
      <c r="CU2" s="525"/>
      <c r="CV2" s="526"/>
      <c r="CW2" s="524" t="s">
        <v>15</v>
      </c>
      <c r="CX2" s="525"/>
      <c r="CY2" s="526"/>
      <c r="CZ2" s="524" t="s">
        <v>16</v>
      </c>
      <c r="DA2" s="525"/>
      <c r="DB2" s="526"/>
      <c r="DC2" s="524" t="s">
        <v>17</v>
      </c>
      <c r="DD2" s="525"/>
      <c r="DE2" s="526"/>
      <c r="DF2" s="524" t="s">
        <v>18</v>
      </c>
      <c r="DG2" s="525"/>
      <c r="DH2" s="526"/>
      <c r="DI2" s="524" t="s">
        <v>19</v>
      </c>
      <c r="DJ2" s="525"/>
      <c r="DK2" s="526"/>
      <c r="DL2" s="524" t="s">
        <v>20</v>
      </c>
      <c r="DM2" s="525"/>
      <c r="DN2" s="526"/>
    </row>
    <row r="3" spans="1:118" ht="26.25">
      <c r="A3" s="533"/>
      <c r="B3" s="533"/>
      <c r="C3" s="533"/>
      <c r="D3" s="533"/>
      <c r="E3" s="533"/>
      <c r="F3" s="533"/>
      <c r="G3" s="533"/>
      <c r="H3" s="246"/>
      <c r="I3" s="529"/>
      <c r="J3" s="529"/>
      <c r="K3" s="531" t="s">
        <v>21</v>
      </c>
      <c r="L3" s="525"/>
      <c r="M3" s="526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24">
        <v>30</v>
      </c>
      <c r="DG3" s="525"/>
      <c r="DH3" s="526"/>
      <c r="DI3" s="524">
        <v>31</v>
      </c>
      <c r="DJ3" s="525"/>
      <c r="DK3" s="526"/>
      <c r="DL3" s="524">
        <v>1</v>
      </c>
      <c r="DM3" s="525"/>
      <c r="DN3" s="526"/>
    </row>
    <row r="4" spans="1:118" ht="60.75" customHeight="1">
      <c r="A4" s="534"/>
      <c r="B4" s="534"/>
      <c r="C4" s="534"/>
      <c r="D4" s="534"/>
      <c r="E4" s="534"/>
      <c r="F4" s="534"/>
      <c r="G4" s="534"/>
      <c r="H4" s="247"/>
      <c r="I4" s="530"/>
      <c r="J4" s="530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0</v>
      </c>
      <c r="M365" s="172">
        <v>0</v>
      </c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1"/>
  <sheetViews>
    <sheetView topLeftCell="A340" zoomScale="90" zoomScaleNormal="90" workbookViewId="0">
      <selection activeCell="G370" sqref="G370:G37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40"/>
      <c r="K1" s="531"/>
      <c r="L1" s="539"/>
      <c r="M1" s="540"/>
      <c r="N1" s="547" t="s">
        <v>446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40"/>
    </row>
    <row r="2" spans="1:83" ht="26.25" hidden="1">
      <c r="A2" s="533"/>
      <c r="B2" s="533"/>
      <c r="C2" s="533"/>
      <c r="D2" s="533"/>
      <c r="E2" s="533"/>
      <c r="F2" s="533"/>
      <c r="G2" s="533"/>
      <c r="H2" s="246"/>
      <c r="I2" s="548" t="s">
        <v>11</v>
      </c>
      <c r="J2" s="548" t="s">
        <v>12</v>
      </c>
      <c r="K2" s="531" t="s">
        <v>13</v>
      </c>
      <c r="L2" s="539"/>
      <c r="M2" s="540"/>
      <c r="N2" s="524" t="s">
        <v>14</v>
      </c>
      <c r="O2" s="539"/>
      <c r="P2" s="539"/>
      <c r="Q2" s="540"/>
      <c r="R2" s="541" t="s">
        <v>368</v>
      </c>
      <c r="S2" s="549"/>
      <c r="T2" s="549"/>
      <c r="U2" s="549"/>
      <c r="V2" s="549"/>
      <c r="W2" s="550"/>
      <c r="X2" s="524" t="s">
        <v>15</v>
      </c>
      <c r="Y2" s="539"/>
      <c r="Z2" s="539"/>
      <c r="AA2" s="540"/>
      <c r="AB2" s="541" t="s">
        <v>368</v>
      </c>
      <c r="AC2" s="542"/>
      <c r="AD2" s="542"/>
      <c r="AE2" s="542"/>
      <c r="AF2" s="542"/>
      <c r="AG2" s="543"/>
      <c r="AH2" s="524" t="s">
        <v>16</v>
      </c>
      <c r="AI2" s="539"/>
      <c r="AJ2" s="539"/>
      <c r="AK2" s="540"/>
      <c r="AL2" s="541" t="s">
        <v>368</v>
      </c>
      <c r="AM2" s="542"/>
      <c r="AN2" s="542"/>
      <c r="AO2" s="542"/>
      <c r="AP2" s="542"/>
      <c r="AQ2" s="543"/>
      <c r="AR2" s="524" t="s">
        <v>17</v>
      </c>
      <c r="AS2" s="539"/>
      <c r="AT2" s="539"/>
      <c r="AU2" s="540"/>
      <c r="AV2" s="541" t="s">
        <v>368</v>
      </c>
      <c r="AW2" s="542"/>
      <c r="AX2" s="542"/>
      <c r="AY2" s="542"/>
      <c r="AZ2" s="542"/>
      <c r="BA2" s="543"/>
      <c r="BB2" s="524" t="s">
        <v>18</v>
      </c>
      <c r="BC2" s="539"/>
      <c r="BD2" s="539"/>
      <c r="BE2" s="540"/>
      <c r="BF2" s="541" t="s">
        <v>368</v>
      </c>
      <c r="BG2" s="542"/>
      <c r="BH2" s="542"/>
      <c r="BI2" s="542"/>
      <c r="BJ2" s="542"/>
      <c r="BK2" s="543"/>
      <c r="BL2" s="524" t="s">
        <v>19</v>
      </c>
      <c r="BM2" s="539"/>
      <c r="BN2" s="539"/>
      <c r="BO2" s="540"/>
      <c r="BP2" s="541" t="s">
        <v>368</v>
      </c>
      <c r="BQ2" s="542"/>
      <c r="BR2" s="542"/>
      <c r="BS2" s="542"/>
      <c r="BT2" s="542"/>
      <c r="BU2" s="543"/>
      <c r="BV2" s="524" t="s">
        <v>20</v>
      </c>
      <c r="BW2" s="539"/>
      <c r="BX2" s="539"/>
      <c r="BY2" s="540"/>
      <c r="BZ2" s="541" t="s">
        <v>368</v>
      </c>
      <c r="CA2" s="542"/>
      <c r="CB2" s="542"/>
      <c r="CC2" s="542"/>
      <c r="CD2" s="542"/>
      <c r="CE2" s="543"/>
    </row>
    <row r="3" spans="1:83" ht="26.25" hidden="1">
      <c r="A3" s="533"/>
      <c r="B3" s="533"/>
      <c r="C3" s="533"/>
      <c r="D3" s="533"/>
      <c r="E3" s="533"/>
      <c r="F3" s="533"/>
      <c r="G3" s="533"/>
      <c r="H3" s="246"/>
      <c r="I3" s="533"/>
      <c r="J3" s="533"/>
      <c r="K3" s="531" t="s">
        <v>21</v>
      </c>
      <c r="L3" s="539"/>
      <c r="M3" s="540"/>
      <c r="N3" s="524"/>
      <c r="O3" s="539"/>
      <c r="P3" s="539"/>
      <c r="Q3" s="540"/>
      <c r="R3" s="551"/>
      <c r="S3" s="552"/>
      <c r="T3" s="552"/>
      <c r="U3" s="552"/>
      <c r="V3" s="552"/>
      <c r="W3" s="553"/>
      <c r="X3" s="524"/>
      <c r="Y3" s="539"/>
      <c r="Z3" s="539"/>
      <c r="AA3" s="540"/>
      <c r="AB3" s="544"/>
      <c r="AC3" s="545"/>
      <c r="AD3" s="545"/>
      <c r="AE3" s="545"/>
      <c r="AF3" s="545"/>
      <c r="AG3" s="546"/>
      <c r="AH3" s="524"/>
      <c r="AI3" s="539"/>
      <c r="AJ3" s="539"/>
      <c r="AK3" s="540"/>
      <c r="AL3" s="544"/>
      <c r="AM3" s="545"/>
      <c r="AN3" s="545"/>
      <c r="AO3" s="545"/>
      <c r="AP3" s="545"/>
      <c r="AQ3" s="546"/>
      <c r="AR3" s="524"/>
      <c r="AS3" s="539"/>
      <c r="AT3" s="539"/>
      <c r="AU3" s="540"/>
      <c r="AV3" s="544"/>
      <c r="AW3" s="545"/>
      <c r="AX3" s="545"/>
      <c r="AY3" s="545"/>
      <c r="AZ3" s="545"/>
      <c r="BA3" s="546"/>
      <c r="BB3" s="524"/>
      <c r="BC3" s="539"/>
      <c r="BD3" s="539"/>
      <c r="BE3" s="540"/>
      <c r="BF3" s="544"/>
      <c r="BG3" s="545"/>
      <c r="BH3" s="545"/>
      <c r="BI3" s="545"/>
      <c r="BJ3" s="545"/>
      <c r="BK3" s="546"/>
      <c r="BL3" s="524"/>
      <c r="BM3" s="539"/>
      <c r="BN3" s="539"/>
      <c r="BO3" s="540"/>
      <c r="BP3" s="544"/>
      <c r="BQ3" s="545"/>
      <c r="BR3" s="545"/>
      <c r="BS3" s="545"/>
      <c r="BT3" s="545"/>
      <c r="BU3" s="546"/>
      <c r="BV3" s="524"/>
      <c r="BW3" s="539"/>
      <c r="BX3" s="539"/>
      <c r="BY3" s="540"/>
      <c r="BZ3" s="544"/>
      <c r="CA3" s="545"/>
      <c r="CB3" s="545"/>
      <c r="CC3" s="545"/>
      <c r="CD3" s="545"/>
      <c r="CE3" s="546"/>
    </row>
    <row r="4" spans="1:83" ht="56.25" hidden="1" customHeight="1">
      <c r="A4" s="534"/>
      <c r="B4" s="534"/>
      <c r="C4" s="534"/>
      <c r="D4" s="534"/>
      <c r="E4" s="534"/>
      <c r="F4" s="534"/>
      <c r="G4" s="534"/>
      <c r="H4" s="247"/>
      <c r="I4" s="534"/>
      <c r="J4" s="53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97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50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97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2340</v>
      </c>
      <c r="M9" s="172">
        <v>0</v>
      </c>
      <c r="N9" s="173"/>
      <c r="O9" s="202">
        <v>1790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625</v>
      </c>
      <c r="M17" s="172">
        <v>0</v>
      </c>
      <c r="N17" s="173"/>
      <c r="O17" s="374">
        <v>75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98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97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375</v>
      </c>
      <c r="M62" s="172">
        <v>0</v>
      </c>
      <c r="N62" s="173"/>
      <c r="O62" s="374">
        <v>95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98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97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359</v>
      </c>
      <c r="M101" s="172">
        <v>0</v>
      </c>
      <c r="N101" s="173"/>
      <c r="O101" s="374">
        <v>109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9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5605</v>
      </c>
      <c r="M104" s="172">
        <v>0</v>
      </c>
      <c r="N104" s="173"/>
      <c r="O104" s="343">
        <v>966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729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950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9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680</v>
      </c>
      <c r="M114" s="172">
        <v>0</v>
      </c>
      <c r="N114" s="173"/>
      <c r="O114" s="374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9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6876</v>
      </c>
      <c r="M141" s="172">
        <v>0</v>
      </c>
      <c r="N141" s="173"/>
      <c r="O141" s="343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898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9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5343</v>
      </c>
      <c r="M144" s="172">
        <v>0</v>
      </c>
      <c r="N144" s="173"/>
      <c r="O144" s="343">
        <v>1022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9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11600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50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5598</v>
      </c>
      <c r="M169" s="172">
        <v>0</v>
      </c>
      <c r="N169" s="173"/>
      <c r="O169" s="343">
        <v>1104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724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9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19400</v>
      </c>
      <c r="M171" s="172">
        <v>0</v>
      </c>
      <c r="N171" s="173"/>
      <c r="O171" s="218">
        <v>3500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3400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3100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560</v>
      </c>
      <c r="M174" s="172">
        <v>0</v>
      </c>
      <c r="N174" s="173"/>
      <c r="O174" s="374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180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9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6193</v>
      </c>
      <c r="M180" s="172">
        <v>0</v>
      </c>
      <c r="N180" s="173"/>
      <c r="O180" s="343">
        <v>1141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792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9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15700</v>
      </c>
      <c r="M185" s="172">
        <v>0</v>
      </c>
      <c r="N185" s="173"/>
      <c r="O185" s="218">
        <v>2900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2600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2600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2500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9500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1500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1500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14800</v>
      </c>
      <c r="M222" s="172">
        <v>0</v>
      </c>
      <c r="N222" s="173"/>
      <c r="O222" s="218">
        <v>2800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15100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2700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2300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2300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13800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18300</v>
      </c>
      <c r="M300" s="172">
        <v>0</v>
      </c>
      <c r="N300" s="173"/>
      <c r="O300" s="218">
        <v>3200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3200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3200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2900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9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9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4786</v>
      </c>
      <c r="M322" s="172">
        <v>0</v>
      </c>
      <c r="N322" s="173"/>
      <c r="O322" s="342">
        <v>885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9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4574</v>
      </c>
      <c r="M323" s="172">
        <v>0</v>
      </c>
      <c r="N323" s="173"/>
      <c r="O323" s="343">
        <v>792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662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9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7556</v>
      </c>
      <c r="M324" s="172">
        <v>0</v>
      </c>
      <c r="N324" s="173"/>
      <c r="O324" s="343">
        <v>1329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1">
        <v>1387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860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9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1300</v>
      </c>
      <c r="BX324" s="173">
        <v>0</v>
      </c>
      <c r="BY324" s="210">
        <f t="shared" si="12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1300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9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86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9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9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432</v>
      </c>
      <c r="H341" s="168" t="s">
        <v>69</v>
      </c>
      <c r="I341" s="168"/>
      <c r="J341" s="158"/>
      <c r="K341" s="172">
        <v>0</v>
      </c>
      <c r="L341" s="177">
        <f t="shared" si="11"/>
        <v>6800</v>
      </c>
      <c r="M341" s="172">
        <v>0</v>
      </c>
      <c r="N341" s="173"/>
      <c r="O341" s="218">
        <v>1200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1100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1100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1200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1100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1100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20058608</v>
      </c>
      <c r="G342" s="302" t="s">
        <v>433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12000</v>
      </c>
      <c r="M344" s="172">
        <v>0</v>
      </c>
      <c r="N344" s="173"/>
      <c r="O344" s="218">
        <v>2000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2000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2000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 hidden="1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4385</v>
      </c>
      <c r="M353" s="313"/>
      <c r="N353" s="314"/>
      <c r="O353" s="364">
        <v>653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2">
        <v>492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3">
        <v>1650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360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630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9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600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 hidden="1">
      <c r="A354" s="167">
        <v>353</v>
      </c>
      <c r="B354" s="298"/>
      <c r="C354" s="298"/>
      <c r="D354" s="298"/>
      <c r="E354" s="299"/>
      <c r="F354" s="303">
        <v>1113220</v>
      </c>
      <c r="G354" s="438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99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 hidden="1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2717</v>
      </c>
      <c r="M355" s="313"/>
      <c r="N355" s="314"/>
      <c r="O355" s="364">
        <v>416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381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730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320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4">
        <v>470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9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400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434</v>
      </c>
      <c r="H356" s="371" t="s">
        <v>69</v>
      </c>
      <c r="I356" s="298"/>
      <c r="J356" s="312"/>
      <c r="K356" s="313"/>
      <c r="L356" s="177">
        <f t="shared" ref="L356:L373" si="17">SUM(O356,Y356,AI356,AS356,BC356,BM356,BW356)</f>
        <v>6600</v>
      </c>
      <c r="M356" s="313"/>
      <c r="N356" s="314"/>
      <c r="O356" s="364">
        <v>1100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v>1100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v>1100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1100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1100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49">
        <v>1100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435</v>
      </c>
      <c r="H357" s="373" t="s">
        <v>69</v>
      </c>
      <c r="I357" s="298"/>
      <c r="J357" s="312"/>
      <c r="K357" s="313"/>
      <c r="L357" s="177">
        <f t="shared" si="17"/>
        <v>9000</v>
      </c>
      <c r="M357" s="313"/>
      <c r="N357" s="314"/>
      <c r="O357" s="364">
        <v>1500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v>1500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v>1500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1500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1500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89">
        <v>1500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>
      <c r="A358" s="167">
        <v>357</v>
      </c>
      <c r="B358" s="298"/>
      <c r="C358" s="298"/>
      <c r="D358" s="298"/>
      <c r="E358" s="299"/>
      <c r="F358" s="490">
        <v>20059086</v>
      </c>
      <c r="G358" s="491" t="s">
        <v>436</v>
      </c>
      <c r="H358" s="373" t="s">
        <v>69</v>
      </c>
      <c r="I358" s="298"/>
      <c r="J358" s="312"/>
      <c r="K358" s="313"/>
      <c r="L358" s="177">
        <f t="shared" si="17"/>
        <v>0</v>
      </c>
      <c r="M358" s="313"/>
      <c r="N358" s="314"/>
      <c r="O358" s="364"/>
      <c r="P358" s="314"/>
      <c r="Q358" s="315"/>
      <c r="R358" s="314"/>
      <c r="S358" s="314"/>
      <c r="T358" s="314"/>
      <c r="U358" s="314"/>
      <c r="V358" s="312"/>
      <c r="W358" s="314"/>
      <c r="X358" s="314"/>
      <c r="Y358" s="366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>
      <c r="A359" s="167">
        <v>358</v>
      </c>
      <c r="B359" s="298"/>
      <c r="C359" s="298"/>
      <c r="D359" s="298"/>
      <c r="E359" s="299"/>
      <c r="F359" s="194">
        <v>20059084</v>
      </c>
      <c r="G359" s="238" t="s">
        <v>437</v>
      </c>
      <c r="H359" s="373" t="s">
        <v>69</v>
      </c>
      <c r="I359" s="298"/>
      <c r="J359" s="312"/>
      <c r="K359" s="313"/>
      <c r="L359" s="177">
        <f t="shared" si="17"/>
        <v>15600</v>
      </c>
      <c r="M359" s="313"/>
      <c r="N359" s="314"/>
      <c r="O359" s="364">
        <v>2600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v>2600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v>2600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2600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2600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489">
        <v>2600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>
      <c r="A360" s="167">
        <v>359</v>
      </c>
      <c r="B360" s="298"/>
      <c r="C360" s="298"/>
      <c r="D360" s="298"/>
      <c r="E360" s="299"/>
      <c r="F360" s="194">
        <v>20059085</v>
      </c>
      <c r="G360" s="238" t="s">
        <v>438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v>1500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v>1500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v>1500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1600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1600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89">
        <v>1600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si="17"/>
        <v>3434</v>
      </c>
      <c r="M361" s="480"/>
      <c r="N361" s="314"/>
      <c r="O361" s="364">
        <v>525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409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830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430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540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99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700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 hidden="1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7"/>
        <v>4082</v>
      </c>
      <c r="M362" s="313"/>
      <c r="N362" s="314"/>
      <c r="O362" s="364">
        <v>607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605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3">
        <v>1060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580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730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9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500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 hidden="1">
      <c r="A363" s="294">
        <v>357</v>
      </c>
      <c r="B363" s="476"/>
      <c r="C363" s="476"/>
      <c r="D363" s="476"/>
      <c r="E363" s="477"/>
      <c r="F363" s="377">
        <v>1113223</v>
      </c>
      <c r="G363" s="378" t="s">
        <v>428</v>
      </c>
      <c r="H363" s="478" t="s">
        <v>42</v>
      </c>
      <c r="I363" s="476"/>
      <c r="J363" s="479"/>
      <c r="K363" s="480"/>
      <c r="L363" s="159">
        <f t="shared" si="17"/>
        <v>2746</v>
      </c>
      <c r="M363" s="313"/>
      <c r="N363" s="481"/>
      <c r="O363" s="482">
        <v>385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83">
        <v>371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85">
        <v>840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68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84">
        <v>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500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48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 hidden="1">
      <c r="A364" s="297">
        <v>358</v>
      </c>
      <c r="B364" s="298"/>
      <c r="C364" s="298"/>
      <c r="D364" s="298"/>
      <c r="E364" s="299"/>
      <c r="F364" s="379">
        <v>1113224</v>
      </c>
      <c r="G364" s="380" t="s">
        <v>429</v>
      </c>
      <c r="H364" s="430" t="s">
        <v>42</v>
      </c>
      <c r="I364" s="298"/>
      <c r="J364" s="312"/>
      <c r="K364" s="313"/>
      <c r="L364" s="159">
        <f t="shared" si="17"/>
        <v>3214</v>
      </c>
      <c r="M364" s="313"/>
      <c r="N364" s="314"/>
      <c r="O364" s="364">
        <v>519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495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500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410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790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9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 hidden="1">
      <c r="A365" s="297">
        <v>359</v>
      </c>
      <c r="B365" s="298"/>
      <c r="C365" s="298"/>
      <c r="D365" s="298"/>
      <c r="E365" s="299"/>
      <c r="F365" s="424">
        <v>1113225</v>
      </c>
      <c r="G365" s="380" t="s">
        <v>431</v>
      </c>
      <c r="H365" s="430" t="s">
        <v>42</v>
      </c>
      <c r="I365" s="298"/>
      <c r="J365" s="312"/>
      <c r="K365" s="313"/>
      <c r="L365" s="159">
        <f t="shared" si="17"/>
        <v>4623</v>
      </c>
      <c r="M365" s="313"/>
      <c r="N365" s="314"/>
      <c r="O365" s="364">
        <v>1053</v>
      </c>
      <c r="P365" s="314"/>
      <c r="Q365" s="315"/>
      <c r="R365" s="314"/>
      <c r="S365" s="314"/>
      <c r="T365" s="314"/>
      <c r="U365" s="314"/>
      <c r="V365" s="312"/>
      <c r="W365" s="314"/>
      <c r="X365" s="317"/>
      <c r="Y365" s="366">
        <v>770</v>
      </c>
      <c r="Z365" s="314"/>
      <c r="AA365" s="315"/>
      <c r="AB365" s="314"/>
      <c r="AC365" s="314"/>
      <c r="AD365" s="314"/>
      <c r="AE365" s="314"/>
      <c r="AF365" s="312"/>
      <c r="AG365" s="314"/>
      <c r="AH365" s="317"/>
      <c r="AI365" s="365">
        <v>700</v>
      </c>
      <c r="AJ365" s="314"/>
      <c r="AK365" s="315"/>
      <c r="AL365" s="314"/>
      <c r="AM365" s="314"/>
      <c r="AN365" s="314"/>
      <c r="AO365" s="314"/>
      <c r="AP365" s="312"/>
      <c r="AQ365" s="314"/>
      <c r="AR365" s="317"/>
      <c r="AS365" s="367">
        <v>700</v>
      </c>
      <c r="AT365" s="314"/>
      <c r="AU365" s="315"/>
      <c r="AV365" s="314"/>
      <c r="AW365" s="314"/>
      <c r="AX365" s="314"/>
      <c r="AY365" s="314"/>
      <c r="AZ365" s="312"/>
      <c r="BA365" s="314"/>
      <c r="BB365" s="317"/>
      <c r="BC365" s="368">
        <v>700</v>
      </c>
      <c r="BD365" s="314"/>
      <c r="BE365" s="315"/>
      <c r="BF365" s="314"/>
      <c r="BG365" s="314"/>
      <c r="BH365" s="314"/>
      <c r="BI365" s="314"/>
      <c r="BJ365" s="312"/>
      <c r="BK365" s="314"/>
      <c r="BL365" s="317"/>
      <c r="BM365" s="499"/>
      <c r="BN365" s="314"/>
      <c r="BO365" s="315"/>
      <c r="BP365" s="314"/>
      <c r="BQ365" s="314"/>
      <c r="BR365" s="314"/>
      <c r="BS365" s="314"/>
      <c r="BT365" s="312"/>
      <c r="BU365" s="314"/>
      <c r="BV365" s="317"/>
      <c r="BW365" s="369">
        <v>700</v>
      </c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 hidden="1">
      <c r="A366" s="297"/>
      <c r="B366" s="298"/>
      <c r="C366" s="298"/>
      <c r="D366" s="298"/>
      <c r="E366" s="299"/>
      <c r="F366" s="379"/>
      <c r="G366" s="380" t="s">
        <v>447</v>
      </c>
      <c r="H366" s="430"/>
      <c r="I366" s="298"/>
      <c r="J366" s="312"/>
      <c r="K366" s="313"/>
      <c r="L366" s="415">
        <f t="shared" si="17"/>
        <v>0</v>
      </c>
      <c r="M366" s="313"/>
      <c r="N366" s="314"/>
      <c r="O366" s="364"/>
      <c r="P366" s="314"/>
      <c r="Q366" s="315"/>
      <c r="R366" s="314"/>
      <c r="S366" s="314"/>
      <c r="T366" s="314"/>
      <c r="U366" s="314"/>
      <c r="V366" s="312"/>
      <c r="W366" s="314"/>
      <c r="X366" s="317"/>
      <c r="Y366" s="366"/>
      <c r="Z366" s="314"/>
      <c r="AA366" s="315"/>
      <c r="AB366" s="314"/>
      <c r="AC366" s="314"/>
      <c r="AD366" s="314"/>
      <c r="AE366" s="314"/>
      <c r="AF366" s="312"/>
      <c r="AG366" s="314"/>
      <c r="AH366" s="317"/>
      <c r="AI366" s="365"/>
      <c r="AJ366" s="314"/>
      <c r="AK366" s="315"/>
      <c r="AL366" s="314"/>
      <c r="AM366" s="314"/>
      <c r="AN366" s="314"/>
      <c r="AO366" s="314"/>
      <c r="AP366" s="312"/>
      <c r="AQ366" s="314"/>
      <c r="AR366" s="317"/>
      <c r="AS366" s="367"/>
      <c r="AT366" s="314"/>
      <c r="AU366" s="315"/>
      <c r="AV366" s="314"/>
      <c r="AW366" s="314"/>
      <c r="AX366" s="314"/>
      <c r="AY366" s="314"/>
      <c r="AZ366" s="312"/>
      <c r="BA366" s="314"/>
      <c r="BB366" s="317"/>
      <c r="BC366" s="368"/>
      <c r="BD366" s="314"/>
      <c r="BE366" s="315"/>
      <c r="BF366" s="314"/>
      <c r="BG366" s="314"/>
      <c r="BH366" s="314"/>
      <c r="BI366" s="314"/>
      <c r="BJ366" s="312"/>
      <c r="BK366" s="314"/>
      <c r="BL366" s="317"/>
      <c r="BM366" s="429"/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9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 hidden="1">
      <c r="A367" s="297"/>
      <c r="B367" s="298"/>
      <c r="C367" s="298"/>
      <c r="D367" s="298"/>
      <c r="E367" s="299"/>
      <c r="F367" s="493"/>
      <c r="G367" s="445" t="s">
        <v>448</v>
      </c>
      <c r="H367" s="430"/>
      <c r="I367" s="298"/>
      <c r="J367" s="312"/>
      <c r="K367" s="313"/>
      <c r="L367" s="415">
        <f t="shared" si="17"/>
        <v>0</v>
      </c>
      <c r="M367" s="313"/>
      <c r="N367" s="314"/>
      <c r="O367" s="364"/>
      <c r="P367" s="314"/>
      <c r="Q367" s="315"/>
      <c r="R367" s="314"/>
      <c r="S367" s="314"/>
      <c r="T367" s="314"/>
      <c r="U367" s="314"/>
      <c r="V367" s="312"/>
      <c r="W367" s="314"/>
      <c r="X367" s="317"/>
      <c r="Y367" s="366"/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5"/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367"/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368"/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429"/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9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6.25">
      <c r="A368" s="297"/>
      <c r="B368" s="298"/>
      <c r="C368" s="298"/>
      <c r="D368" s="298"/>
      <c r="E368" s="492"/>
      <c r="F368" s="495">
        <v>20059413</v>
      </c>
      <c r="G368" s="496" t="s">
        <v>452</v>
      </c>
      <c r="H368" s="488" t="s">
        <v>69</v>
      </c>
      <c r="I368" s="298"/>
      <c r="J368" s="312"/>
      <c r="K368" s="313"/>
      <c r="L368" s="177">
        <f t="shared" si="17"/>
        <v>3300</v>
      </c>
      <c r="M368" s="313"/>
      <c r="N368" s="314"/>
      <c r="O368" s="364">
        <v>600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366">
        <v>500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5">
        <v>600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367">
        <v>500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368">
        <v>500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429">
        <v>600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9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6.25">
      <c r="A369" s="297"/>
      <c r="B369" s="298"/>
      <c r="C369" s="298"/>
      <c r="D369" s="298"/>
      <c r="E369" s="492"/>
      <c r="F369" s="495">
        <v>20059414</v>
      </c>
      <c r="G369" s="496" t="s">
        <v>453</v>
      </c>
      <c r="H369" s="488" t="s">
        <v>69</v>
      </c>
      <c r="I369" s="298"/>
      <c r="J369" s="312"/>
      <c r="K369" s="313"/>
      <c r="L369" s="177">
        <f t="shared" si="17"/>
        <v>3000</v>
      </c>
      <c r="M369" s="313"/>
      <c r="N369" s="314"/>
      <c r="O369" s="364">
        <v>500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366">
        <v>500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5">
        <v>500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367">
        <v>500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368">
        <v>500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429">
        <v>500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9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/>
      <c r="B370" s="298"/>
      <c r="C370" s="298"/>
      <c r="D370" s="298"/>
      <c r="E370" s="299"/>
      <c r="F370" s="487"/>
      <c r="G370" s="494" t="s">
        <v>454</v>
      </c>
      <c r="H370" s="373" t="s">
        <v>69</v>
      </c>
      <c r="I370" s="298"/>
      <c r="J370" s="312"/>
      <c r="K370" s="313"/>
      <c r="L370" s="177">
        <f t="shared" si="17"/>
        <v>6000</v>
      </c>
      <c r="M370" s="313"/>
      <c r="N370" s="314"/>
      <c r="O370" s="364"/>
      <c r="P370" s="314"/>
      <c r="Q370" s="315"/>
      <c r="R370" s="314"/>
      <c r="S370" s="314"/>
      <c r="T370" s="314"/>
      <c r="U370" s="314"/>
      <c r="V370" s="312"/>
      <c r="W370" s="314"/>
      <c r="X370" s="317"/>
      <c r="Y370" s="366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5">
        <v>1500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7">
        <v>1500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8">
        <v>1500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9">
        <v>1500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9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>
      <c r="A371" s="297"/>
      <c r="B371" s="298"/>
      <c r="C371" s="298"/>
      <c r="D371" s="298"/>
      <c r="E371" s="299"/>
      <c r="F371" s="379"/>
      <c r="G371" s="380" t="s">
        <v>455</v>
      </c>
      <c r="H371" s="373" t="s">
        <v>69</v>
      </c>
      <c r="I371" s="298"/>
      <c r="J371" s="312"/>
      <c r="K371" s="313"/>
      <c r="L371" s="177">
        <f t="shared" si="17"/>
        <v>6000</v>
      </c>
      <c r="M371" s="313"/>
      <c r="N371" s="314"/>
      <c r="O371" s="364"/>
      <c r="P371" s="314"/>
      <c r="Q371" s="315"/>
      <c r="R371" s="314"/>
      <c r="S371" s="314"/>
      <c r="T371" s="314"/>
      <c r="U371" s="314"/>
      <c r="V371" s="312"/>
      <c r="W371" s="314"/>
      <c r="X371" s="317"/>
      <c r="Y371" s="366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5">
        <v>1500</v>
      </c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7">
        <v>1500</v>
      </c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8">
        <v>1500</v>
      </c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9">
        <v>1500</v>
      </c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9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>
      <c r="A372" s="297"/>
      <c r="B372" s="298"/>
      <c r="C372" s="298"/>
      <c r="D372" s="298"/>
      <c r="E372" s="299"/>
      <c r="F372" s="379"/>
      <c r="G372" s="380" t="s">
        <v>456</v>
      </c>
      <c r="H372" s="488" t="s">
        <v>69</v>
      </c>
      <c r="I372" s="298"/>
      <c r="J372" s="312"/>
      <c r="K372" s="313"/>
      <c r="L372" s="177">
        <f t="shared" si="17"/>
        <v>6000</v>
      </c>
      <c r="M372" s="313"/>
      <c r="N372" s="314"/>
      <c r="O372" s="364"/>
      <c r="P372" s="314"/>
      <c r="Q372" s="315"/>
      <c r="R372" s="314"/>
      <c r="S372" s="314"/>
      <c r="T372" s="314"/>
      <c r="U372" s="314"/>
      <c r="V372" s="312"/>
      <c r="W372" s="314"/>
      <c r="X372" s="317"/>
      <c r="Y372" s="366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5">
        <v>1500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7">
        <v>1500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8">
        <v>1500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9">
        <v>1500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9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424"/>
      <c r="G373" s="380" t="s">
        <v>449</v>
      </c>
      <c r="H373" s="430"/>
      <c r="I373" s="298"/>
      <c r="J373" s="312"/>
      <c r="K373" s="313"/>
      <c r="L373" s="415">
        <f t="shared" si="17"/>
        <v>0</v>
      </c>
      <c r="M373" s="313"/>
      <c r="N373" s="314"/>
      <c r="O373" s="364"/>
      <c r="P373" s="314"/>
      <c r="Q373" s="315"/>
      <c r="R373" s="314"/>
      <c r="S373" s="314"/>
      <c r="T373" s="314"/>
      <c r="U373" s="314"/>
      <c r="V373" s="312"/>
      <c r="W373" s="314"/>
      <c r="X373" s="314"/>
      <c r="Y373" s="366"/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365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367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368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29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369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6"/>
      <c r="O374" s="242" t="s">
        <v>386</v>
      </c>
      <c r="Q374" s="243">
        <v>316</v>
      </c>
      <c r="R374" s="242" t="s">
        <v>387</v>
      </c>
      <c r="S374" s="243"/>
      <c r="T374" s="244"/>
      <c r="U374" s="244"/>
      <c r="V374" s="244"/>
      <c r="W374" s="236"/>
      <c r="X374" s="236"/>
      <c r="Y374" s="291"/>
      <c r="Z374" s="245"/>
      <c r="AA374" s="243">
        <v>316</v>
      </c>
      <c r="AB374" s="242" t="s">
        <v>387</v>
      </c>
      <c r="AC374" s="243"/>
      <c r="AD374" s="244"/>
      <c r="AE374" s="244"/>
      <c r="AF374" s="244"/>
      <c r="AG374" s="236"/>
      <c r="AH374" s="236"/>
      <c r="AI374" s="291"/>
      <c r="AJ374" s="245"/>
      <c r="AK374" s="243">
        <v>316</v>
      </c>
      <c r="AL374" s="242" t="s">
        <v>387</v>
      </c>
      <c r="AM374" s="243"/>
      <c r="AN374" s="244"/>
      <c r="AO374" s="244"/>
      <c r="AP374" s="244"/>
      <c r="AQ374" s="236"/>
      <c r="AR374" s="236"/>
      <c r="AS374" s="291"/>
      <c r="AT374" s="245"/>
      <c r="AU374" s="243">
        <v>316</v>
      </c>
      <c r="AV374" s="242" t="s">
        <v>387</v>
      </c>
      <c r="AW374" s="243"/>
      <c r="AX374" s="244"/>
      <c r="AY374" s="244"/>
      <c r="AZ374" s="244"/>
      <c r="BA374" s="236"/>
      <c r="BB374" s="236"/>
      <c r="BC374" s="325"/>
      <c r="BD374" s="245"/>
      <c r="BE374" s="243">
        <v>316</v>
      </c>
      <c r="BF374" s="242" t="s">
        <v>387</v>
      </c>
      <c r="BG374" s="243"/>
      <c r="BH374" s="244"/>
      <c r="BI374" s="244"/>
      <c r="BJ374" s="244"/>
      <c r="BK374" s="236"/>
      <c r="BL374" s="236"/>
      <c r="BM374" s="291"/>
      <c r="BN374" s="245"/>
      <c r="BO374" s="243">
        <v>316</v>
      </c>
      <c r="BP374" s="242" t="s">
        <v>387</v>
      </c>
      <c r="BQ374" s="243"/>
      <c r="BR374" s="244"/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481" ht="29.25" hidden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6"/>
      <c r="O375" s="242" t="s">
        <v>388</v>
      </c>
      <c r="P375" s="245"/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354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390</v>
      </c>
      <c r="P376" s="245"/>
      <c r="Q376" s="243"/>
      <c r="R376" s="242" t="s">
        <v>387</v>
      </c>
      <c r="S376" s="243">
        <v>0</v>
      </c>
      <c r="T376" s="242" t="s">
        <v>389</v>
      </c>
      <c r="U376" s="244"/>
      <c r="V376" s="244"/>
      <c r="W376" s="236"/>
      <c r="X376" s="236"/>
      <c r="Y376" s="292"/>
      <c r="Z376" s="245"/>
      <c r="AA376" s="243"/>
      <c r="AB376" s="242" t="s">
        <v>387</v>
      </c>
      <c r="AC376" s="243">
        <v>0</v>
      </c>
      <c r="AD376" s="242" t="s">
        <v>389</v>
      </c>
      <c r="AE376" s="244"/>
      <c r="AF376" s="244"/>
      <c r="AG376" s="236"/>
      <c r="AH376" s="236"/>
      <c r="AI376" s="292"/>
      <c r="AJ376" s="245"/>
      <c r="AK376" s="243"/>
      <c r="AL376" s="242" t="s">
        <v>387</v>
      </c>
      <c r="AM376" s="243">
        <v>0</v>
      </c>
      <c r="AN376" s="242" t="s">
        <v>389</v>
      </c>
      <c r="AO376" s="244"/>
      <c r="AP376" s="244"/>
      <c r="AQ376" s="236"/>
      <c r="AR376" s="236"/>
      <c r="AS376" s="292"/>
      <c r="AT376" s="245"/>
      <c r="AU376" s="243"/>
      <c r="AV376" s="242" t="s">
        <v>387</v>
      </c>
      <c r="AW376" s="243">
        <v>0</v>
      </c>
      <c r="AX376" s="242" t="s">
        <v>389</v>
      </c>
      <c r="AY376" s="244"/>
      <c r="AZ376" s="244"/>
      <c r="BA376" s="236"/>
      <c r="BB376" s="236"/>
      <c r="BC376" s="355"/>
      <c r="BD376" s="245"/>
      <c r="BE376" s="243"/>
      <c r="BF376" s="242" t="s">
        <v>387</v>
      </c>
      <c r="BG376" s="243">
        <v>0</v>
      </c>
      <c r="BH376" s="242" t="s">
        <v>389</v>
      </c>
      <c r="BI376" s="244"/>
      <c r="BJ376" s="244"/>
      <c r="BK376" s="236"/>
      <c r="BL376" s="236"/>
      <c r="BM376" s="292"/>
      <c r="BN376" s="245"/>
      <c r="BO376" s="243"/>
      <c r="BP376" s="242" t="s">
        <v>387</v>
      </c>
      <c r="BQ376" s="243">
        <v>0</v>
      </c>
      <c r="BR376" s="242" t="s">
        <v>389</v>
      </c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7"/>
      <c r="O377" s="242" t="s">
        <v>391</v>
      </c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325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7"/>
      <c r="O378" s="242" t="s">
        <v>392</v>
      </c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325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393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325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15.75" customHeight="1">
      <c r="AS380" s="324"/>
      <c r="BC380" s="325"/>
    </row>
    <row r="381" spans="1:481" ht="15.75" customHeight="1">
      <c r="AS381" s="324"/>
      <c r="BC381" s="325"/>
    </row>
    <row r="382" spans="1:481" ht="15.75" customHeight="1">
      <c r="AS382" s="324"/>
      <c r="BC382" s="325"/>
    </row>
    <row r="383" spans="1:481" ht="15.75" customHeight="1">
      <c r="AS383" s="324"/>
      <c r="BC383" s="326"/>
    </row>
    <row r="384" spans="1:481" ht="15.75" customHeight="1">
      <c r="AS384" s="324"/>
      <c r="BC384" s="327"/>
    </row>
    <row r="385" spans="45:55" ht="15.75" customHeight="1">
      <c r="AS385" s="324"/>
      <c r="BC385" s="325"/>
    </row>
    <row r="386" spans="45:55" ht="15.75" customHeight="1">
      <c r="AS386" s="324"/>
      <c r="BC386" s="325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7"/>
    </row>
    <row r="392" spans="45:55" ht="15.75" customHeight="1">
      <c r="AS392" s="324"/>
      <c r="BC392" s="325"/>
    </row>
    <row r="393" spans="45:55" ht="15.75" customHeight="1">
      <c r="AS393" s="324"/>
      <c r="BC393" s="328"/>
    </row>
    <row r="394" spans="45:55" ht="15.75" customHeight="1">
      <c r="AS394" s="324"/>
      <c r="BC394" s="326"/>
    </row>
    <row r="395" spans="45:55" ht="15.75" customHeight="1">
      <c r="AS395" s="324"/>
      <c r="BC395" s="328"/>
    </row>
    <row r="396" spans="45:55" ht="15.75" customHeight="1">
      <c r="AS396" s="324"/>
      <c r="BC396" s="328"/>
    </row>
    <row r="397" spans="45:55" ht="15.75" customHeight="1">
      <c r="AS397" s="324"/>
      <c r="BC397" s="325"/>
    </row>
    <row r="398" spans="45:55" ht="15.75" customHeight="1">
      <c r="AS398" s="324"/>
      <c r="BC398" s="325"/>
    </row>
    <row r="399" spans="45:55" ht="15.75" customHeight="1">
      <c r="AS399" s="324"/>
      <c r="BC399" s="328"/>
    </row>
    <row r="400" spans="45:55" ht="15.75" customHeight="1">
      <c r="AS400" s="324"/>
      <c r="BC400" s="328"/>
    </row>
    <row r="401" spans="45:55" ht="15.75" customHeight="1">
      <c r="AS401" s="324"/>
      <c r="BC401" s="328"/>
    </row>
  </sheetData>
  <autoFilter ref="H1:H379" xr:uid="{00000000-0001-0000-0100-000000000000}">
    <filterColumn colId="0">
      <filters>
        <filter val="CJ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67" t="s">
        <v>14</v>
      </c>
      <c r="B1" s="555"/>
      <c r="C1" s="555"/>
      <c r="D1" s="555"/>
      <c r="E1" s="555"/>
      <c r="F1" s="568"/>
      <c r="G1" s="116"/>
      <c r="H1" s="559" t="s">
        <v>15</v>
      </c>
      <c r="I1" s="560"/>
      <c r="J1" s="560"/>
      <c r="K1" s="560"/>
      <c r="L1" s="560"/>
      <c r="M1" s="566"/>
      <c r="N1" s="116"/>
      <c r="O1" s="559" t="s">
        <v>16</v>
      </c>
      <c r="P1" s="560"/>
      <c r="Q1" s="560"/>
      <c r="R1" s="560"/>
      <c r="S1" s="560"/>
      <c r="T1" s="560"/>
      <c r="U1" s="116"/>
      <c r="V1" s="559" t="s">
        <v>17</v>
      </c>
      <c r="W1" s="560"/>
      <c r="X1" s="560"/>
      <c r="Y1" s="560"/>
      <c r="Z1" s="560"/>
      <c r="AA1" s="560"/>
      <c r="AB1" s="116"/>
      <c r="AC1" s="559" t="s">
        <v>394</v>
      </c>
      <c r="AD1" s="560"/>
      <c r="AE1" s="560"/>
      <c r="AF1" s="560"/>
      <c r="AG1" s="560"/>
      <c r="AH1" s="560"/>
      <c r="AI1" s="116"/>
      <c r="AJ1" s="559" t="s">
        <v>19</v>
      </c>
      <c r="AK1" s="560"/>
      <c r="AL1" s="560"/>
      <c r="AM1" s="560"/>
      <c r="AN1" s="560"/>
      <c r="AO1" s="560"/>
      <c r="AP1" s="116"/>
      <c r="AQ1" s="559" t="s">
        <v>395</v>
      </c>
      <c r="AR1" s="560"/>
      <c r="AS1" s="560"/>
      <c r="AT1" s="560"/>
      <c r="AU1" s="560"/>
      <c r="AV1" s="5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1" t="s">
        <v>10</v>
      </c>
      <c r="CU1" s="557"/>
      <c r="CV1" s="557"/>
      <c r="CW1" s="557"/>
      <c r="CX1" s="557"/>
      <c r="CY1" s="557"/>
      <c r="CZ1" s="557"/>
      <c r="DA1" s="557"/>
      <c r="DB1" s="557"/>
      <c r="DC1" s="557"/>
      <c r="DD1" s="557"/>
      <c r="DE1" s="557"/>
      <c r="DF1" s="557"/>
      <c r="DG1" s="557"/>
      <c r="DH1" s="557"/>
      <c r="DI1" s="557"/>
      <c r="DJ1" s="557"/>
      <c r="DK1" s="557"/>
      <c r="DL1" s="557"/>
      <c r="DM1" s="557"/>
      <c r="DN1" s="5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6" t="s">
        <v>18</v>
      </c>
      <c r="BC2" s="557"/>
      <c r="BD2" s="557"/>
      <c r="BE2" s="558"/>
      <c r="BF2" s="562" t="s">
        <v>368</v>
      </c>
      <c r="BG2" s="563"/>
      <c r="BH2" s="563"/>
      <c r="BI2" s="563"/>
      <c r="BJ2" s="563"/>
      <c r="BK2" s="564"/>
      <c r="BL2" s="556" t="s">
        <v>19</v>
      </c>
      <c r="BM2" s="557"/>
      <c r="BN2" s="557"/>
      <c r="BO2" s="558"/>
      <c r="BP2" s="562" t="s">
        <v>368</v>
      </c>
      <c r="BQ2" s="563"/>
      <c r="BR2" s="563"/>
      <c r="BS2" s="563"/>
      <c r="BT2" s="563"/>
      <c r="BU2" s="564"/>
      <c r="BV2" s="556" t="s">
        <v>20</v>
      </c>
      <c r="BW2" s="5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6" t="s">
        <v>17</v>
      </c>
      <c r="CI2" s="557"/>
      <c r="CJ2" s="558"/>
      <c r="CK2" s="556" t="s">
        <v>18</v>
      </c>
      <c r="CL2" s="557"/>
      <c r="CM2" s="558"/>
      <c r="CN2" s="556" t="s">
        <v>19</v>
      </c>
      <c r="CO2" s="557"/>
      <c r="CP2" s="558"/>
      <c r="CQ2" s="556" t="s">
        <v>20</v>
      </c>
      <c r="CR2" s="557"/>
      <c r="CS2" s="558"/>
      <c r="CT2" s="556" t="s">
        <v>14</v>
      </c>
      <c r="CU2" s="557"/>
      <c r="CV2" s="558"/>
      <c r="CW2" s="556" t="s">
        <v>15</v>
      </c>
      <c r="CX2" s="557"/>
      <c r="CY2" s="558"/>
      <c r="CZ2" s="556" t="s">
        <v>16</v>
      </c>
      <c r="DA2" s="557"/>
      <c r="DB2" s="558"/>
      <c r="DC2" s="556" t="s">
        <v>17</v>
      </c>
      <c r="DD2" s="557"/>
      <c r="DE2" s="558"/>
      <c r="DF2" s="556" t="s">
        <v>18</v>
      </c>
      <c r="DG2" s="557"/>
      <c r="DH2" s="558"/>
      <c r="DI2" s="556" t="s">
        <v>19</v>
      </c>
      <c r="DJ2" s="557"/>
      <c r="DK2" s="558"/>
      <c r="DL2" s="556" t="s">
        <v>20</v>
      </c>
      <c r="DM2" s="557"/>
      <c r="DN2" s="5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6"/>
      <c r="BC3" s="557"/>
      <c r="BD3" s="557"/>
      <c r="BE3" s="558"/>
      <c r="BF3" s="565"/>
      <c r="BG3" s="560"/>
      <c r="BH3" s="560"/>
      <c r="BI3" s="560"/>
      <c r="BJ3" s="560"/>
      <c r="BK3" s="566"/>
      <c r="BL3" s="556"/>
      <c r="BM3" s="557"/>
      <c r="BN3" s="557"/>
      <c r="BO3" s="558"/>
      <c r="BP3" s="565"/>
      <c r="BQ3" s="560"/>
      <c r="BR3" s="560"/>
      <c r="BS3" s="560"/>
      <c r="BT3" s="560"/>
      <c r="BU3" s="566"/>
      <c r="BV3" s="556"/>
      <c r="BW3" s="5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6"/>
      <c r="DG3" s="557"/>
      <c r="DH3" s="558"/>
      <c r="DI3" s="556"/>
      <c r="DJ3" s="557"/>
      <c r="DK3" s="558"/>
      <c r="DL3" s="556"/>
      <c r="DM3" s="557"/>
      <c r="DN3" s="5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4" t="s">
        <v>386</v>
      </c>
      <c r="P359" s="5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4" t="s">
        <v>386</v>
      </c>
      <c r="Z359" s="5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4" t="s">
        <v>386</v>
      </c>
      <c r="AJ359" s="5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4" t="s">
        <v>386</v>
      </c>
      <c r="AT359" s="5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4" t="s">
        <v>386</v>
      </c>
      <c r="BD359" s="5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4" t="s">
        <v>386</v>
      </c>
      <c r="BN359" s="5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4" t="s">
        <v>386</v>
      </c>
      <c r="BX359" s="555"/>
      <c r="BY359" s="5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4" t="s">
        <v>391</v>
      </c>
      <c r="P362" s="5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4" t="s">
        <v>391</v>
      </c>
      <c r="Z362" s="5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4" t="s">
        <v>391</v>
      </c>
      <c r="AJ362" s="5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4" t="s">
        <v>391</v>
      </c>
      <c r="AT362" s="5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4" t="s">
        <v>391</v>
      </c>
      <c r="BD362" s="5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4" t="s">
        <v>391</v>
      </c>
      <c r="BN362" s="5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4" t="s">
        <v>391</v>
      </c>
      <c r="BX362" s="555"/>
      <c r="BY362" s="555"/>
      <c r="BZ362" s="555"/>
      <c r="CA362" s="555"/>
      <c r="CB362" s="555"/>
      <c r="CC362" s="555"/>
      <c r="CD362" s="555"/>
      <c r="CE362" s="5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4" t="s">
        <v>392</v>
      </c>
      <c r="P363" s="5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4" t="s">
        <v>392</v>
      </c>
      <c r="Z363" s="5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4" t="s">
        <v>392</v>
      </c>
      <c r="AJ363" s="5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4" t="s">
        <v>392</v>
      </c>
      <c r="AT363" s="5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4" t="s">
        <v>392</v>
      </c>
      <c r="BD363" s="5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4" t="s">
        <v>392</v>
      </c>
      <c r="BN363" s="5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4" t="s">
        <v>392</v>
      </c>
      <c r="BX363" s="555"/>
      <c r="BY363" s="555"/>
      <c r="BZ363" s="555"/>
      <c r="CA363" s="555"/>
      <c r="CB363" s="555"/>
      <c r="CC363" s="555"/>
      <c r="CD363" s="555"/>
      <c r="CE363" s="5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4" t="s">
        <v>393</v>
      </c>
      <c r="P364" s="5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4" t="s">
        <v>393</v>
      </c>
      <c r="Z364" s="5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4" t="s">
        <v>393</v>
      </c>
      <c r="AJ364" s="5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4" t="s">
        <v>393</v>
      </c>
      <c r="AT364" s="5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4" t="s">
        <v>393</v>
      </c>
      <c r="BD364" s="5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4" t="s">
        <v>393</v>
      </c>
      <c r="BN364" s="5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4" t="s">
        <v>393</v>
      </c>
      <c r="BX364" s="555"/>
      <c r="BY364" s="555"/>
      <c r="BZ364" s="555"/>
      <c r="CA364" s="555"/>
      <c r="CB364" s="555"/>
      <c r="CC364" s="555"/>
      <c r="CD364" s="555"/>
      <c r="CE364" s="5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84"/>
  <sheetViews>
    <sheetView tabSelected="1" topLeftCell="B144" zoomScale="90" zoomScaleNormal="90" workbookViewId="0">
      <selection activeCell="CH369" sqref="CH3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40"/>
      <c r="K1" s="531"/>
      <c r="L1" s="539"/>
      <c r="M1" s="540"/>
      <c r="N1" s="547" t="s">
        <v>442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40"/>
    </row>
    <row r="2" spans="1:83" ht="26.25" hidden="1">
      <c r="A2" s="533"/>
      <c r="B2" s="533"/>
      <c r="C2" s="533"/>
      <c r="D2" s="533"/>
      <c r="E2" s="533"/>
      <c r="F2" s="533"/>
      <c r="G2" s="533"/>
      <c r="H2" s="246"/>
      <c r="I2" s="548" t="s">
        <v>11</v>
      </c>
      <c r="J2" s="548" t="s">
        <v>12</v>
      </c>
      <c r="K2" s="531" t="s">
        <v>13</v>
      </c>
      <c r="L2" s="539"/>
      <c r="M2" s="540"/>
      <c r="N2" s="524" t="s">
        <v>14</v>
      </c>
      <c r="O2" s="539"/>
      <c r="P2" s="539"/>
      <c r="Q2" s="540"/>
      <c r="R2" s="541" t="s">
        <v>368</v>
      </c>
      <c r="S2" s="542"/>
      <c r="T2" s="542"/>
      <c r="U2" s="542"/>
      <c r="V2" s="542"/>
      <c r="W2" s="543"/>
      <c r="X2" s="524" t="s">
        <v>15</v>
      </c>
      <c r="Y2" s="539"/>
      <c r="Z2" s="539"/>
      <c r="AA2" s="540"/>
      <c r="AB2" s="541" t="s">
        <v>368</v>
      </c>
      <c r="AC2" s="542"/>
      <c r="AD2" s="542"/>
      <c r="AE2" s="542"/>
      <c r="AF2" s="542"/>
      <c r="AG2" s="543"/>
      <c r="AH2" s="524" t="s">
        <v>16</v>
      </c>
      <c r="AI2" s="539"/>
      <c r="AJ2" s="539"/>
      <c r="AK2" s="540"/>
      <c r="AL2" s="541" t="s">
        <v>368</v>
      </c>
      <c r="AM2" s="542"/>
      <c r="AN2" s="542"/>
      <c r="AO2" s="542"/>
      <c r="AP2" s="542"/>
      <c r="AQ2" s="543"/>
      <c r="AR2" s="524" t="s">
        <v>17</v>
      </c>
      <c r="AS2" s="539"/>
      <c r="AT2" s="539"/>
      <c r="AU2" s="540"/>
      <c r="AV2" s="541" t="s">
        <v>368</v>
      </c>
      <c r="AW2" s="542"/>
      <c r="AX2" s="542"/>
      <c r="AY2" s="542"/>
      <c r="AZ2" s="542"/>
      <c r="BA2" s="543"/>
      <c r="BB2" s="524" t="s">
        <v>18</v>
      </c>
      <c r="BC2" s="539"/>
      <c r="BD2" s="539"/>
      <c r="BE2" s="540"/>
      <c r="BF2" s="541" t="s">
        <v>368</v>
      </c>
      <c r="BG2" s="542"/>
      <c r="BH2" s="542"/>
      <c r="BI2" s="542"/>
      <c r="BJ2" s="542"/>
      <c r="BK2" s="543"/>
      <c r="BL2" s="524" t="s">
        <v>19</v>
      </c>
      <c r="BM2" s="539"/>
      <c r="BN2" s="539"/>
      <c r="BO2" s="540"/>
      <c r="BP2" s="541" t="s">
        <v>368</v>
      </c>
      <c r="BQ2" s="542"/>
      <c r="BR2" s="542"/>
      <c r="BS2" s="542"/>
      <c r="BT2" s="542"/>
      <c r="BU2" s="543"/>
      <c r="BV2" s="524" t="s">
        <v>20</v>
      </c>
      <c r="BW2" s="539"/>
      <c r="BX2" s="539"/>
      <c r="BY2" s="540"/>
      <c r="BZ2" s="541" t="s">
        <v>368</v>
      </c>
      <c r="CA2" s="542"/>
      <c r="CB2" s="542"/>
      <c r="CC2" s="542"/>
      <c r="CD2" s="542"/>
      <c r="CE2" s="543"/>
    </row>
    <row r="3" spans="1:83" ht="26.25" hidden="1">
      <c r="A3" s="533"/>
      <c r="B3" s="533"/>
      <c r="C3" s="533"/>
      <c r="D3" s="533"/>
      <c r="E3" s="533"/>
      <c r="F3" s="533"/>
      <c r="G3" s="533"/>
      <c r="H3" s="246"/>
      <c r="I3" s="533"/>
      <c r="J3" s="533"/>
      <c r="K3" s="531" t="s">
        <v>21</v>
      </c>
      <c r="L3" s="539"/>
      <c r="M3" s="540"/>
      <c r="N3" s="524"/>
      <c r="O3" s="539"/>
      <c r="P3" s="539"/>
      <c r="Q3" s="540"/>
      <c r="R3" s="544"/>
      <c r="S3" s="545"/>
      <c r="T3" s="545"/>
      <c r="U3" s="545"/>
      <c r="V3" s="545"/>
      <c r="W3" s="546"/>
      <c r="X3" s="524"/>
      <c r="Y3" s="539"/>
      <c r="Z3" s="539"/>
      <c r="AA3" s="540"/>
      <c r="AB3" s="544"/>
      <c r="AC3" s="545"/>
      <c r="AD3" s="545"/>
      <c r="AE3" s="545"/>
      <c r="AF3" s="545"/>
      <c r="AG3" s="546"/>
      <c r="AH3" s="524"/>
      <c r="AI3" s="539"/>
      <c r="AJ3" s="539"/>
      <c r="AK3" s="540"/>
      <c r="AL3" s="544"/>
      <c r="AM3" s="545"/>
      <c r="AN3" s="545"/>
      <c r="AO3" s="545"/>
      <c r="AP3" s="545"/>
      <c r="AQ3" s="546"/>
      <c r="AR3" s="524"/>
      <c r="AS3" s="539"/>
      <c r="AT3" s="539"/>
      <c r="AU3" s="540"/>
      <c r="AV3" s="544"/>
      <c r="AW3" s="545"/>
      <c r="AX3" s="545"/>
      <c r="AY3" s="545"/>
      <c r="AZ3" s="545"/>
      <c r="BA3" s="546"/>
      <c r="BB3" s="524"/>
      <c r="BC3" s="539"/>
      <c r="BD3" s="539"/>
      <c r="BE3" s="540"/>
      <c r="BF3" s="544"/>
      <c r="BG3" s="545"/>
      <c r="BH3" s="545"/>
      <c r="BI3" s="545"/>
      <c r="BJ3" s="545"/>
      <c r="BK3" s="546"/>
      <c r="BL3" s="524"/>
      <c r="BM3" s="539"/>
      <c r="BN3" s="539"/>
      <c r="BO3" s="540"/>
      <c r="BP3" s="544"/>
      <c r="BQ3" s="545"/>
      <c r="BR3" s="545"/>
      <c r="BS3" s="545"/>
      <c r="BT3" s="545"/>
      <c r="BU3" s="546"/>
      <c r="BV3" s="524"/>
      <c r="BW3" s="539"/>
      <c r="BX3" s="539"/>
      <c r="BY3" s="540"/>
      <c r="BZ3" s="544"/>
      <c r="CA3" s="545"/>
      <c r="CB3" s="545"/>
      <c r="CC3" s="545"/>
      <c r="CD3" s="545"/>
      <c r="CE3" s="546"/>
    </row>
    <row r="4" spans="1:83" ht="56.25" hidden="1" customHeight="1">
      <c r="A4" s="534"/>
      <c r="B4" s="534"/>
      <c r="C4" s="534"/>
      <c r="D4" s="534"/>
      <c r="E4" s="534"/>
      <c r="F4" s="534"/>
      <c r="G4" s="534"/>
      <c r="H4" s="247"/>
      <c r="I4" s="534"/>
      <c r="J4" s="53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23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9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2540</v>
      </c>
      <c r="M9" s="172">
        <v>0</v>
      </c>
      <c r="N9" s="173"/>
      <c r="O9" s="202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74">
        <v>30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540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34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16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365</v>
      </c>
      <c r="M62" s="172">
        <v>0</v>
      </c>
      <c r="N62" s="173"/>
      <c r="O62" s="374">
        <v>90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143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132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4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4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59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314</v>
      </c>
      <c r="M101" s="172">
        <v>0</v>
      </c>
      <c r="N101" s="173"/>
      <c r="O101" s="374">
        <v>86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126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102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43</v>
      </c>
      <c r="M102" s="172">
        <v>0</v>
      </c>
      <c r="N102" s="173"/>
      <c r="O102" s="202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16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5441</v>
      </c>
      <c r="M104" s="172">
        <v>0</v>
      </c>
      <c r="N104" s="173"/>
      <c r="O104" s="343">
        <v>796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718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937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1150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26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16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7">SUM(O114,Y114,AI114,AS114,BC114,BM114,BW114)</f>
        <v>670</v>
      </c>
      <c r="M114" s="460">
        <v>0</v>
      </c>
      <c r="N114" s="173"/>
      <c r="O114" s="374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550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80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44</v>
      </c>
      <c r="M126" s="172">
        <v>0</v>
      </c>
      <c r="N126" s="173"/>
      <c r="O126" s="202">
        <v>24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8">SUM(O141,Y141,AI141,AS141,BC141,BM141,BW141)</f>
        <v>7193</v>
      </c>
      <c r="M141" s="460">
        <v>0</v>
      </c>
      <c r="N141" s="173"/>
      <c r="O141" s="343">
        <v>1132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951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1035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1842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9">SUM(O144,Y144,AI144,AS144,BC144,BM144,BW144)</f>
        <v>5252</v>
      </c>
      <c r="M144" s="460">
        <v>0</v>
      </c>
      <c r="N144" s="173"/>
      <c r="O144" s="343">
        <v>887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587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915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804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1259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10960</v>
      </c>
      <c r="M145" s="172">
        <v>0</v>
      </c>
      <c r="N145" s="173"/>
      <c r="O145" s="218">
        <f>540+1260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540+1380</f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480+1260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600+1500</f>
        <v>2100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1700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1700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22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59</v>
      </c>
      <c r="M164" s="172">
        <v>0</v>
      </c>
      <c r="N164" s="173"/>
      <c r="O164" s="339">
        <v>34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10">SUM(O169,Y169,AI169,AS169,BC169,BM169,BW169)</f>
        <v>5611</v>
      </c>
      <c r="M169" s="460">
        <v>0</v>
      </c>
      <c r="N169" s="173"/>
      <c r="O169" s="343">
        <v>980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1028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1430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56</v>
      </c>
      <c r="M170" s="172">
        <v>0</v>
      </c>
      <c r="N170" s="173"/>
      <c r="O170" s="218">
        <v>31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17245</v>
      </c>
      <c r="M171" s="172">
        <v>0</v>
      </c>
      <c r="N171" s="173"/>
      <c r="O171" s="218">
        <f>720+2205</f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720+2385</f>
        <v>3105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675+2160</f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720+2160</f>
        <v>2880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4">
        <f t="shared" si="0"/>
        <v>40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10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11">SUM(O174,Y174,AI174,AS174,BC174,BM174,BW174)</f>
        <v>571</v>
      </c>
      <c r="M174" s="460">
        <v>0</v>
      </c>
      <c r="N174" s="173"/>
      <c r="O174" s="374">
        <v>142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7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13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179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12">SUM(O180,Y180,AI180,AS180,BC180,BM180,BW180)</f>
        <v>10217</v>
      </c>
      <c r="M180" s="460">
        <v>0</v>
      </c>
      <c r="N180" s="173"/>
      <c r="O180" s="343">
        <v>1933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1598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1865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1711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2010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14500</v>
      </c>
      <c r="M185" s="172">
        <v>0</v>
      </c>
      <c r="N185" s="173"/>
      <c r="O185" s="218">
        <f>780+1740</f>
        <v>2520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780+1920</f>
        <v>2700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720+1740</f>
        <v>2460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780+1740</f>
        <v>2520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5512</v>
      </c>
      <c r="M204" s="172">
        <v>0</v>
      </c>
      <c r="N204" s="173"/>
      <c r="O204" s="218">
        <f>792+840</f>
        <v>1632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500+980</f>
        <v>1480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15004</v>
      </c>
      <c r="M222" s="172">
        <v>0</v>
      </c>
      <c r="N222" s="173"/>
      <c r="O222" s="218">
        <f>792+1656</f>
        <v>2448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792+1836</f>
        <v>2628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756+1656</f>
        <v>2412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936+1980</f>
        <v>2916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6984</v>
      </c>
      <c r="M223" s="172">
        <v>0</v>
      </c>
      <c r="N223" s="173"/>
      <c r="O223" s="218">
        <f>684+1620</f>
        <v>2304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720+1728</f>
        <v>2448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648+1584</f>
        <v>2232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12976</v>
      </c>
      <c r="M224" s="172">
        <v>0</v>
      </c>
      <c r="N224" s="173"/>
      <c r="O224" s="218">
        <f>768+1280</f>
        <v>2048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832+1472</f>
        <v>2304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704+1280</f>
        <v>1984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768+1472</f>
        <v>2240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5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19620</v>
      </c>
      <c r="M300" s="172">
        <v>0</v>
      </c>
      <c r="N300" s="173"/>
      <c r="O300" s="218">
        <f>1080+1980</f>
        <v>3060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1200+2280</f>
        <v>3480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1260+2280</f>
        <v>3540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1260+2280</f>
        <v>3540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3000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6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13"/>
        <v>0</v>
      </c>
      <c r="M320" s="460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13"/>
        <v>0</v>
      </c>
      <c r="M321" s="460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9"/>
      <c r="K322" s="313">
        <v>0</v>
      </c>
      <c r="L322" s="159">
        <f t="shared" si="13"/>
        <v>4938</v>
      </c>
      <c r="M322" s="460">
        <v>0</v>
      </c>
      <c r="N322" s="173"/>
      <c r="O322" s="342">
        <v>732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884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802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1050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>
        <v>800</v>
      </c>
      <c r="BX322" s="173">
        <v>0</v>
      </c>
      <c r="BY322" s="210">
        <f t="shared" si="1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13"/>
        <v>4604</v>
      </c>
      <c r="M323" s="460">
        <v>0</v>
      </c>
      <c r="N323" s="173"/>
      <c r="O323" s="343">
        <v>669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578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803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702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952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>
        <v>900</v>
      </c>
      <c r="BX323" s="173">
        <v>0</v>
      </c>
      <c r="BY323" s="210">
        <f t="shared" si="1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13"/>
        <v>8214</v>
      </c>
      <c r="M324" s="460">
        <v>0</v>
      </c>
      <c r="N324" s="173"/>
      <c r="O324" s="343">
        <v>1025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1158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1384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1321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2026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>
        <v>1300</v>
      </c>
      <c r="BX324" s="173">
        <v>0</v>
      </c>
      <c r="BY324" s="210">
        <f t="shared" si="14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13"/>
        <v>0</v>
      </c>
      <c r="M325" s="460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86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7">
        <f t="shared" si="1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9"/>
      <c r="K335" s="313">
        <v>0</v>
      </c>
      <c r="L335" s="159">
        <f t="shared" si="13"/>
        <v>0</v>
      </c>
      <c r="M335" s="460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13"/>
        <v>0</v>
      </c>
      <c r="M336" s="460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10940</v>
      </c>
      <c r="M352" s="172">
        <v>0</v>
      </c>
      <c r="N352" s="173"/>
      <c r="O352" s="339">
        <f>660+1140</f>
        <v>1800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720+1200</f>
        <v>1920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600+1080</f>
        <v>1680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660+1080</f>
        <v>1740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1700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2100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13"/>
        <v>4520</v>
      </c>
      <c r="M353" s="172">
        <v>0</v>
      </c>
      <c r="N353" s="173"/>
      <c r="O353" s="339">
        <f>270+180</f>
        <v>450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270+450</f>
        <v>720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270+450</f>
        <v>720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f>180+450</f>
        <v>630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1000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501">
        <v>20058608</v>
      </c>
      <c r="G354" s="502" t="s">
        <v>433</v>
      </c>
      <c r="H354" s="168" t="s">
        <v>69</v>
      </c>
      <c r="I354" s="168"/>
      <c r="J354" s="158"/>
      <c r="K354" s="172"/>
      <c r="L354" s="159">
        <f t="shared" si="13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13"/>
        <v>6024</v>
      </c>
      <c r="M355" s="172"/>
      <c r="N355" s="173"/>
      <c r="O355" s="339">
        <f>288+792</f>
        <v>1080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f>288+792</f>
        <v>1080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f>216+648</f>
        <v>864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f>252+648</f>
        <v>900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1000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13"/>
        <v>11720</v>
      </c>
      <c r="M356" s="172"/>
      <c r="N356" s="173"/>
      <c r="O356" s="339">
        <f>540+1170</f>
        <v>1710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540+1440</f>
        <v>1980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450+1170</f>
        <v>1620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f>540+1170</f>
        <v>1710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2300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2400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501">
        <v>20059086</v>
      </c>
      <c r="G357" s="502" t="s">
        <v>436</v>
      </c>
      <c r="H357" s="168" t="s">
        <v>69</v>
      </c>
      <c r="I357" s="168"/>
      <c r="J357" s="158"/>
      <c r="K357" s="172"/>
      <c r="L357" s="159">
        <f t="shared" si="13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13"/>
        <v>13360</v>
      </c>
      <c r="M358" s="172"/>
      <c r="N358" s="173"/>
      <c r="O358" s="339">
        <f>540+1710</f>
        <v>2250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630+1890</f>
        <v>2520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540+1710</f>
        <v>2250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f>630+1710</f>
        <v>2340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2000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2000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20057187</v>
      </c>
      <c r="G359" s="334" t="s">
        <v>363</v>
      </c>
      <c r="H359" s="168" t="s">
        <v>69</v>
      </c>
      <c r="I359" s="168"/>
      <c r="J359" s="158"/>
      <c r="K359" s="172"/>
      <c r="L359" s="159">
        <f t="shared" si="13"/>
        <v>6095</v>
      </c>
      <c r="M359" s="172"/>
      <c r="N359" s="173"/>
      <c r="O359" s="339">
        <f>378+693</f>
        <v>1071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441+630</f>
        <v>1071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315+630</f>
        <v>945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f>378+630</f>
        <v>1008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359</v>
      </c>
      <c r="B360" s="168"/>
      <c r="C360" s="168"/>
      <c r="D360" s="196"/>
      <c r="E360" s="182"/>
      <c r="F360" s="516">
        <v>20059413</v>
      </c>
      <c r="G360" s="517" t="s">
        <v>452</v>
      </c>
      <c r="H360" s="187" t="s">
        <v>69</v>
      </c>
      <c r="I360" s="168"/>
      <c r="J360" s="158"/>
      <c r="K360" s="172">
        <v>0</v>
      </c>
      <c r="L360" s="434">
        <f t="shared" si="13"/>
        <v>3060</v>
      </c>
      <c r="M360" s="172">
        <v>0</v>
      </c>
      <c r="N360" s="173"/>
      <c r="O360" s="339">
        <f>90+150</f>
        <v>240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f>180+420</f>
        <v>600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f>90+420</f>
        <v>510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f>90+420</f>
        <v>510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600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9.25" hidden="1">
      <c r="A361" s="167">
        <v>360</v>
      </c>
      <c r="B361" s="187"/>
      <c r="C361" s="187"/>
      <c r="D361" s="286"/>
      <c r="E361" s="253"/>
      <c r="F361" s="518">
        <v>20059414</v>
      </c>
      <c r="G361" s="519" t="s">
        <v>453</v>
      </c>
      <c r="H361" s="298" t="s">
        <v>69</v>
      </c>
      <c r="I361" s="187"/>
      <c r="J361" s="230"/>
      <c r="K361" s="520">
        <v>0</v>
      </c>
      <c r="L361" s="415">
        <f t="shared" si="13"/>
        <v>200</v>
      </c>
      <c r="M361" s="461">
        <v>0</v>
      </c>
      <c r="N361" s="231"/>
      <c r="O361" s="508">
        <f>80+40</f>
        <v>120</v>
      </c>
      <c r="P361" s="231"/>
      <c r="Q361" s="410"/>
      <c r="R361" s="231"/>
      <c r="S361" s="231"/>
      <c r="T361" s="231"/>
      <c r="U361" s="231"/>
      <c r="V361" s="230"/>
      <c r="W361" s="231"/>
      <c r="X361" s="231"/>
      <c r="Y361" s="509">
        <v>80</v>
      </c>
      <c r="Z361" s="231"/>
      <c r="AA361" s="410"/>
      <c r="AB361" s="231"/>
      <c r="AC361" s="231"/>
      <c r="AD361" s="231"/>
      <c r="AE361" s="231"/>
      <c r="AF361" s="230"/>
      <c r="AG361" s="231"/>
      <c r="AH361" s="231"/>
      <c r="AI361" s="510"/>
      <c r="AJ361" s="231"/>
      <c r="AK361" s="410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10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10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10"/>
      <c r="BP361" s="231"/>
      <c r="BQ361" s="231"/>
      <c r="BR361" s="231"/>
      <c r="BS361" s="231"/>
      <c r="BT361" s="230"/>
      <c r="BU361" s="231"/>
      <c r="BV361" s="231"/>
      <c r="BW361" s="411"/>
      <c r="BX361" s="173">
        <v>0</v>
      </c>
      <c r="BY361" s="210">
        <f t="shared" ref="BY361:BY367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7" si="17">BW361-CA361</f>
        <v>0</v>
      </c>
      <c r="CE361" s="173"/>
    </row>
    <row r="362" spans="1:83" ht="29.25" hidden="1">
      <c r="A362" s="167">
        <v>361</v>
      </c>
      <c r="B362" s="298"/>
      <c r="C362" s="298"/>
      <c r="D362" s="356"/>
      <c r="E362" s="299"/>
      <c r="F362" s="495"/>
      <c r="G362" s="380" t="s">
        <v>454</v>
      </c>
      <c r="H362" s="298" t="s">
        <v>69</v>
      </c>
      <c r="I362" s="507"/>
      <c r="J362" s="312"/>
      <c r="K362" s="521"/>
      <c r="L362" s="415">
        <f t="shared" si="13"/>
        <v>4740</v>
      </c>
      <c r="M362" s="462"/>
      <c r="N362" s="314"/>
      <c r="O362" s="511">
        <f>252+540</f>
        <v>792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512">
        <f>252+540</f>
        <v>792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13">
        <f>252+612</f>
        <v>864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14">
        <f>252+540</f>
        <v>792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15">
        <v>750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9">
        <v>750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21"/>
      <c r="BX362" s="43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8"/>
      <c r="C363" s="298"/>
      <c r="D363" s="356"/>
      <c r="E363" s="299"/>
      <c r="F363" s="495"/>
      <c r="G363" s="380" t="s">
        <v>455</v>
      </c>
      <c r="H363" s="298" t="s">
        <v>69</v>
      </c>
      <c r="I363" s="507"/>
      <c r="J363" s="312"/>
      <c r="K363" s="521"/>
      <c r="L363" s="415">
        <f t="shared" si="13"/>
        <v>4620</v>
      </c>
      <c r="M363" s="462"/>
      <c r="N363" s="314"/>
      <c r="O363" s="511">
        <f>240+540</f>
        <v>780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512">
        <f>240+540</f>
        <v>780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13">
        <f>240+540</f>
        <v>780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14">
        <f>240+540</f>
        <v>780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15">
        <v>750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9">
        <v>750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21"/>
      <c r="BX363" s="43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8"/>
      <c r="C364" s="298"/>
      <c r="D364" s="356"/>
      <c r="E364" s="299"/>
      <c r="F364" s="495"/>
      <c r="G364" s="380" t="s">
        <v>456</v>
      </c>
      <c r="H364" s="298" t="s">
        <v>69</v>
      </c>
      <c r="I364" s="507"/>
      <c r="J364" s="312"/>
      <c r="K364" s="521"/>
      <c r="L364" s="415">
        <f t="shared" si="13"/>
        <v>7557</v>
      </c>
      <c r="M364" s="462"/>
      <c r="N364" s="314"/>
      <c r="O364" s="511">
        <f>597+1140</f>
        <v>1737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512">
        <f>594+648</f>
        <v>1242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13">
        <f>594+1242</f>
        <v>1836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14">
        <f>594+648</f>
        <v>1242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15">
        <v>750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9">
        <v>750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21"/>
      <c r="BX364" s="433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168"/>
      <c r="C365" s="168"/>
      <c r="D365" s="168"/>
      <c r="E365" s="170"/>
      <c r="F365" s="194">
        <v>1113219</v>
      </c>
      <c r="G365" s="238" t="s">
        <v>413</v>
      </c>
      <c r="H365" s="178" t="s">
        <v>42</v>
      </c>
      <c r="I365" s="168"/>
      <c r="J365" s="157"/>
      <c r="K365" s="503">
        <v>0</v>
      </c>
      <c r="L365" s="159">
        <f t="shared" si="13"/>
        <v>3961</v>
      </c>
      <c r="M365" s="504">
        <v>0</v>
      </c>
      <c r="N365" s="268"/>
      <c r="O365" s="389">
        <v>569</v>
      </c>
      <c r="P365" s="268"/>
      <c r="Q365" s="412"/>
      <c r="R365" s="268"/>
      <c r="S365" s="268"/>
      <c r="T365" s="268"/>
      <c r="U365" s="268"/>
      <c r="V365" s="158"/>
      <c r="W365" s="268"/>
      <c r="X365" s="268"/>
      <c r="Y365" s="390">
        <v>524</v>
      </c>
      <c r="Z365" s="268"/>
      <c r="AA365" s="412"/>
      <c r="AB365" s="268"/>
      <c r="AC365" s="268"/>
      <c r="AD365" s="268"/>
      <c r="AE365" s="268"/>
      <c r="AF365" s="158"/>
      <c r="AG365" s="268"/>
      <c r="AH365" s="268"/>
      <c r="AI365" s="391">
        <v>991</v>
      </c>
      <c r="AJ365" s="268"/>
      <c r="AK365" s="412"/>
      <c r="AL365" s="268"/>
      <c r="AM365" s="268"/>
      <c r="AN365" s="268"/>
      <c r="AO365" s="268"/>
      <c r="AP365" s="158"/>
      <c r="AQ365" s="268"/>
      <c r="AR365" s="268"/>
      <c r="AS365" s="505">
        <v>646</v>
      </c>
      <c r="AT365" s="268"/>
      <c r="AU365" s="412"/>
      <c r="AV365" s="268"/>
      <c r="AW365" s="268"/>
      <c r="AX365" s="268"/>
      <c r="AY365" s="268"/>
      <c r="AZ365" s="158"/>
      <c r="BA365" s="268"/>
      <c r="BB365" s="268"/>
      <c r="BC365" s="414">
        <v>631</v>
      </c>
      <c r="BD365" s="268"/>
      <c r="BE365" s="412"/>
      <c r="BF365" s="268"/>
      <c r="BG365" s="268"/>
      <c r="BH365" s="268"/>
      <c r="BI365" s="268"/>
      <c r="BJ365" s="158"/>
      <c r="BK365" s="268"/>
      <c r="BL365" s="268"/>
      <c r="BM365" s="469"/>
      <c r="BN365" s="268"/>
      <c r="BO365" s="412"/>
      <c r="BP365" s="268"/>
      <c r="BQ365" s="268"/>
      <c r="BR365" s="268"/>
      <c r="BS365" s="268"/>
      <c r="BT365" s="158"/>
      <c r="BU365" s="268"/>
      <c r="BV365" s="268"/>
      <c r="BW365" s="506">
        <v>600</v>
      </c>
      <c r="BX365" s="173">
        <v>0</v>
      </c>
      <c r="BY365" s="210">
        <f t="shared" si="16"/>
        <v>600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17"/>
        <v>600</v>
      </c>
      <c r="CE365" s="173"/>
    </row>
    <row r="366" spans="1:83" ht="26.25">
      <c r="A366" s="167">
        <v>365</v>
      </c>
      <c r="B366" s="168"/>
      <c r="C366" s="168"/>
      <c r="D366" s="168"/>
      <c r="E366" s="170"/>
      <c r="F366" s="303">
        <v>1113220</v>
      </c>
      <c r="G366" s="438" t="s">
        <v>414</v>
      </c>
      <c r="H366" s="178" t="s">
        <v>42</v>
      </c>
      <c r="I366" s="168"/>
      <c r="J366" s="157"/>
      <c r="K366" s="313">
        <v>0</v>
      </c>
      <c r="L366" s="159">
        <f t="shared" ref="L366:L375" si="18">SUM(O366,Y366,AI366,AS366,BC366,BM366,BW366)</f>
        <v>0</v>
      </c>
      <c r="M366" s="460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2"/>
      <c r="BX366" s="173">
        <v>0</v>
      </c>
      <c r="BY366" s="210">
        <f t="shared" si="1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17"/>
        <v>0</v>
      </c>
      <c r="CE366" s="173"/>
    </row>
    <row r="367" spans="1:83" ht="26.25">
      <c r="A367" s="167">
        <v>366</v>
      </c>
      <c r="B367" s="168"/>
      <c r="C367" s="168"/>
      <c r="D367" s="168"/>
      <c r="E367" s="170"/>
      <c r="F367" s="194">
        <v>1113218</v>
      </c>
      <c r="G367" s="238" t="s">
        <v>415</v>
      </c>
      <c r="H367" s="178" t="s">
        <v>42</v>
      </c>
      <c r="I367" s="168"/>
      <c r="J367" s="157"/>
      <c r="K367" s="313">
        <v>0</v>
      </c>
      <c r="L367" s="159">
        <f t="shared" si="18"/>
        <v>2698</v>
      </c>
      <c r="M367" s="460">
        <v>0</v>
      </c>
      <c r="N367" s="173"/>
      <c r="O367" s="339">
        <v>372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8">
        <v>349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>
        <v>684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>
        <v>407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>
        <v>486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2">
        <v>400</v>
      </c>
      <c r="BX367" s="173">
        <v>0</v>
      </c>
      <c r="BY367" s="210">
        <f t="shared" si="16"/>
        <v>400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7"/>
        <v>400</v>
      </c>
      <c r="CE367" s="173"/>
    </row>
    <row r="368" spans="1:83" ht="26.25">
      <c r="A368" s="167">
        <v>367</v>
      </c>
      <c r="B368" s="168"/>
      <c r="C368" s="168"/>
      <c r="D368" s="168"/>
      <c r="E368" s="170"/>
      <c r="F368" s="198">
        <v>1113221</v>
      </c>
      <c r="G368" s="287" t="s">
        <v>416</v>
      </c>
      <c r="H368" s="256" t="s">
        <v>42</v>
      </c>
      <c r="I368" s="187"/>
      <c r="J368" s="464"/>
      <c r="K368" s="313">
        <v>0</v>
      </c>
      <c r="L368" s="159">
        <f t="shared" si="18"/>
        <v>3147</v>
      </c>
      <c r="M368" s="461"/>
      <c r="N368" s="231"/>
      <c r="O368" s="392">
        <v>504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94">
        <v>368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96">
        <v>811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98">
        <v>453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400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402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35">
        <v>500</v>
      </c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6.25">
      <c r="A369" s="167">
        <v>368</v>
      </c>
      <c r="B369" s="187"/>
      <c r="C369" s="187"/>
      <c r="D369" s="187"/>
      <c r="E369" s="253"/>
      <c r="F369" s="356">
        <v>1113222</v>
      </c>
      <c r="G369" s="334" t="s">
        <v>426</v>
      </c>
      <c r="H369" s="430" t="s">
        <v>42</v>
      </c>
      <c r="I369" s="298"/>
      <c r="J369" s="465"/>
      <c r="K369" s="313"/>
      <c r="L369" s="159">
        <f t="shared" si="18"/>
        <v>3847</v>
      </c>
      <c r="M369" s="462"/>
      <c r="N369" s="317"/>
      <c r="O369" s="364">
        <v>513</v>
      </c>
      <c r="P369" s="433"/>
      <c r="Q369" s="210"/>
      <c r="R369" s="173"/>
      <c r="S369" s="173"/>
      <c r="T369" s="173"/>
      <c r="U369" s="173"/>
      <c r="V369" s="158"/>
      <c r="W369" s="173"/>
      <c r="X369" s="432"/>
      <c r="Y369" s="366">
        <v>559</v>
      </c>
      <c r="Z369" s="433"/>
      <c r="AA369" s="210"/>
      <c r="AB369" s="173"/>
      <c r="AC369" s="173"/>
      <c r="AD369" s="173"/>
      <c r="AE369" s="173"/>
      <c r="AF369" s="158"/>
      <c r="AG369" s="173"/>
      <c r="AH369" s="432"/>
      <c r="AI369" s="365">
        <v>1064</v>
      </c>
      <c r="AJ369" s="433"/>
      <c r="AK369" s="210"/>
      <c r="AL369" s="173"/>
      <c r="AM369" s="173"/>
      <c r="AN369" s="173"/>
      <c r="AO369" s="173"/>
      <c r="AP369" s="158"/>
      <c r="AQ369" s="173"/>
      <c r="AR369" s="432"/>
      <c r="AS369" s="367">
        <v>684</v>
      </c>
      <c r="AT369" s="433"/>
      <c r="AU369" s="210"/>
      <c r="AV369" s="173"/>
      <c r="AW369" s="173"/>
      <c r="AX369" s="173"/>
      <c r="AY369" s="173"/>
      <c r="AZ369" s="158"/>
      <c r="BA369" s="173"/>
      <c r="BB369" s="432"/>
      <c r="BC369" s="431">
        <v>527</v>
      </c>
      <c r="BD369" s="433"/>
      <c r="BE369" s="210"/>
      <c r="BF369" s="173"/>
      <c r="BG369" s="173"/>
      <c r="BH369" s="173"/>
      <c r="BI369" s="173"/>
      <c r="BJ369" s="158"/>
      <c r="BK369" s="173"/>
      <c r="BL369" s="432"/>
      <c r="BM369" s="429"/>
      <c r="BN369" s="433"/>
      <c r="BO369" s="210"/>
      <c r="BP369" s="173"/>
      <c r="BQ369" s="173"/>
      <c r="BR369" s="173"/>
      <c r="BS369" s="173"/>
      <c r="BT369" s="158"/>
      <c r="BU369" s="173"/>
      <c r="BV369" s="432"/>
      <c r="BW369" s="369">
        <v>500</v>
      </c>
      <c r="BX369" s="433"/>
      <c r="BY369" s="210"/>
      <c r="BZ369" s="173"/>
      <c r="CA369" s="173"/>
      <c r="CB369" s="173"/>
      <c r="CC369" s="173"/>
      <c r="CD369" s="158"/>
      <c r="CE369" s="173"/>
    </row>
    <row r="370" spans="1:83" ht="29.25">
      <c r="A370" s="167">
        <v>369</v>
      </c>
      <c r="B370" s="318"/>
      <c r="C370" s="442"/>
      <c r="D370" s="443"/>
      <c r="E370" s="253"/>
      <c r="F370" s="444">
        <v>1113223</v>
      </c>
      <c r="G370" s="445" t="s">
        <v>428</v>
      </c>
      <c r="H370" s="256" t="s">
        <v>42</v>
      </c>
      <c r="I370" s="442"/>
      <c r="J370" s="446"/>
      <c r="K370" s="313"/>
      <c r="L370" s="159">
        <f t="shared" si="18"/>
        <v>2634</v>
      </c>
      <c r="M370" s="463"/>
      <c r="N370" s="446"/>
      <c r="O370" s="455">
        <v>376</v>
      </c>
      <c r="P370" s="433"/>
      <c r="Q370" s="210"/>
      <c r="R370" s="173"/>
      <c r="S370" s="173"/>
      <c r="T370" s="173"/>
      <c r="U370" s="173"/>
      <c r="V370" s="158"/>
      <c r="W370" s="173"/>
      <c r="X370" s="432"/>
      <c r="Y370" s="457">
        <v>336</v>
      </c>
      <c r="Z370" s="433"/>
      <c r="AA370" s="210"/>
      <c r="AB370" s="173"/>
      <c r="AC370" s="173"/>
      <c r="AD370" s="173"/>
      <c r="AE370" s="173"/>
      <c r="AF370" s="158"/>
      <c r="AG370" s="173"/>
      <c r="AH370" s="432"/>
      <c r="AI370" s="447">
        <v>786</v>
      </c>
      <c r="AJ370" s="433"/>
      <c r="AK370" s="210"/>
      <c r="AL370" s="173"/>
      <c r="AM370" s="173"/>
      <c r="AN370" s="173"/>
      <c r="AO370" s="173"/>
      <c r="AP370" s="158"/>
      <c r="AQ370" s="173"/>
      <c r="AR370" s="432"/>
      <c r="AS370" s="468">
        <v>439</v>
      </c>
      <c r="AT370" s="433"/>
      <c r="AU370" s="210"/>
      <c r="AV370" s="173"/>
      <c r="AW370" s="173"/>
      <c r="AX370" s="173"/>
      <c r="AY370" s="173"/>
      <c r="AZ370" s="158"/>
      <c r="BA370" s="173"/>
      <c r="BB370" s="432"/>
      <c r="BC370" s="522">
        <v>297</v>
      </c>
      <c r="BD370" s="433"/>
      <c r="BE370" s="210"/>
      <c r="BF370" s="173"/>
      <c r="BG370" s="173"/>
      <c r="BH370" s="173"/>
      <c r="BI370" s="173"/>
      <c r="BJ370" s="158"/>
      <c r="BK370" s="173"/>
      <c r="BL370" s="432"/>
      <c r="BM370" s="523"/>
      <c r="BN370" s="433"/>
      <c r="BO370" s="210"/>
      <c r="BP370" s="173"/>
      <c r="BQ370" s="173"/>
      <c r="BR370" s="173"/>
      <c r="BS370" s="173"/>
      <c r="BT370" s="158"/>
      <c r="BU370" s="173"/>
      <c r="BV370" s="432"/>
      <c r="BW370" s="448">
        <v>400</v>
      </c>
      <c r="BX370" s="433"/>
      <c r="BY370" s="210"/>
      <c r="BZ370" s="173"/>
      <c r="CA370" s="173"/>
      <c r="CB370" s="173"/>
      <c r="CC370" s="173"/>
      <c r="CD370" s="158"/>
      <c r="CE370" s="173"/>
    </row>
    <row r="371" spans="1:83" ht="29.25">
      <c r="A371" s="167">
        <v>370</v>
      </c>
      <c r="B371" s="437"/>
      <c r="C371" s="318"/>
      <c r="D371" s="318"/>
      <c r="E371" s="299"/>
      <c r="F371" s="356">
        <v>1113224</v>
      </c>
      <c r="G371" s="380" t="s">
        <v>430</v>
      </c>
      <c r="H371" s="430" t="s">
        <v>42</v>
      </c>
      <c r="I371" s="318"/>
      <c r="J371" s="437"/>
      <c r="K371" s="313"/>
      <c r="L371" s="159">
        <f t="shared" si="18"/>
        <v>3399</v>
      </c>
      <c r="M371" s="462"/>
      <c r="N371" s="318"/>
      <c r="O371" s="456">
        <v>472</v>
      </c>
      <c r="P371" s="433"/>
      <c r="Q371" s="210"/>
      <c r="R371" s="173"/>
      <c r="S371" s="173"/>
      <c r="T371" s="173"/>
      <c r="U371" s="173"/>
      <c r="V371" s="158"/>
      <c r="W371" s="173"/>
      <c r="X371" s="432"/>
      <c r="Y371" s="458">
        <v>460</v>
      </c>
      <c r="Z371" s="433"/>
      <c r="AA371" s="210"/>
      <c r="AB371" s="173"/>
      <c r="AC371" s="173"/>
      <c r="AD371" s="173"/>
      <c r="AE371" s="173"/>
      <c r="AF371" s="158"/>
      <c r="AG371" s="173"/>
      <c r="AH371" s="432"/>
      <c r="AI371" s="365">
        <v>899</v>
      </c>
      <c r="AJ371" s="433"/>
      <c r="AK371" s="210"/>
      <c r="AL371" s="173"/>
      <c r="AM371" s="173"/>
      <c r="AN371" s="173"/>
      <c r="AO371" s="173"/>
      <c r="AP371" s="158"/>
      <c r="AQ371" s="173"/>
      <c r="AR371" s="432"/>
      <c r="AS371" s="367">
        <v>566</v>
      </c>
      <c r="AT371" s="433"/>
      <c r="AU371" s="210"/>
      <c r="AV371" s="173"/>
      <c r="AW371" s="173"/>
      <c r="AX371" s="173"/>
      <c r="AY371" s="173"/>
      <c r="AZ371" s="158"/>
      <c r="BA371" s="173"/>
      <c r="BB371" s="432"/>
      <c r="BC371" s="431">
        <v>502</v>
      </c>
      <c r="BD371" s="433"/>
      <c r="BE371" s="210"/>
      <c r="BF371" s="173"/>
      <c r="BG371" s="173"/>
      <c r="BH371" s="173"/>
      <c r="BI371" s="173"/>
      <c r="BJ371" s="158"/>
      <c r="BK371" s="173"/>
      <c r="BL371" s="432"/>
      <c r="BM371" s="429"/>
      <c r="BN371" s="433"/>
      <c r="BO371" s="210"/>
      <c r="BP371" s="173"/>
      <c r="BQ371" s="173"/>
      <c r="BR371" s="173"/>
      <c r="BS371" s="173"/>
      <c r="BT371" s="158"/>
      <c r="BU371" s="173"/>
      <c r="BV371" s="432"/>
      <c r="BW371" s="369">
        <v>500</v>
      </c>
      <c r="BX371" s="433"/>
      <c r="BY371" s="210"/>
      <c r="BZ371" s="173"/>
      <c r="CA371" s="173"/>
      <c r="CB371" s="173"/>
      <c r="CC371" s="173"/>
      <c r="CD371" s="158"/>
      <c r="CE371" s="173"/>
    </row>
    <row r="372" spans="1:83" ht="29.25">
      <c r="A372" s="167">
        <v>371</v>
      </c>
      <c r="B372" s="437"/>
      <c r="C372" s="318"/>
      <c r="D372" s="318"/>
      <c r="E372" s="299"/>
      <c r="F372" s="356">
        <v>1113225</v>
      </c>
      <c r="G372" s="380" t="s">
        <v>431</v>
      </c>
      <c r="H372" s="430" t="s">
        <v>42</v>
      </c>
      <c r="I372" s="318"/>
      <c r="J372" s="437"/>
      <c r="K372" s="313"/>
      <c r="L372" s="159">
        <f t="shared" si="18"/>
        <v>7345</v>
      </c>
      <c r="M372" s="462"/>
      <c r="N372" s="318"/>
      <c r="O372" s="456">
        <v>1134</v>
      </c>
      <c r="P372" s="433"/>
      <c r="Q372" s="210"/>
      <c r="R372" s="173"/>
      <c r="S372" s="173"/>
      <c r="T372" s="173"/>
      <c r="U372" s="173"/>
      <c r="V372" s="158"/>
      <c r="W372" s="173"/>
      <c r="X372" s="432"/>
      <c r="Y372" s="458">
        <v>840</v>
      </c>
      <c r="Z372" s="433"/>
      <c r="AA372" s="210"/>
      <c r="AB372" s="173"/>
      <c r="AC372" s="173"/>
      <c r="AD372" s="173"/>
      <c r="AE372" s="173"/>
      <c r="AF372" s="158"/>
      <c r="AG372" s="173"/>
      <c r="AH372" s="432"/>
      <c r="AI372" s="365">
        <v>2025</v>
      </c>
      <c r="AJ372" s="433"/>
      <c r="AK372" s="210"/>
      <c r="AL372" s="173"/>
      <c r="AM372" s="173"/>
      <c r="AN372" s="173"/>
      <c r="AO372" s="173"/>
      <c r="AP372" s="158"/>
      <c r="AQ372" s="173"/>
      <c r="AR372" s="432"/>
      <c r="AS372" s="367">
        <v>1207</v>
      </c>
      <c r="AT372" s="433"/>
      <c r="AU372" s="210"/>
      <c r="AV372" s="173"/>
      <c r="AW372" s="173"/>
      <c r="AX372" s="173"/>
      <c r="AY372" s="173"/>
      <c r="AZ372" s="158"/>
      <c r="BA372" s="173"/>
      <c r="BB372" s="432"/>
      <c r="BC372" s="368">
        <v>1439</v>
      </c>
      <c r="BD372" s="433"/>
      <c r="BE372" s="210"/>
      <c r="BF372" s="173"/>
      <c r="BG372" s="173"/>
      <c r="BH372" s="173"/>
      <c r="BI372" s="173"/>
      <c r="BJ372" s="158"/>
      <c r="BK372" s="173"/>
      <c r="BL372" s="432"/>
      <c r="BM372" s="429"/>
      <c r="BN372" s="433"/>
      <c r="BO372" s="210"/>
      <c r="BP372" s="173"/>
      <c r="BQ372" s="173"/>
      <c r="BR372" s="173"/>
      <c r="BS372" s="173"/>
      <c r="BT372" s="158"/>
      <c r="BU372" s="173"/>
      <c r="BV372" s="432"/>
      <c r="BW372" s="369">
        <v>700</v>
      </c>
      <c r="BX372" s="433"/>
      <c r="BY372" s="210"/>
      <c r="BZ372" s="173"/>
      <c r="CA372" s="173"/>
      <c r="CB372" s="173"/>
      <c r="CC372" s="173"/>
      <c r="CD372" s="158"/>
      <c r="CE372" s="173"/>
    </row>
    <row r="373" spans="1:83" ht="29.25">
      <c r="A373" s="167">
        <v>372</v>
      </c>
      <c r="B373" s="437"/>
      <c r="C373" s="318"/>
      <c r="D373" s="318"/>
      <c r="E373" s="299"/>
      <c r="F373" s="356"/>
      <c r="G373" s="380" t="s">
        <v>447</v>
      </c>
      <c r="H373" s="256" t="s">
        <v>42</v>
      </c>
      <c r="I373" s="318"/>
      <c r="J373" s="437"/>
      <c r="K373" s="313"/>
      <c r="L373" s="159">
        <f t="shared" si="18"/>
        <v>0</v>
      </c>
      <c r="M373" s="462"/>
      <c r="N373" s="318"/>
      <c r="O373" s="456"/>
      <c r="P373" s="433"/>
      <c r="Q373" s="210"/>
      <c r="R373" s="173"/>
      <c r="S373" s="173"/>
      <c r="T373" s="173"/>
      <c r="U373" s="173"/>
      <c r="V373" s="158"/>
      <c r="W373" s="173"/>
      <c r="X373" s="432"/>
      <c r="Y373" s="458"/>
      <c r="Z373" s="433"/>
      <c r="AA373" s="210"/>
      <c r="AB373" s="173"/>
      <c r="AC373" s="173"/>
      <c r="AD373" s="173"/>
      <c r="AE373" s="173"/>
      <c r="AF373" s="158"/>
      <c r="AG373" s="173"/>
      <c r="AH373" s="432"/>
      <c r="AI373" s="365"/>
      <c r="AJ373" s="433"/>
      <c r="AK373" s="210"/>
      <c r="AL373" s="173"/>
      <c r="AM373" s="173"/>
      <c r="AN373" s="173"/>
      <c r="AO373" s="173"/>
      <c r="AP373" s="158"/>
      <c r="AQ373" s="173"/>
      <c r="AR373" s="432"/>
      <c r="AS373" s="367"/>
      <c r="AT373" s="433"/>
      <c r="AU373" s="210"/>
      <c r="AV373" s="173"/>
      <c r="AW373" s="173"/>
      <c r="AX373" s="173"/>
      <c r="AY373" s="173"/>
      <c r="AZ373" s="158"/>
      <c r="BA373" s="173"/>
      <c r="BB373" s="432"/>
      <c r="BC373" s="431"/>
      <c r="BD373" s="433"/>
      <c r="BE373" s="210"/>
      <c r="BF373" s="173"/>
      <c r="BG373" s="173"/>
      <c r="BH373" s="173"/>
      <c r="BI373" s="173"/>
      <c r="BJ373" s="158"/>
      <c r="BK373" s="173"/>
      <c r="BL373" s="432"/>
      <c r="BM373" s="429"/>
      <c r="BN373" s="433"/>
      <c r="BO373" s="210"/>
      <c r="BP373" s="173"/>
      <c r="BQ373" s="173"/>
      <c r="BR373" s="173"/>
      <c r="BS373" s="173"/>
      <c r="BT373" s="158"/>
      <c r="BU373" s="173"/>
      <c r="BV373" s="432"/>
      <c r="BW373" s="369"/>
      <c r="BX373" s="433"/>
      <c r="BY373" s="210"/>
      <c r="BZ373" s="173"/>
      <c r="CA373" s="173"/>
      <c r="CB373" s="173"/>
      <c r="CC373" s="173"/>
      <c r="CD373" s="158"/>
      <c r="CE373" s="173"/>
    </row>
    <row r="374" spans="1:83" ht="29.25">
      <c r="A374" s="167">
        <v>373</v>
      </c>
      <c r="B374" s="437"/>
      <c r="C374" s="318"/>
      <c r="D374" s="318"/>
      <c r="E374" s="299"/>
      <c r="F374" s="356"/>
      <c r="G374" s="380" t="s">
        <v>448</v>
      </c>
      <c r="H374" s="430" t="s">
        <v>42</v>
      </c>
      <c r="I374" s="318"/>
      <c r="J374" s="437"/>
      <c r="K374" s="313"/>
      <c r="L374" s="159">
        <f t="shared" si="18"/>
        <v>0</v>
      </c>
      <c r="M374" s="462"/>
      <c r="N374" s="318"/>
      <c r="O374" s="456"/>
      <c r="P374" s="433"/>
      <c r="Q374" s="210"/>
      <c r="R374" s="173"/>
      <c r="S374" s="173"/>
      <c r="T374" s="173"/>
      <c r="U374" s="173"/>
      <c r="V374" s="158"/>
      <c r="W374" s="173"/>
      <c r="X374" s="432"/>
      <c r="Y374" s="458"/>
      <c r="Z374" s="433"/>
      <c r="AA374" s="210"/>
      <c r="AB374" s="173"/>
      <c r="AC374" s="173"/>
      <c r="AD374" s="173"/>
      <c r="AE374" s="173"/>
      <c r="AF374" s="158"/>
      <c r="AG374" s="173"/>
      <c r="AH374" s="432"/>
      <c r="AI374" s="365"/>
      <c r="AJ374" s="433"/>
      <c r="AK374" s="210"/>
      <c r="AL374" s="173"/>
      <c r="AM374" s="173"/>
      <c r="AN374" s="173"/>
      <c r="AO374" s="173"/>
      <c r="AP374" s="158"/>
      <c r="AQ374" s="173"/>
      <c r="AR374" s="432"/>
      <c r="AS374" s="367"/>
      <c r="AT374" s="433"/>
      <c r="AU374" s="210"/>
      <c r="AV374" s="173"/>
      <c r="AW374" s="173"/>
      <c r="AX374" s="173"/>
      <c r="AY374" s="173"/>
      <c r="AZ374" s="158"/>
      <c r="BA374" s="173"/>
      <c r="BB374" s="432"/>
      <c r="BC374" s="431"/>
      <c r="BD374" s="433"/>
      <c r="BE374" s="210"/>
      <c r="BF374" s="173"/>
      <c r="BG374" s="173"/>
      <c r="BH374" s="173"/>
      <c r="BI374" s="173"/>
      <c r="BJ374" s="158"/>
      <c r="BK374" s="173"/>
      <c r="BL374" s="432"/>
      <c r="BM374" s="429"/>
      <c r="BN374" s="433"/>
      <c r="BO374" s="210"/>
      <c r="BP374" s="173"/>
      <c r="BQ374" s="173"/>
      <c r="BR374" s="173"/>
      <c r="BS374" s="173"/>
      <c r="BT374" s="158"/>
      <c r="BU374" s="173"/>
      <c r="BV374" s="432"/>
      <c r="BW374" s="369"/>
      <c r="BX374" s="433"/>
      <c r="BY374" s="210"/>
      <c r="BZ374" s="173"/>
      <c r="CA374" s="173"/>
      <c r="CB374" s="173"/>
      <c r="CC374" s="173"/>
      <c r="CD374" s="158"/>
      <c r="CE374" s="173"/>
    </row>
    <row r="375" spans="1:83" ht="29.25">
      <c r="A375" s="167">
        <v>374</v>
      </c>
      <c r="B375" s="441"/>
      <c r="C375" s="298"/>
      <c r="D375" s="298"/>
      <c r="E375" s="299"/>
      <c r="F375" s="356"/>
      <c r="G375" s="380" t="s">
        <v>449</v>
      </c>
      <c r="H375" s="430" t="s">
        <v>42</v>
      </c>
      <c r="I375" s="298"/>
      <c r="J375" s="465"/>
      <c r="K375" s="313"/>
      <c r="L375" s="159">
        <f t="shared" si="18"/>
        <v>0</v>
      </c>
      <c r="M375" s="462"/>
      <c r="N375" s="314"/>
      <c r="O375" s="364"/>
      <c r="P375" s="433"/>
      <c r="Q375" s="210"/>
      <c r="R375" s="173"/>
      <c r="S375" s="173"/>
      <c r="T375" s="173"/>
      <c r="U375" s="173"/>
      <c r="V375" s="158"/>
      <c r="W375" s="173"/>
      <c r="X375" s="432"/>
      <c r="Y375" s="366"/>
      <c r="Z375" s="433"/>
      <c r="AA375" s="210"/>
      <c r="AB375" s="173"/>
      <c r="AC375" s="173"/>
      <c r="AD375" s="173"/>
      <c r="AE375" s="173"/>
      <c r="AF375" s="158"/>
      <c r="AG375" s="173"/>
      <c r="AH375" s="432"/>
      <c r="AI375" s="365"/>
      <c r="AJ375" s="433"/>
      <c r="AK375" s="210"/>
      <c r="AL375" s="173"/>
      <c r="AM375" s="173"/>
      <c r="AN375" s="173"/>
      <c r="AO375" s="173"/>
      <c r="AP375" s="158"/>
      <c r="AQ375" s="173"/>
      <c r="AR375" s="432"/>
      <c r="AS375" s="367"/>
      <c r="AT375" s="433"/>
      <c r="AU375" s="210"/>
      <c r="AV375" s="173"/>
      <c r="AW375" s="173"/>
      <c r="AX375" s="173"/>
      <c r="AY375" s="173"/>
      <c r="AZ375" s="158"/>
      <c r="BA375" s="173"/>
      <c r="BB375" s="432"/>
      <c r="BC375" s="431"/>
      <c r="BD375" s="433"/>
      <c r="BE375" s="210"/>
      <c r="BF375" s="173"/>
      <c r="BG375" s="173"/>
      <c r="BH375" s="173"/>
      <c r="BI375" s="173"/>
      <c r="BJ375" s="158"/>
      <c r="BK375" s="173"/>
      <c r="BL375" s="432"/>
      <c r="BM375" s="429"/>
      <c r="BN375" s="433"/>
      <c r="BO375" s="210"/>
      <c r="BP375" s="173"/>
      <c r="BQ375" s="173"/>
      <c r="BR375" s="173"/>
      <c r="BS375" s="173"/>
      <c r="BT375" s="158"/>
      <c r="BU375" s="173"/>
      <c r="BV375" s="432"/>
      <c r="BW375" s="369"/>
      <c r="BX375" s="433"/>
      <c r="BY375" s="210"/>
      <c r="BZ375" s="173"/>
      <c r="CA375" s="173"/>
      <c r="CB375" s="173"/>
      <c r="CC375" s="173"/>
      <c r="CD375" s="158"/>
      <c r="CE375" s="173"/>
    </row>
    <row r="376" spans="1:83" ht="29.25" hidden="1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386</v>
      </c>
      <c r="Q376" s="243">
        <v>316</v>
      </c>
      <c r="R376" s="242" t="s">
        <v>387</v>
      </c>
      <c r="S376" s="243"/>
      <c r="T376" s="244"/>
      <c r="U376" s="244"/>
      <c r="V376" s="244"/>
      <c r="W376" s="236"/>
      <c r="X376" s="236"/>
      <c r="Y376" s="291"/>
      <c r="Z376" s="245"/>
      <c r="AA376" s="243">
        <v>316</v>
      </c>
      <c r="AB376" s="242" t="s">
        <v>387</v>
      </c>
      <c r="AC376" s="243"/>
      <c r="AD376" s="244"/>
      <c r="AE376" s="244"/>
      <c r="AF376" s="244"/>
      <c r="AG376" s="236"/>
      <c r="AH376" s="236"/>
      <c r="AI376" s="291"/>
      <c r="AJ376" s="245"/>
      <c r="AK376" s="243">
        <v>316</v>
      </c>
      <c r="AL376" s="242" t="s">
        <v>387</v>
      </c>
      <c r="AM376" s="243"/>
      <c r="AN376" s="244"/>
      <c r="AO376" s="244"/>
      <c r="AP376" s="244"/>
      <c r="AQ376" s="236"/>
      <c r="AR376" s="236"/>
      <c r="AS376" s="291"/>
      <c r="AT376" s="245"/>
      <c r="AU376" s="243">
        <v>316</v>
      </c>
      <c r="AV376" s="242" t="s">
        <v>387</v>
      </c>
      <c r="AW376" s="243"/>
      <c r="AX376" s="244"/>
      <c r="AY376" s="244"/>
      <c r="AZ376" s="244"/>
      <c r="BA376" s="236"/>
      <c r="BB376" s="236"/>
      <c r="BC376" s="291"/>
      <c r="BD376" s="245"/>
      <c r="BE376" s="243">
        <v>316</v>
      </c>
      <c r="BF376" s="242" t="s">
        <v>387</v>
      </c>
      <c r="BG376" s="243"/>
      <c r="BH376" s="244"/>
      <c r="BI376" s="244"/>
      <c r="BJ376" s="244"/>
      <c r="BK376" s="236"/>
      <c r="BL376" s="236"/>
      <c r="BM376" s="291"/>
      <c r="BN376" s="245"/>
      <c r="BO376" s="243">
        <v>316</v>
      </c>
      <c r="BP376" s="242" t="s">
        <v>387</v>
      </c>
      <c r="BQ376" s="243"/>
      <c r="BR376" s="244"/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 hidden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6"/>
      <c r="O377" s="242" t="s">
        <v>388</v>
      </c>
      <c r="P377" s="245"/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83" ht="29.25" hidden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6"/>
      <c r="O378" s="242" t="s">
        <v>390</v>
      </c>
      <c r="P378" s="245"/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292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83" ht="29.25" hidden="1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391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292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83" ht="29.25" hidden="1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 t="s">
        <v>392</v>
      </c>
      <c r="Q380" s="243"/>
      <c r="R380" s="242" t="s">
        <v>387</v>
      </c>
      <c r="S380" s="243">
        <v>0</v>
      </c>
      <c r="T380" s="242" t="s">
        <v>389</v>
      </c>
      <c r="U380" s="244"/>
      <c r="V380" s="244"/>
      <c r="W380" s="236"/>
      <c r="X380" s="236"/>
      <c r="Y380" s="292"/>
      <c r="Z380" s="245"/>
      <c r="AA380" s="243"/>
      <c r="AB380" s="242" t="s">
        <v>387</v>
      </c>
      <c r="AC380" s="243">
        <v>0</v>
      </c>
      <c r="AD380" s="242" t="s">
        <v>389</v>
      </c>
      <c r="AE380" s="244"/>
      <c r="AF380" s="244"/>
      <c r="AG380" s="236"/>
      <c r="AH380" s="236"/>
      <c r="AI380" s="292"/>
      <c r="AJ380" s="245"/>
      <c r="AK380" s="243"/>
      <c r="AL380" s="242" t="s">
        <v>387</v>
      </c>
      <c r="AM380" s="243">
        <v>0</v>
      </c>
      <c r="AN380" s="242" t="s">
        <v>389</v>
      </c>
      <c r="AO380" s="244"/>
      <c r="AP380" s="244"/>
      <c r="AQ380" s="236"/>
      <c r="AR380" s="236"/>
      <c r="AS380" s="292"/>
      <c r="AT380" s="245"/>
      <c r="AU380" s="243"/>
      <c r="AV380" s="242" t="s">
        <v>387</v>
      </c>
      <c r="AW380" s="243">
        <v>0</v>
      </c>
      <c r="AX380" s="242" t="s">
        <v>389</v>
      </c>
      <c r="AY380" s="244"/>
      <c r="AZ380" s="244"/>
      <c r="BA380" s="236"/>
      <c r="BB380" s="236"/>
      <c r="BC380" s="292"/>
      <c r="BD380" s="245"/>
      <c r="BE380" s="243"/>
      <c r="BF380" s="242" t="s">
        <v>387</v>
      </c>
      <c r="BG380" s="243">
        <v>0</v>
      </c>
      <c r="BH380" s="242" t="s">
        <v>389</v>
      </c>
      <c r="BI380" s="244"/>
      <c r="BJ380" s="244"/>
      <c r="BK380" s="236"/>
      <c r="BL380" s="236"/>
      <c r="BM380" s="292"/>
      <c r="BN380" s="245"/>
      <c r="BO380" s="243"/>
      <c r="BP380" s="242" t="s">
        <v>387</v>
      </c>
      <c r="BQ380" s="243">
        <v>0</v>
      </c>
      <c r="BR380" s="242" t="s">
        <v>389</v>
      </c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83" ht="29.25" hidden="1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 t="s">
        <v>393</v>
      </c>
      <c r="Q381" s="243"/>
      <c r="R381" s="242" t="s">
        <v>387</v>
      </c>
      <c r="S381" s="243">
        <v>0</v>
      </c>
      <c r="T381" s="242" t="s">
        <v>389</v>
      </c>
      <c r="U381" s="244"/>
      <c r="V381" s="244"/>
      <c r="W381" s="236"/>
      <c r="X381" s="236"/>
      <c r="Y381" s="292"/>
      <c r="Z381" s="245"/>
      <c r="AA381" s="243"/>
      <c r="AB381" s="242" t="s">
        <v>387</v>
      </c>
      <c r="AC381" s="243">
        <v>0</v>
      </c>
      <c r="AD381" s="242" t="s">
        <v>389</v>
      </c>
      <c r="AE381" s="244"/>
      <c r="AF381" s="244"/>
      <c r="AG381" s="236"/>
      <c r="AH381" s="236"/>
      <c r="AI381" s="292"/>
      <c r="AJ381" s="245"/>
      <c r="AK381" s="243"/>
      <c r="AL381" s="242" t="s">
        <v>387</v>
      </c>
      <c r="AM381" s="243">
        <v>0</v>
      </c>
      <c r="AN381" s="242" t="s">
        <v>389</v>
      </c>
      <c r="AO381" s="244"/>
      <c r="AP381" s="244"/>
      <c r="AQ381" s="236"/>
      <c r="AR381" s="236"/>
      <c r="AS381" s="292"/>
      <c r="AT381" s="245"/>
      <c r="AU381" s="243"/>
      <c r="AV381" s="242" t="s">
        <v>387</v>
      </c>
      <c r="AW381" s="243">
        <v>0</v>
      </c>
      <c r="AX381" s="242" t="s">
        <v>389</v>
      </c>
      <c r="AY381" s="244"/>
      <c r="AZ381" s="244"/>
      <c r="BA381" s="236"/>
      <c r="BB381" s="236"/>
      <c r="BC381" s="292"/>
      <c r="BD381" s="245"/>
      <c r="BE381" s="243"/>
      <c r="BF381" s="242" t="s">
        <v>387</v>
      </c>
      <c r="BG381" s="243">
        <v>0</v>
      </c>
      <c r="BH381" s="242" t="s">
        <v>389</v>
      </c>
      <c r="BI381" s="244"/>
      <c r="BJ381" s="244"/>
      <c r="BK381" s="236"/>
      <c r="BL381" s="236"/>
      <c r="BM381" s="292"/>
      <c r="BN381" s="245"/>
      <c r="BO381" s="243"/>
      <c r="BP381" s="242" t="s">
        <v>387</v>
      </c>
      <c r="BQ381" s="243">
        <v>0</v>
      </c>
      <c r="BR381" s="242" t="s">
        <v>389</v>
      </c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7"/>
      <c r="O382" s="242"/>
      <c r="Q382" s="243"/>
      <c r="R382" s="242"/>
      <c r="S382" s="243"/>
      <c r="T382" s="242"/>
      <c r="U382" s="244"/>
      <c r="V382" s="244"/>
      <c r="W382" s="236"/>
      <c r="X382" s="236"/>
      <c r="Y382" s="292"/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292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292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29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292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customHeight="1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7"/>
      <c r="O383" s="242"/>
      <c r="Q383" s="243"/>
      <c r="R383" s="242"/>
      <c r="S383" s="243"/>
      <c r="T383" s="242"/>
      <c r="U383" s="244"/>
      <c r="V383" s="244"/>
      <c r="W383" s="236"/>
      <c r="X383" s="236"/>
      <c r="Y383" s="292"/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292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292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29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292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/>
      <c r="Q384" s="243"/>
      <c r="R384" s="242"/>
      <c r="S384" s="243"/>
      <c r="T384" s="242"/>
      <c r="U384" s="244"/>
      <c r="V384" s="244"/>
      <c r="W384" s="236"/>
      <c r="X384" s="236"/>
      <c r="Y384" s="292"/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292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292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29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292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</sheetData>
  <autoFilter ref="H1:H381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67" t="s">
        <v>14</v>
      </c>
      <c r="B1" s="555"/>
      <c r="C1" s="555"/>
      <c r="D1" s="555"/>
      <c r="E1" s="555"/>
      <c r="F1" s="568"/>
      <c r="G1" s="116"/>
      <c r="H1" s="559" t="s">
        <v>15</v>
      </c>
      <c r="I1" s="560"/>
      <c r="J1" s="560"/>
      <c r="K1" s="560"/>
      <c r="L1" s="560"/>
      <c r="M1" s="566"/>
      <c r="N1" s="116"/>
      <c r="O1" s="559" t="s">
        <v>16</v>
      </c>
      <c r="P1" s="560"/>
      <c r="Q1" s="560"/>
      <c r="R1" s="560"/>
      <c r="S1" s="560"/>
      <c r="T1" s="560"/>
      <c r="U1" s="116"/>
      <c r="V1" s="559" t="s">
        <v>17</v>
      </c>
      <c r="W1" s="560"/>
      <c r="X1" s="560"/>
      <c r="Y1" s="560"/>
      <c r="Z1" s="560"/>
      <c r="AA1" s="560"/>
      <c r="AB1" s="116"/>
      <c r="AC1" s="559" t="s">
        <v>394</v>
      </c>
      <c r="AD1" s="560"/>
      <c r="AE1" s="560"/>
      <c r="AF1" s="560"/>
      <c r="AG1" s="560"/>
      <c r="AH1" s="560"/>
      <c r="AI1" s="116"/>
      <c r="AJ1" s="559" t="s">
        <v>19</v>
      </c>
      <c r="AK1" s="560"/>
      <c r="AL1" s="560"/>
      <c r="AM1" s="560"/>
      <c r="AN1" s="560"/>
      <c r="AO1" s="560"/>
      <c r="AP1" s="116"/>
      <c r="AQ1" s="559" t="s">
        <v>395</v>
      </c>
      <c r="AR1" s="560"/>
      <c r="AS1" s="560"/>
      <c r="AT1" s="560"/>
      <c r="AU1" s="560"/>
      <c r="AV1" s="5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1" t="s">
        <v>10</v>
      </c>
      <c r="CU1" s="557"/>
      <c r="CV1" s="557"/>
      <c r="CW1" s="557"/>
      <c r="CX1" s="557"/>
      <c r="CY1" s="557"/>
      <c r="CZ1" s="557"/>
      <c r="DA1" s="557"/>
      <c r="DB1" s="557"/>
      <c r="DC1" s="557"/>
      <c r="DD1" s="557"/>
      <c r="DE1" s="557"/>
      <c r="DF1" s="557"/>
      <c r="DG1" s="557"/>
      <c r="DH1" s="557"/>
      <c r="DI1" s="557"/>
      <c r="DJ1" s="557"/>
      <c r="DK1" s="557"/>
      <c r="DL1" s="557"/>
      <c r="DM1" s="557"/>
      <c r="DN1" s="5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6" t="s">
        <v>18</v>
      </c>
      <c r="BC2" s="557"/>
      <c r="BD2" s="557"/>
      <c r="BE2" s="558"/>
      <c r="BF2" s="562" t="s">
        <v>368</v>
      </c>
      <c r="BG2" s="563"/>
      <c r="BH2" s="563"/>
      <c r="BI2" s="563"/>
      <c r="BJ2" s="563"/>
      <c r="BK2" s="564"/>
      <c r="BL2" s="556" t="s">
        <v>19</v>
      </c>
      <c r="BM2" s="557"/>
      <c r="BN2" s="557"/>
      <c r="BO2" s="558"/>
      <c r="BP2" s="562" t="s">
        <v>368</v>
      </c>
      <c r="BQ2" s="563"/>
      <c r="BR2" s="563"/>
      <c r="BS2" s="563"/>
      <c r="BT2" s="563"/>
      <c r="BU2" s="564"/>
      <c r="BV2" s="556" t="s">
        <v>20</v>
      </c>
      <c r="BW2" s="5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6" t="s">
        <v>17</v>
      </c>
      <c r="CI2" s="557"/>
      <c r="CJ2" s="558"/>
      <c r="CK2" s="556" t="s">
        <v>18</v>
      </c>
      <c r="CL2" s="557"/>
      <c r="CM2" s="558"/>
      <c r="CN2" s="556" t="s">
        <v>19</v>
      </c>
      <c r="CO2" s="557"/>
      <c r="CP2" s="558"/>
      <c r="CQ2" s="556" t="s">
        <v>20</v>
      </c>
      <c r="CR2" s="557"/>
      <c r="CS2" s="558"/>
      <c r="CT2" s="556" t="s">
        <v>14</v>
      </c>
      <c r="CU2" s="557"/>
      <c r="CV2" s="558"/>
      <c r="CW2" s="556" t="s">
        <v>15</v>
      </c>
      <c r="CX2" s="557"/>
      <c r="CY2" s="558"/>
      <c r="CZ2" s="556" t="s">
        <v>16</v>
      </c>
      <c r="DA2" s="557"/>
      <c r="DB2" s="558"/>
      <c r="DC2" s="556" t="s">
        <v>17</v>
      </c>
      <c r="DD2" s="557"/>
      <c r="DE2" s="558"/>
      <c r="DF2" s="556" t="s">
        <v>18</v>
      </c>
      <c r="DG2" s="557"/>
      <c r="DH2" s="558"/>
      <c r="DI2" s="556" t="s">
        <v>19</v>
      </c>
      <c r="DJ2" s="557"/>
      <c r="DK2" s="558"/>
      <c r="DL2" s="556" t="s">
        <v>20</v>
      </c>
      <c r="DM2" s="557"/>
      <c r="DN2" s="5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6"/>
      <c r="BC3" s="557"/>
      <c r="BD3" s="557"/>
      <c r="BE3" s="558"/>
      <c r="BF3" s="565"/>
      <c r="BG3" s="560"/>
      <c r="BH3" s="560"/>
      <c r="BI3" s="560"/>
      <c r="BJ3" s="560"/>
      <c r="BK3" s="566"/>
      <c r="BL3" s="556"/>
      <c r="BM3" s="557"/>
      <c r="BN3" s="557"/>
      <c r="BO3" s="558"/>
      <c r="BP3" s="565"/>
      <c r="BQ3" s="560"/>
      <c r="BR3" s="560"/>
      <c r="BS3" s="560"/>
      <c r="BT3" s="560"/>
      <c r="BU3" s="566"/>
      <c r="BV3" s="556"/>
      <c r="BW3" s="5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6"/>
      <c r="DG3" s="557"/>
      <c r="DH3" s="558"/>
      <c r="DI3" s="556"/>
      <c r="DJ3" s="557"/>
      <c r="DK3" s="558"/>
      <c r="DL3" s="556"/>
      <c r="DM3" s="557"/>
      <c r="DN3" s="5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4" t="s">
        <v>386</v>
      </c>
      <c r="P359" s="5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4" t="s">
        <v>386</v>
      </c>
      <c r="Z359" s="5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4" t="s">
        <v>386</v>
      </c>
      <c r="AJ359" s="5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4" t="s">
        <v>386</v>
      </c>
      <c r="AT359" s="5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4" t="s">
        <v>386</v>
      </c>
      <c r="BD359" s="5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4" t="s">
        <v>386</v>
      </c>
      <c r="BN359" s="5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4" t="s">
        <v>386</v>
      </c>
      <c r="BX359" s="555"/>
      <c r="BY359" s="5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4" t="s">
        <v>391</v>
      </c>
      <c r="P362" s="5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4" t="s">
        <v>391</v>
      </c>
      <c r="Z362" s="5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4" t="s">
        <v>391</v>
      </c>
      <c r="AJ362" s="5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4" t="s">
        <v>391</v>
      </c>
      <c r="AT362" s="5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4" t="s">
        <v>391</v>
      </c>
      <c r="BD362" s="5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4" t="s">
        <v>391</v>
      </c>
      <c r="BN362" s="5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4" t="s">
        <v>391</v>
      </c>
      <c r="BX362" s="555"/>
      <c r="BY362" s="555"/>
      <c r="BZ362" s="555"/>
      <c r="CA362" s="555"/>
      <c r="CB362" s="555"/>
      <c r="CC362" s="555"/>
      <c r="CD362" s="555"/>
      <c r="CE362" s="5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4" t="s">
        <v>392</v>
      </c>
      <c r="P363" s="5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4" t="s">
        <v>392</v>
      </c>
      <c r="Z363" s="5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4" t="s">
        <v>392</v>
      </c>
      <c r="AJ363" s="5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4" t="s">
        <v>392</v>
      </c>
      <c r="AT363" s="5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4" t="s">
        <v>392</v>
      </c>
      <c r="BD363" s="5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4" t="s">
        <v>392</v>
      </c>
      <c r="BN363" s="5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4" t="s">
        <v>392</v>
      </c>
      <c r="BX363" s="555"/>
      <c r="BY363" s="555"/>
      <c r="BZ363" s="555"/>
      <c r="CA363" s="555"/>
      <c r="CB363" s="555"/>
      <c r="CC363" s="555"/>
      <c r="CD363" s="555"/>
      <c r="CE363" s="5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4" t="s">
        <v>393</v>
      </c>
      <c r="P364" s="5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4" t="s">
        <v>393</v>
      </c>
      <c r="Z364" s="5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4" t="s">
        <v>393</v>
      </c>
      <c r="AJ364" s="5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4" t="s">
        <v>393</v>
      </c>
      <c r="AT364" s="5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4" t="s">
        <v>393</v>
      </c>
      <c r="BD364" s="5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4" t="s">
        <v>393</v>
      </c>
      <c r="BN364" s="5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4" t="s">
        <v>393</v>
      </c>
      <c r="BX364" s="555"/>
      <c r="BY364" s="555"/>
      <c r="BZ364" s="555"/>
      <c r="CA364" s="555"/>
      <c r="CB364" s="555"/>
      <c r="CC364" s="555"/>
      <c r="CD364" s="555"/>
      <c r="CE364" s="5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5"/>
  <sheetViews>
    <sheetView zoomScale="90" zoomScaleNormal="90" workbookViewId="0">
      <selection activeCell="K1011" sqref="K10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26"/>
      <c r="K1" s="531"/>
      <c r="L1" s="539"/>
      <c r="M1" s="540"/>
      <c r="N1" s="547" t="s">
        <v>443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40"/>
    </row>
    <row r="2" spans="1:83" ht="26.25" hidden="1">
      <c r="A2" s="533"/>
      <c r="B2" s="533"/>
      <c r="C2" s="533"/>
      <c r="D2" s="533"/>
      <c r="E2" s="533"/>
      <c r="F2" s="533"/>
      <c r="G2" s="533"/>
      <c r="H2" s="246"/>
      <c r="I2" s="548" t="s">
        <v>11</v>
      </c>
      <c r="J2" s="548" t="s">
        <v>12</v>
      </c>
      <c r="K2" s="531" t="s">
        <v>13</v>
      </c>
      <c r="L2" s="539"/>
      <c r="M2" s="540"/>
      <c r="N2" s="524" t="s">
        <v>14</v>
      </c>
      <c r="O2" s="539"/>
      <c r="P2" s="539"/>
      <c r="Q2" s="540"/>
      <c r="R2" s="541" t="s">
        <v>368</v>
      </c>
      <c r="S2" s="542"/>
      <c r="T2" s="542"/>
      <c r="U2" s="542"/>
      <c r="V2" s="542"/>
      <c r="W2" s="543"/>
      <c r="X2" s="524" t="s">
        <v>15</v>
      </c>
      <c r="Y2" s="539"/>
      <c r="Z2" s="539"/>
      <c r="AA2" s="540"/>
      <c r="AB2" s="541" t="s">
        <v>368</v>
      </c>
      <c r="AC2" s="542"/>
      <c r="AD2" s="542"/>
      <c r="AE2" s="542"/>
      <c r="AF2" s="542"/>
      <c r="AG2" s="543"/>
      <c r="AH2" s="524" t="s">
        <v>16</v>
      </c>
      <c r="AI2" s="539"/>
      <c r="AJ2" s="539"/>
      <c r="AK2" s="540"/>
      <c r="AL2" s="541" t="s">
        <v>368</v>
      </c>
      <c r="AM2" s="542"/>
      <c r="AN2" s="542"/>
      <c r="AO2" s="542"/>
      <c r="AP2" s="542"/>
      <c r="AQ2" s="543"/>
      <c r="AR2" s="524" t="s">
        <v>17</v>
      </c>
      <c r="AS2" s="539"/>
      <c r="AT2" s="539"/>
      <c r="AU2" s="540"/>
      <c r="AV2" s="541" t="s">
        <v>368</v>
      </c>
      <c r="AW2" s="542"/>
      <c r="AX2" s="542"/>
      <c r="AY2" s="542"/>
      <c r="AZ2" s="542"/>
      <c r="BA2" s="543"/>
      <c r="BB2" s="524" t="s">
        <v>18</v>
      </c>
      <c r="BC2" s="539"/>
      <c r="BD2" s="539"/>
      <c r="BE2" s="540"/>
      <c r="BF2" s="541" t="s">
        <v>368</v>
      </c>
      <c r="BG2" s="542"/>
      <c r="BH2" s="542"/>
      <c r="BI2" s="542"/>
      <c r="BJ2" s="542"/>
      <c r="BK2" s="543"/>
      <c r="BL2" s="524" t="s">
        <v>19</v>
      </c>
      <c r="BM2" s="539"/>
      <c r="BN2" s="539"/>
      <c r="BO2" s="540"/>
      <c r="BP2" s="541" t="s">
        <v>368</v>
      </c>
      <c r="BQ2" s="542"/>
      <c r="BR2" s="542"/>
      <c r="BS2" s="542"/>
      <c r="BT2" s="542"/>
      <c r="BU2" s="543"/>
      <c r="BV2" s="524" t="s">
        <v>20</v>
      </c>
      <c r="BW2" s="539"/>
      <c r="BX2" s="539"/>
      <c r="BY2" s="540"/>
      <c r="BZ2" s="541" t="s">
        <v>368</v>
      </c>
      <c r="CA2" s="542"/>
      <c r="CB2" s="542"/>
      <c r="CC2" s="542"/>
      <c r="CD2" s="542"/>
      <c r="CE2" s="543"/>
    </row>
    <row r="3" spans="1:83" ht="26.25" hidden="1">
      <c r="A3" s="533"/>
      <c r="B3" s="533"/>
      <c r="C3" s="533"/>
      <c r="D3" s="533"/>
      <c r="E3" s="533"/>
      <c r="F3" s="533"/>
      <c r="G3" s="533"/>
      <c r="H3" s="246"/>
      <c r="I3" s="533"/>
      <c r="J3" s="533"/>
      <c r="K3" s="531" t="s">
        <v>21</v>
      </c>
      <c r="L3" s="539"/>
      <c r="M3" s="540"/>
      <c r="N3" s="524"/>
      <c r="O3" s="539"/>
      <c r="P3" s="539"/>
      <c r="Q3" s="540"/>
      <c r="R3" s="544"/>
      <c r="S3" s="545"/>
      <c r="T3" s="545"/>
      <c r="U3" s="545"/>
      <c r="V3" s="545"/>
      <c r="W3" s="546"/>
      <c r="X3" s="524"/>
      <c r="Y3" s="539"/>
      <c r="Z3" s="539"/>
      <c r="AA3" s="540"/>
      <c r="AB3" s="544"/>
      <c r="AC3" s="545"/>
      <c r="AD3" s="545"/>
      <c r="AE3" s="545"/>
      <c r="AF3" s="545"/>
      <c r="AG3" s="546"/>
      <c r="AH3" s="524"/>
      <c r="AI3" s="539"/>
      <c r="AJ3" s="539"/>
      <c r="AK3" s="540"/>
      <c r="AL3" s="544"/>
      <c r="AM3" s="545"/>
      <c r="AN3" s="545"/>
      <c r="AO3" s="545"/>
      <c r="AP3" s="545"/>
      <c r="AQ3" s="546"/>
      <c r="AR3" s="524"/>
      <c r="AS3" s="539"/>
      <c r="AT3" s="539"/>
      <c r="AU3" s="540"/>
      <c r="AV3" s="544"/>
      <c r="AW3" s="545"/>
      <c r="AX3" s="545"/>
      <c r="AY3" s="545"/>
      <c r="AZ3" s="545"/>
      <c r="BA3" s="546"/>
      <c r="BB3" s="524"/>
      <c r="BC3" s="539"/>
      <c r="BD3" s="539"/>
      <c r="BE3" s="540"/>
      <c r="BF3" s="544"/>
      <c r="BG3" s="545"/>
      <c r="BH3" s="545"/>
      <c r="BI3" s="545"/>
      <c r="BJ3" s="545"/>
      <c r="BK3" s="546"/>
      <c r="BL3" s="524"/>
      <c r="BM3" s="539"/>
      <c r="BN3" s="539"/>
      <c r="BO3" s="540"/>
      <c r="BP3" s="544"/>
      <c r="BQ3" s="545"/>
      <c r="BR3" s="545"/>
      <c r="BS3" s="545"/>
      <c r="BT3" s="545"/>
      <c r="BU3" s="546"/>
      <c r="BV3" s="524"/>
      <c r="BW3" s="539"/>
      <c r="BX3" s="539"/>
      <c r="BY3" s="540"/>
      <c r="BZ3" s="544"/>
      <c r="CA3" s="545"/>
      <c r="CB3" s="545"/>
      <c r="CC3" s="545"/>
      <c r="CD3" s="545"/>
      <c r="CE3" s="546"/>
    </row>
    <row r="4" spans="1:83" ht="56.25" hidden="1" customHeight="1">
      <c r="A4" s="534"/>
      <c r="B4" s="534"/>
      <c r="C4" s="534"/>
      <c r="D4" s="534"/>
      <c r="E4" s="534"/>
      <c r="F4" s="534"/>
      <c r="G4" s="534"/>
      <c r="H4" s="247"/>
      <c r="I4" s="534"/>
      <c r="J4" s="53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472">
        <v>1112036</v>
      </c>
      <c r="G92" s="473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472">
        <v>1112038</v>
      </c>
      <c r="G94" s="473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2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2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2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12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12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20058608</v>
      </c>
      <c r="G353" s="238" t="s">
        <v>441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12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385" t="s">
        <v>69</v>
      </c>
      <c r="I355" s="386"/>
      <c r="J355" s="387"/>
      <c r="K355" s="250"/>
      <c r="L355" s="159">
        <f t="shared" si="12"/>
        <v>0</v>
      </c>
      <c r="M355" s="250"/>
      <c r="N355" s="231"/>
      <c r="O355" s="392"/>
      <c r="P355" s="231"/>
      <c r="Q355" s="210"/>
      <c r="R355" s="231"/>
      <c r="S355" s="231"/>
      <c r="T355" s="231"/>
      <c r="U355" s="231"/>
      <c r="V355" s="158"/>
      <c r="W355" s="231"/>
      <c r="X355" s="231"/>
      <c r="Y355" s="394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6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8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3">
        <v>20059086</v>
      </c>
      <c r="G356" s="384" t="s">
        <v>436</v>
      </c>
      <c r="H356" s="187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8">
        <v>0</v>
      </c>
      <c r="N356" s="231"/>
      <c r="O356" s="393"/>
      <c r="P356" s="231"/>
      <c r="Q356" s="210"/>
      <c r="R356" s="231"/>
      <c r="S356" s="231"/>
      <c r="T356" s="231"/>
      <c r="U356" s="231"/>
      <c r="V356" s="158"/>
      <c r="W356" s="231"/>
      <c r="X356" s="231"/>
      <c r="Y356" s="39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7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7" si="17">SUM(O357,Y357,AI357,AS357,BC357,BM357,BW357)</f>
        <v>0</v>
      </c>
      <c r="M357" s="267">
        <v>0</v>
      </c>
      <c r="N357" s="173"/>
      <c r="O357" s="389"/>
      <c r="P357" s="173"/>
      <c r="Q357" s="210"/>
      <c r="R357" s="173"/>
      <c r="S357" s="173"/>
      <c r="T357" s="173"/>
      <c r="U357" s="173"/>
      <c r="V357" s="158"/>
      <c r="W357" s="173"/>
      <c r="X357" s="173"/>
      <c r="Y357" s="390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4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0</v>
      </c>
      <c r="M361" s="172"/>
      <c r="N361" s="173"/>
      <c r="O361" s="47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7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6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30" t="s">
        <v>42</v>
      </c>
      <c r="I363" s="298"/>
      <c r="J363" s="312"/>
      <c r="K363" s="313"/>
      <c r="L363" s="159">
        <f t="shared" si="17"/>
        <v>0</v>
      </c>
      <c r="M363" s="172"/>
      <c r="N363" s="173"/>
      <c r="O363" s="47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6">
        <v>363</v>
      </c>
      <c r="B364" s="298"/>
      <c r="C364" s="298"/>
      <c r="D364" s="298"/>
      <c r="E364" s="299"/>
      <c r="F364" s="379">
        <v>1113225</v>
      </c>
      <c r="G364" s="380" t="s">
        <v>431</v>
      </c>
      <c r="H364" s="430" t="s">
        <v>42</v>
      </c>
      <c r="I364" s="298"/>
      <c r="J364" s="312"/>
      <c r="K364" s="313"/>
      <c r="L364" s="159">
        <f t="shared" si="17"/>
        <v>0</v>
      </c>
      <c r="M364" s="172"/>
      <c r="N364" s="173"/>
      <c r="O364" s="474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6"/>
      <c r="B365" s="298"/>
      <c r="C365" s="298"/>
      <c r="D365" s="298"/>
      <c r="E365" s="299"/>
      <c r="F365" s="379"/>
      <c r="G365" s="380" t="s">
        <v>450</v>
      </c>
      <c r="H365" s="256" t="s">
        <v>42</v>
      </c>
      <c r="I365" s="298"/>
      <c r="J365" s="312"/>
      <c r="K365" s="313"/>
      <c r="L365" s="159">
        <f t="shared" si="17"/>
        <v>0</v>
      </c>
      <c r="M365" s="172"/>
      <c r="N365" s="173"/>
      <c r="O365" s="474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6"/>
      <c r="B366" s="298"/>
      <c r="C366" s="298"/>
      <c r="D366" s="298"/>
      <c r="E366" s="299"/>
      <c r="F366" s="379"/>
      <c r="G366" s="380" t="s">
        <v>448</v>
      </c>
      <c r="H366" s="430" t="s">
        <v>42</v>
      </c>
      <c r="I366" s="298"/>
      <c r="J366" s="312"/>
      <c r="K366" s="313"/>
      <c r="L366" s="159">
        <f t="shared" si="17"/>
        <v>0</v>
      </c>
      <c r="M366" s="172"/>
      <c r="N366" s="173"/>
      <c r="O366" s="474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6"/>
      <c r="B367" s="298"/>
      <c r="C367" s="298"/>
      <c r="D367" s="298"/>
      <c r="E367" s="299"/>
      <c r="F367" s="379"/>
      <c r="G367" s="380" t="s">
        <v>449</v>
      </c>
      <c r="H367" s="430" t="s">
        <v>42</v>
      </c>
      <c r="I367" s="298"/>
      <c r="J367" s="312"/>
      <c r="K367" s="313">
        <v>0</v>
      </c>
      <c r="L367" s="159">
        <f t="shared" si="17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2"/>
      <c r="BX367" s="173">
        <v>0</v>
      </c>
      <c r="BY367" s="210">
        <f t="shared" si="15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6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15.75" hidden="1" customHeight="1"/>
    <row r="1002" spans="1:75" ht="15.75" hidden="1" customHeight="1"/>
    <row r="1003" spans="1:75" ht="15.75" hidden="1" customHeight="1"/>
    <row r="1004" spans="1:75" ht="21.75" hidden="1" customHeight="1">
      <c r="A1004" s="167">
        <v>355</v>
      </c>
      <c r="B1004" s="318"/>
      <c r="C1004" s="318"/>
      <c r="D1004" s="318"/>
      <c r="E1004" s="253"/>
      <c r="F1004" s="311">
        <v>20059084</v>
      </c>
      <c r="G1004" s="471" t="s">
        <v>437</v>
      </c>
      <c r="H1004" s="187" t="s">
        <v>69</v>
      </c>
      <c r="I1004" s="318"/>
      <c r="J1004" s="318"/>
      <c r="K1004" s="313">
        <v>0</v>
      </c>
      <c r="L1004" s="159">
        <f>SUM(O1004,Y1004,AI1004,AS1004,BC1004,BM1004,BW1004)</f>
        <v>15300</v>
      </c>
      <c r="M1004" s="388">
        <v>0</v>
      </c>
      <c r="N1004" s="318"/>
      <c r="O1004" s="393">
        <v>2600</v>
      </c>
      <c r="Y1004" s="395">
        <v>2600</v>
      </c>
      <c r="AI1004" s="397">
        <v>2600</v>
      </c>
      <c r="AS1004" s="399">
        <v>2500</v>
      </c>
      <c r="BC1004" s="401">
        <v>2500</v>
      </c>
      <c r="BM1004" s="403">
        <v>2500</v>
      </c>
      <c r="BW1004" s="382"/>
    </row>
    <row r="1005" spans="1:75" ht="24" hidden="1" customHeight="1">
      <c r="A1005" s="167">
        <v>357</v>
      </c>
      <c r="B1005" s="470"/>
      <c r="C1005" s="470"/>
      <c r="D1005" s="470"/>
      <c r="E1005" s="182"/>
      <c r="F1005" s="311">
        <v>20059085</v>
      </c>
      <c r="G1005" s="471" t="s">
        <v>438</v>
      </c>
      <c r="H1005" s="311" t="s">
        <v>69</v>
      </c>
      <c r="I1005" s="470"/>
      <c r="J1005" s="470"/>
      <c r="K1005" s="267">
        <f>SUBTOTAL(9,K319:K1003)</f>
        <v>0</v>
      </c>
      <c r="L1005" s="177">
        <f>SUM(O1005,Y1005,AI1005,AS1005,BC1005,BM1005,BW1005)</f>
        <v>6600</v>
      </c>
      <c r="M1005" s="177"/>
      <c r="N1005" s="470"/>
      <c r="O1005" s="218">
        <v>1100</v>
      </c>
      <c r="Y1005" s="221">
        <v>1100</v>
      </c>
      <c r="AI1005" s="222">
        <v>1100</v>
      </c>
      <c r="AS1005" s="248">
        <v>1100</v>
      </c>
      <c r="BC1005" s="223">
        <v>1100</v>
      </c>
      <c r="BM1005" s="224">
        <v>1100</v>
      </c>
      <c r="BW1005" s="275"/>
    </row>
  </sheetData>
  <autoFilter ref="H1:H1005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67" t="s">
        <v>14</v>
      </c>
      <c r="B1" s="555"/>
      <c r="C1" s="555"/>
      <c r="D1" s="555"/>
      <c r="E1" s="555"/>
      <c r="F1" s="568"/>
      <c r="G1" s="116"/>
      <c r="H1" s="559" t="s">
        <v>15</v>
      </c>
      <c r="I1" s="560"/>
      <c r="J1" s="560"/>
      <c r="K1" s="560"/>
      <c r="L1" s="560"/>
      <c r="M1" s="566"/>
      <c r="N1" s="116"/>
      <c r="O1" s="559" t="s">
        <v>16</v>
      </c>
      <c r="P1" s="560"/>
      <c r="Q1" s="560"/>
      <c r="R1" s="560"/>
      <c r="S1" s="560"/>
      <c r="T1" s="560"/>
      <c r="U1" s="116"/>
      <c r="V1" s="559" t="s">
        <v>17</v>
      </c>
      <c r="W1" s="560"/>
      <c r="X1" s="560"/>
      <c r="Y1" s="560"/>
      <c r="Z1" s="560"/>
      <c r="AA1" s="560"/>
      <c r="AB1" s="116"/>
      <c r="AC1" s="559" t="s">
        <v>394</v>
      </c>
      <c r="AD1" s="560"/>
      <c r="AE1" s="560"/>
      <c r="AF1" s="560"/>
      <c r="AG1" s="560"/>
      <c r="AH1" s="560"/>
      <c r="AI1" s="116"/>
      <c r="AJ1" s="559" t="s">
        <v>19</v>
      </c>
      <c r="AK1" s="560"/>
      <c r="AL1" s="560"/>
      <c r="AM1" s="560"/>
      <c r="AN1" s="560"/>
      <c r="AO1" s="560"/>
      <c r="AP1" s="116"/>
      <c r="AQ1" s="559" t="s">
        <v>395</v>
      </c>
      <c r="AR1" s="560"/>
      <c r="AS1" s="560"/>
      <c r="AT1" s="560"/>
      <c r="AU1" s="560"/>
      <c r="AV1" s="5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1" t="s">
        <v>10</v>
      </c>
      <c r="CU1" s="557"/>
      <c r="CV1" s="557"/>
      <c r="CW1" s="557"/>
      <c r="CX1" s="557"/>
      <c r="CY1" s="557"/>
      <c r="CZ1" s="557"/>
      <c r="DA1" s="557"/>
      <c r="DB1" s="557"/>
      <c r="DC1" s="557"/>
      <c r="DD1" s="557"/>
      <c r="DE1" s="557"/>
      <c r="DF1" s="557"/>
      <c r="DG1" s="557"/>
      <c r="DH1" s="557"/>
      <c r="DI1" s="557"/>
      <c r="DJ1" s="557"/>
      <c r="DK1" s="557"/>
      <c r="DL1" s="557"/>
      <c r="DM1" s="557"/>
      <c r="DN1" s="5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6" t="s">
        <v>18</v>
      </c>
      <c r="BC2" s="557"/>
      <c r="BD2" s="557"/>
      <c r="BE2" s="558"/>
      <c r="BF2" s="562" t="s">
        <v>368</v>
      </c>
      <c r="BG2" s="563"/>
      <c r="BH2" s="563"/>
      <c r="BI2" s="563"/>
      <c r="BJ2" s="563"/>
      <c r="BK2" s="564"/>
      <c r="BL2" s="556" t="s">
        <v>19</v>
      </c>
      <c r="BM2" s="557"/>
      <c r="BN2" s="557"/>
      <c r="BO2" s="558"/>
      <c r="BP2" s="562" t="s">
        <v>368</v>
      </c>
      <c r="BQ2" s="563"/>
      <c r="BR2" s="563"/>
      <c r="BS2" s="563"/>
      <c r="BT2" s="563"/>
      <c r="BU2" s="564"/>
      <c r="BV2" s="556" t="s">
        <v>20</v>
      </c>
      <c r="BW2" s="5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6" t="s">
        <v>17</v>
      </c>
      <c r="CI2" s="557"/>
      <c r="CJ2" s="558"/>
      <c r="CK2" s="556" t="s">
        <v>18</v>
      </c>
      <c r="CL2" s="557"/>
      <c r="CM2" s="558"/>
      <c r="CN2" s="556" t="s">
        <v>19</v>
      </c>
      <c r="CO2" s="557"/>
      <c r="CP2" s="558"/>
      <c r="CQ2" s="556" t="s">
        <v>20</v>
      </c>
      <c r="CR2" s="557"/>
      <c r="CS2" s="558"/>
      <c r="CT2" s="556" t="s">
        <v>14</v>
      </c>
      <c r="CU2" s="557"/>
      <c r="CV2" s="558"/>
      <c r="CW2" s="556" t="s">
        <v>15</v>
      </c>
      <c r="CX2" s="557"/>
      <c r="CY2" s="558"/>
      <c r="CZ2" s="556" t="s">
        <v>16</v>
      </c>
      <c r="DA2" s="557"/>
      <c r="DB2" s="558"/>
      <c r="DC2" s="556" t="s">
        <v>17</v>
      </c>
      <c r="DD2" s="557"/>
      <c r="DE2" s="558"/>
      <c r="DF2" s="556" t="s">
        <v>18</v>
      </c>
      <c r="DG2" s="557"/>
      <c r="DH2" s="558"/>
      <c r="DI2" s="556" t="s">
        <v>19</v>
      </c>
      <c r="DJ2" s="557"/>
      <c r="DK2" s="558"/>
      <c r="DL2" s="556" t="s">
        <v>20</v>
      </c>
      <c r="DM2" s="557"/>
      <c r="DN2" s="5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6"/>
      <c r="BC3" s="557"/>
      <c r="BD3" s="557"/>
      <c r="BE3" s="558"/>
      <c r="BF3" s="565"/>
      <c r="BG3" s="560"/>
      <c r="BH3" s="560"/>
      <c r="BI3" s="560"/>
      <c r="BJ3" s="560"/>
      <c r="BK3" s="566"/>
      <c r="BL3" s="556"/>
      <c r="BM3" s="557"/>
      <c r="BN3" s="557"/>
      <c r="BO3" s="558"/>
      <c r="BP3" s="565"/>
      <c r="BQ3" s="560"/>
      <c r="BR3" s="560"/>
      <c r="BS3" s="560"/>
      <c r="BT3" s="560"/>
      <c r="BU3" s="566"/>
      <c r="BV3" s="556"/>
      <c r="BW3" s="5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6"/>
      <c r="DG3" s="557"/>
      <c r="DH3" s="558"/>
      <c r="DI3" s="556"/>
      <c r="DJ3" s="557"/>
      <c r="DK3" s="558"/>
      <c r="DL3" s="556"/>
      <c r="DM3" s="557"/>
      <c r="DN3" s="5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4" t="s">
        <v>386</v>
      </c>
      <c r="P359" s="5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4" t="s">
        <v>386</v>
      </c>
      <c r="Z359" s="5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4" t="s">
        <v>386</v>
      </c>
      <c r="AJ359" s="5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4" t="s">
        <v>386</v>
      </c>
      <c r="AT359" s="5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4" t="s">
        <v>386</v>
      </c>
      <c r="BD359" s="5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4" t="s">
        <v>386</v>
      </c>
      <c r="BN359" s="5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4" t="s">
        <v>386</v>
      </c>
      <c r="BX359" s="555"/>
      <c r="BY359" s="5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4" t="s">
        <v>391</v>
      </c>
      <c r="P362" s="5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4" t="s">
        <v>391</v>
      </c>
      <c r="Z362" s="5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4" t="s">
        <v>391</v>
      </c>
      <c r="AJ362" s="5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4" t="s">
        <v>391</v>
      </c>
      <c r="AT362" s="5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4" t="s">
        <v>391</v>
      </c>
      <c r="BD362" s="5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4" t="s">
        <v>391</v>
      </c>
      <c r="BN362" s="5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4" t="s">
        <v>391</v>
      </c>
      <c r="BX362" s="555"/>
      <c r="BY362" s="555"/>
      <c r="BZ362" s="555"/>
      <c r="CA362" s="555"/>
      <c r="CB362" s="555"/>
      <c r="CC362" s="555"/>
      <c r="CD362" s="555"/>
      <c r="CE362" s="5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4" t="s">
        <v>392</v>
      </c>
      <c r="P363" s="5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4" t="s">
        <v>392</v>
      </c>
      <c r="Z363" s="5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4" t="s">
        <v>392</v>
      </c>
      <c r="AJ363" s="5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4" t="s">
        <v>392</v>
      </c>
      <c r="AT363" s="5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4" t="s">
        <v>392</v>
      </c>
      <c r="BD363" s="5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4" t="s">
        <v>392</v>
      </c>
      <c r="BN363" s="5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4" t="s">
        <v>392</v>
      </c>
      <c r="BX363" s="555"/>
      <c r="BY363" s="555"/>
      <c r="BZ363" s="555"/>
      <c r="CA363" s="555"/>
      <c r="CB363" s="555"/>
      <c r="CC363" s="555"/>
      <c r="CD363" s="555"/>
      <c r="CE363" s="5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4" t="s">
        <v>393</v>
      </c>
      <c r="P364" s="5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4" t="s">
        <v>393</v>
      </c>
      <c r="Z364" s="5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4" t="s">
        <v>393</v>
      </c>
      <c r="AJ364" s="5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4" t="s">
        <v>393</v>
      </c>
      <c r="AT364" s="5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4" t="s">
        <v>393</v>
      </c>
      <c r="BD364" s="5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4" t="s">
        <v>393</v>
      </c>
      <c r="BN364" s="5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4" t="s">
        <v>393</v>
      </c>
      <c r="BX364" s="555"/>
      <c r="BY364" s="555"/>
      <c r="BZ364" s="555"/>
      <c r="CA364" s="555"/>
      <c r="CB364" s="555"/>
      <c r="CC364" s="555"/>
      <c r="CD364" s="555"/>
      <c r="CE364" s="5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8"/>
  <sheetViews>
    <sheetView topLeftCell="A169" zoomScale="90" zoomScaleNormal="90" workbookViewId="0">
      <selection activeCell="Y372" sqref="Y37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40"/>
      <c r="K1" s="531"/>
      <c r="L1" s="539"/>
      <c r="M1" s="540"/>
      <c r="N1" s="547" t="s">
        <v>444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40"/>
    </row>
    <row r="2" spans="1:83" ht="26.25" hidden="1">
      <c r="A2" s="533"/>
      <c r="B2" s="533"/>
      <c r="C2" s="533"/>
      <c r="D2" s="533"/>
      <c r="E2" s="533"/>
      <c r="F2" s="533"/>
      <c r="G2" s="533"/>
      <c r="H2" s="246"/>
      <c r="I2" s="548" t="s">
        <v>11</v>
      </c>
      <c r="J2" s="548" t="s">
        <v>12</v>
      </c>
      <c r="K2" s="531" t="s">
        <v>13</v>
      </c>
      <c r="L2" s="539"/>
      <c r="M2" s="540"/>
      <c r="N2" s="524" t="s">
        <v>14</v>
      </c>
      <c r="O2" s="539"/>
      <c r="P2" s="539"/>
      <c r="Q2" s="540"/>
      <c r="R2" s="541" t="s">
        <v>368</v>
      </c>
      <c r="S2" s="542"/>
      <c r="T2" s="542"/>
      <c r="U2" s="542"/>
      <c r="V2" s="542"/>
      <c r="W2" s="543"/>
      <c r="X2" s="524" t="s">
        <v>15</v>
      </c>
      <c r="Y2" s="539"/>
      <c r="Z2" s="539"/>
      <c r="AA2" s="540"/>
      <c r="AB2" s="541" t="s">
        <v>368</v>
      </c>
      <c r="AC2" s="542"/>
      <c r="AD2" s="542"/>
      <c r="AE2" s="542"/>
      <c r="AF2" s="542"/>
      <c r="AG2" s="543"/>
      <c r="AH2" s="524" t="s">
        <v>16</v>
      </c>
      <c r="AI2" s="539"/>
      <c r="AJ2" s="539"/>
      <c r="AK2" s="540"/>
      <c r="AL2" s="541" t="s">
        <v>368</v>
      </c>
      <c r="AM2" s="542"/>
      <c r="AN2" s="542"/>
      <c r="AO2" s="542"/>
      <c r="AP2" s="542"/>
      <c r="AQ2" s="543"/>
      <c r="AR2" s="524" t="s">
        <v>17</v>
      </c>
      <c r="AS2" s="539"/>
      <c r="AT2" s="539"/>
      <c r="AU2" s="540"/>
      <c r="AV2" s="541" t="s">
        <v>368</v>
      </c>
      <c r="AW2" s="542"/>
      <c r="AX2" s="542"/>
      <c r="AY2" s="542"/>
      <c r="AZ2" s="542"/>
      <c r="BA2" s="543"/>
      <c r="BB2" s="524" t="s">
        <v>18</v>
      </c>
      <c r="BC2" s="539"/>
      <c r="BD2" s="539"/>
      <c r="BE2" s="540"/>
      <c r="BF2" s="541" t="s">
        <v>368</v>
      </c>
      <c r="BG2" s="542"/>
      <c r="BH2" s="542"/>
      <c r="BI2" s="542"/>
      <c r="BJ2" s="542"/>
      <c r="BK2" s="543"/>
      <c r="BL2" s="524" t="s">
        <v>19</v>
      </c>
      <c r="BM2" s="539"/>
      <c r="BN2" s="539"/>
      <c r="BO2" s="540"/>
      <c r="BP2" s="541" t="s">
        <v>368</v>
      </c>
      <c r="BQ2" s="542"/>
      <c r="BR2" s="542"/>
      <c r="BS2" s="542"/>
      <c r="BT2" s="542"/>
      <c r="BU2" s="543"/>
      <c r="BV2" s="524" t="s">
        <v>20</v>
      </c>
      <c r="BW2" s="539"/>
      <c r="BX2" s="539"/>
      <c r="BY2" s="540"/>
      <c r="BZ2" s="541" t="s">
        <v>368</v>
      </c>
      <c r="CA2" s="542"/>
      <c r="CB2" s="542"/>
      <c r="CC2" s="542"/>
      <c r="CD2" s="542"/>
      <c r="CE2" s="543"/>
    </row>
    <row r="3" spans="1:83" ht="26.25" hidden="1">
      <c r="A3" s="533"/>
      <c r="B3" s="533"/>
      <c r="C3" s="533"/>
      <c r="D3" s="533"/>
      <c r="E3" s="533"/>
      <c r="F3" s="533"/>
      <c r="G3" s="533"/>
      <c r="H3" s="246"/>
      <c r="I3" s="533"/>
      <c r="J3" s="533"/>
      <c r="K3" s="531" t="s">
        <v>21</v>
      </c>
      <c r="L3" s="539"/>
      <c r="M3" s="540"/>
      <c r="N3" s="524"/>
      <c r="O3" s="539"/>
      <c r="P3" s="539"/>
      <c r="Q3" s="540"/>
      <c r="R3" s="544"/>
      <c r="S3" s="545"/>
      <c r="T3" s="545"/>
      <c r="U3" s="545"/>
      <c r="V3" s="545"/>
      <c r="W3" s="546"/>
      <c r="X3" s="524"/>
      <c r="Y3" s="539"/>
      <c r="Z3" s="539"/>
      <c r="AA3" s="540"/>
      <c r="AB3" s="544"/>
      <c r="AC3" s="545"/>
      <c r="AD3" s="545"/>
      <c r="AE3" s="545"/>
      <c r="AF3" s="545"/>
      <c r="AG3" s="546"/>
      <c r="AH3" s="524"/>
      <c r="AI3" s="539"/>
      <c r="AJ3" s="539"/>
      <c r="AK3" s="540"/>
      <c r="AL3" s="544"/>
      <c r="AM3" s="545"/>
      <c r="AN3" s="545"/>
      <c r="AO3" s="545"/>
      <c r="AP3" s="545"/>
      <c r="AQ3" s="546"/>
      <c r="AR3" s="524"/>
      <c r="AS3" s="539"/>
      <c r="AT3" s="539"/>
      <c r="AU3" s="540"/>
      <c r="AV3" s="544"/>
      <c r="AW3" s="545"/>
      <c r="AX3" s="545"/>
      <c r="AY3" s="545"/>
      <c r="AZ3" s="545"/>
      <c r="BA3" s="546"/>
      <c r="BB3" s="524"/>
      <c r="BC3" s="539"/>
      <c r="BD3" s="539"/>
      <c r="BE3" s="540"/>
      <c r="BF3" s="544"/>
      <c r="BG3" s="545"/>
      <c r="BH3" s="545"/>
      <c r="BI3" s="545"/>
      <c r="BJ3" s="545"/>
      <c r="BK3" s="546"/>
      <c r="BL3" s="524"/>
      <c r="BM3" s="539"/>
      <c r="BN3" s="539"/>
      <c r="BO3" s="540"/>
      <c r="BP3" s="544"/>
      <c r="BQ3" s="545"/>
      <c r="BR3" s="545"/>
      <c r="BS3" s="545"/>
      <c r="BT3" s="545"/>
      <c r="BU3" s="546"/>
      <c r="BV3" s="524"/>
      <c r="BW3" s="539"/>
      <c r="BX3" s="539"/>
      <c r="BY3" s="540"/>
      <c r="BZ3" s="544"/>
      <c r="CA3" s="545"/>
      <c r="CB3" s="545"/>
      <c r="CC3" s="545"/>
      <c r="CD3" s="545"/>
      <c r="CE3" s="546"/>
    </row>
    <row r="4" spans="1:83" ht="56.25" hidden="1" customHeight="1">
      <c r="A4" s="534"/>
      <c r="B4" s="534"/>
      <c r="C4" s="534"/>
      <c r="D4" s="534"/>
      <c r="E4" s="534"/>
      <c r="F4" s="534"/>
      <c r="G4" s="534"/>
      <c r="H4" s="247"/>
      <c r="I4" s="534"/>
      <c r="J4" s="53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62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04">
        <v>1001001113</v>
      </c>
      <c r="G350" s="405" t="s">
        <v>384</v>
      </c>
      <c r="H350" s="406" t="s">
        <v>378</v>
      </c>
      <c r="I350" s="406"/>
      <c r="J350" s="407"/>
      <c r="K350" s="408">
        <v>0</v>
      </c>
      <c r="L350" s="409">
        <f t="shared" si="3"/>
        <v>0</v>
      </c>
      <c r="M350" s="250">
        <v>0</v>
      </c>
      <c r="N350" s="231"/>
      <c r="O350" s="288"/>
      <c r="P350" s="231"/>
      <c r="Q350" s="41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1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1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1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10"/>
      <c r="BF350" s="231"/>
      <c r="BG350" s="231"/>
      <c r="BH350" s="231"/>
      <c r="BI350" s="231"/>
      <c r="BJ350" s="230"/>
      <c r="BK350" s="231"/>
      <c r="BL350" s="231"/>
      <c r="BM350" s="402"/>
      <c r="BN350" s="231"/>
      <c r="BO350" s="410"/>
      <c r="BP350" s="231"/>
      <c r="BQ350" s="231"/>
      <c r="BR350" s="231"/>
      <c r="BS350" s="231"/>
      <c r="BT350" s="230"/>
      <c r="BU350" s="231"/>
      <c r="BV350" s="231"/>
      <c r="BW350" s="411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24">
        <v>1001001114</v>
      </c>
      <c r="G351" s="425" t="s">
        <v>385</v>
      </c>
      <c r="H351" s="424" t="s">
        <v>378</v>
      </c>
      <c r="I351" s="424"/>
      <c r="J351" s="426"/>
      <c r="K351" s="427">
        <v>0</v>
      </c>
      <c r="L351" s="428">
        <f t="shared" si="3"/>
        <v>0</v>
      </c>
      <c r="M351" s="313">
        <v>0</v>
      </c>
      <c r="N351" s="314"/>
      <c r="O351" s="416"/>
      <c r="P351" s="314"/>
      <c r="Q351" s="315"/>
      <c r="R351" s="314"/>
      <c r="S351" s="314"/>
      <c r="T351" s="314"/>
      <c r="U351" s="314"/>
      <c r="V351" s="312"/>
      <c r="W351" s="314"/>
      <c r="X351" s="314"/>
      <c r="Y351" s="41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2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21"/>
      <c r="BX351" s="422">
        <v>0</v>
      </c>
      <c r="BY351" s="410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9">
        <v>1113219</v>
      </c>
      <c r="G352" s="380" t="s">
        <v>413</v>
      </c>
      <c r="H352" s="430" t="s">
        <v>42</v>
      </c>
      <c r="I352" s="298"/>
      <c r="J352" s="312"/>
      <c r="K352" s="313">
        <v>0</v>
      </c>
      <c r="L352" s="415">
        <f t="shared" ref="L352:L354" si="8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3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9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9"/>
      <c r="BX352" s="423">
        <v>0</v>
      </c>
      <c r="BY352" s="412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9">
        <v>1113220</v>
      </c>
      <c r="G353" s="440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89"/>
      <c r="P353" s="268"/>
      <c r="Q353" s="412"/>
      <c r="R353" s="268"/>
      <c r="S353" s="268"/>
      <c r="T353" s="268"/>
      <c r="U353" s="268"/>
      <c r="V353" s="158"/>
      <c r="W353" s="268"/>
      <c r="X353" s="268"/>
      <c r="Y353" s="390"/>
      <c r="Z353" s="268"/>
      <c r="AA353" s="412"/>
      <c r="AB353" s="268"/>
      <c r="AC353" s="268"/>
      <c r="AD353" s="268"/>
      <c r="AE353" s="268"/>
      <c r="AF353" s="158"/>
      <c r="AG353" s="268"/>
      <c r="AH353" s="268"/>
      <c r="AI353" s="391"/>
      <c r="AJ353" s="268"/>
      <c r="AK353" s="412"/>
      <c r="AL353" s="268"/>
      <c r="AM353" s="268"/>
      <c r="AN353" s="268"/>
      <c r="AO353" s="268"/>
      <c r="AP353" s="158"/>
      <c r="AQ353" s="268"/>
      <c r="AR353" s="268"/>
      <c r="AS353" s="413"/>
      <c r="AT353" s="268"/>
      <c r="AU353" s="412"/>
      <c r="AV353" s="268"/>
      <c r="AW353" s="268"/>
      <c r="AX353" s="268"/>
      <c r="AY353" s="268"/>
      <c r="AZ353" s="158"/>
      <c r="BA353" s="268"/>
      <c r="BB353" s="268"/>
      <c r="BC353" s="414"/>
      <c r="BD353" s="268"/>
      <c r="BE353" s="412"/>
      <c r="BF353" s="268"/>
      <c r="BG353" s="268"/>
      <c r="BH353" s="268"/>
      <c r="BI353" s="268"/>
      <c r="BJ353" s="158"/>
      <c r="BK353" s="268"/>
      <c r="BL353" s="268"/>
      <c r="BM353" s="469"/>
      <c r="BN353" s="268"/>
      <c r="BO353" s="412"/>
      <c r="BP353" s="268"/>
      <c r="BQ353" s="268"/>
      <c r="BR353" s="268"/>
      <c r="BS353" s="268"/>
      <c r="BT353" s="158"/>
      <c r="BU353" s="268"/>
      <c r="BV353" s="268"/>
      <c r="BW353" s="47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7">
        <v>1113222</v>
      </c>
      <c r="G356" s="378" t="s">
        <v>426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2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9">
        <v>1113223</v>
      </c>
      <c r="G357" s="380" t="s">
        <v>428</v>
      </c>
      <c r="H357" s="178" t="s">
        <v>42</v>
      </c>
      <c r="I357" s="168"/>
      <c r="J357" s="158"/>
      <c r="K357" s="172"/>
      <c r="L357" s="159">
        <f>SUM(O357,Y357,AI357,AS357,BC357,BM357,BW357)</f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9">
        <v>1113224</v>
      </c>
      <c r="G358" s="380" t="s">
        <v>430</v>
      </c>
      <c r="H358" s="178" t="s">
        <v>42</v>
      </c>
      <c r="I358" s="168"/>
      <c r="J358" s="158"/>
      <c r="K358" s="172"/>
      <c r="L358" s="159"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9">
        <v>1113225</v>
      </c>
      <c r="G359" s="380" t="s">
        <v>431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/>
      <c r="B360" s="197"/>
      <c r="C360" s="298"/>
      <c r="D360" s="298"/>
      <c r="E360" s="299"/>
      <c r="F360" s="379"/>
      <c r="G360" s="380" t="s">
        <v>447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/>
      <c r="B361" s="197"/>
      <c r="C361" s="298"/>
      <c r="D361" s="298"/>
      <c r="E361" s="299"/>
      <c r="F361" s="379"/>
      <c r="G361" s="380" t="s">
        <v>451</v>
      </c>
      <c r="H361" s="178" t="s">
        <v>42</v>
      </c>
      <c r="I361" s="168"/>
      <c r="J361" s="158"/>
      <c r="K361" s="172"/>
      <c r="L361" s="159"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/>
      <c r="B362" s="197"/>
      <c r="C362" s="298"/>
      <c r="D362" s="298"/>
      <c r="E362" s="299"/>
      <c r="F362" s="318"/>
      <c r="G362" s="380" t="s">
        <v>449</v>
      </c>
      <c r="H362" s="178" t="s">
        <v>42</v>
      </c>
      <c r="I362" s="168"/>
      <c r="J362" s="158"/>
      <c r="K362" s="172">
        <v>0</v>
      </c>
      <c r="L362" s="159"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/>
      <c r="BX362" s="173">
        <v>0</v>
      </c>
      <c r="BY362" s="210">
        <f t="shared" si="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0</v>
      </c>
      <c r="CE362" s="173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67" t="s">
        <v>14</v>
      </c>
      <c r="B1" s="555"/>
      <c r="C1" s="555"/>
      <c r="D1" s="555"/>
      <c r="E1" s="555"/>
      <c r="F1" s="568"/>
      <c r="G1" s="116"/>
      <c r="H1" s="559" t="s">
        <v>15</v>
      </c>
      <c r="I1" s="560"/>
      <c r="J1" s="560"/>
      <c r="K1" s="560"/>
      <c r="L1" s="560"/>
      <c r="M1" s="566"/>
      <c r="N1" s="116"/>
      <c r="O1" s="559" t="s">
        <v>16</v>
      </c>
      <c r="P1" s="560"/>
      <c r="Q1" s="560"/>
      <c r="R1" s="560"/>
      <c r="S1" s="560"/>
      <c r="T1" s="560"/>
      <c r="U1" s="116"/>
      <c r="V1" s="559" t="s">
        <v>17</v>
      </c>
      <c r="W1" s="560"/>
      <c r="X1" s="560"/>
      <c r="Y1" s="560"/>
      <c r="Z1" s="560"/>
      <c r="AA1" s="560"/>
      <c r="AB1" s="116"/>
      <c r="AC1" s="559" t="s">
        <v>394</v>
      </c>
      <c r="AD1" s="560"/>
      <c r="AE1" s="560"/>
      <c r="AF1" s="560"/>
      <c r="AG1" s="560"/>
      <c r="AH1" s="560"/>
      <c r="AI1" s="116"/>
      <c r="AJ1" s="559" t="s">
        <v>19</v>
      </c>
      <c r="AK1" s="560"/>
      <c r="AL1" s="560"/>
      <c r="AM1" s="560"/>
      <c r="AN1" s="560"/>
      <c r="AO1" s="560"/>
      <c r="AP1" s="116"/>
      <c r="AQ1" s="559" t="s">
        <v>395</v>
      </c>
      <c r="AR1" s="560"/>
      <c r="AS1" s="560"/>
      <c r="AT1" s="560"/>
      <c r="AU1" s="560"/>
      <c r="AV1" s="5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1" t="s">
        <v>10</v>
      </c>
      <c r="CU1" s="557"/>
      <c r="CV1" s="557"/>
      <c r="CW1" s="557"/>
      <c r="CX1" s="557"/>
      <c r="CY1" s="557"/>
      <c r="CZ1" s="557"/>
      <c r="DA1" s="557"/>
      <c r="DB1" s="557"/>
      <c r="DC1" s="557"/>
      <c r="DD1" s="557"/>
      <c r="DE1" s="557"/>
      <c r="DF1" s="557"/>
      <c r="DG1" s="557"/>
      <c r="DH1" s="557"/>
      <c r="DI1" s="557"/>
      <c r="DJ1" s="557"/>
      <c r="DK1" s="557"/>
      <c r="DL1" s="557"/>
      <c r="DM1" s="557"/>
      <c r="DN1" s="5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6" t="s">
        <v>18</v>
      </c>
      <c r="BC2" s="557"/>
      <c r="BD2" s="557"/>
      <c r="BE2" s="558"/>
      <c r="BF2" s="562" t="s">
        <v>368</v>
      </c>
      <c r="BG2" s="563"/>
      <c r="BH2" s="563"/>
      <c r="BI2" s="563"/>
      <c r="BJ2" s="563"/>
      <c r="BK2" s="564"/>
      <c r="BL2" s="556" t="s">
        <v>19</v>
      </c>
      <c r="BM2" s="557"/>
      <c r="BN2" s="557"/>
      <c r="BO2" s="558"/>
      <c r="BP2" s="562" t="s">
        <v>368</v>
      </c>
      <c r="BQ2" s="563"/>
      <c r="BR2" s="563"/>
      <c r="BS2" s="563"/>
      <c r="BT2" s="563"/>
      <c r="BU2" s="564"/>
      <c r="BV2" s="556" t="s">
        <v>20</v>
      </c>
      <c r="BW2" s="5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6" t="s">
        <v>17</v>
      </c>
      <c r="CI2" s="557"/>
      <c r="CJ2" s="558"/>
      <c r="CK2" s="556" t="s">
        <v>18</v>
      </c>
      <c r="CL2" s="557"/>
      <c r="CM2" s="558"/>
      <c r="CN2" s="556" t="s">
        <v>19</v>
      </c>
      <c r="CO2" s="557"/>
      <c r="CP2" s="558"/>
      <c r="CQ2" s="556" t="s">
        <v>20</v>
      </c>
      <c r="CR2" s="557"/>
      <c r="CS2" s="558"/>
      <c r="CT2" s="556" t="s">
        <v>14</v>
      </c>
      <c r="CU2" s="557"/>
      <c r="CV2" s="558"/>
      <c r="CW2" s="556" t="s">
        <v>15</v>
      </c>
      <c r="CX2" s="557"/>
      <c r="CY2" s="558"/>
      <c r="CZ2" s="556" t="s">
        <v>16</v>
      </c>
      <c r="DA2" s="557"/>
      <c r="DB2" s="558"/>
      <c r="DC2" s="556" t="s">
        <v>17</v>
      </c>
      <c r="DD2" s="557"/>
      <c r="DE2" s="558"/>
      <c r="DF2" s="556" t="s">
        <v>18</v>
      </c>
      <c r="DG2" s="557"/>
      <c r="DH2" s="558"/>
      <c r="DI2" s="556" t="s">
        <v>19</v>
      </c>
      <c r="DJ2" s="557"/>
      <c r="DK2" s="558"/>
      <c r="DL2" s="556" t="s">
        <v>20</v>
      </c>
      <c r="DM2" s="557"/>
      <c r="DN2" s="5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6"/>
      <c r="BC3" s="557"/>
      <c r="BD3" s="557"/>
      <c r="BE3" s="558"/>
      <c r="BF3" s="565"/>
      <c r="BG3" s="560"/>
      <c r="BH3" s="560"/>
      <c r="BI3" s="560"/>
      <c r="BJ3" s="560"/>
      <c r="BK3" s="566"/>
      <c r="BL3" s="556"/>
      <c r="BM3" s="557"/>
      <c r="BN3" s="557"/>
      <c r="BO3" s="558"/>
      <c r="BP3" s="565"/>
      <c r="BQ3" s="560"/>
      <c r="BR3" s="560"/>
      <c r="BS3" s="560"/>
      <c r="BT3" s="560"/>
      <c r="BU3" s="566"/>
      <c r="BV3" s="556"/>
      <c r="BW3" s="5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6"/>
      <c r="DG3" s="557"/>
      <c r="DH3" s="558"/>
      <c r="DI3" s="556"/>
      <c r="DJ3" s="557"/>
      <c r="DK3" s="558"/>
      <c r="DL3" s="556"/>
      <c r="DM3" s="557"/>
      <c r="DN3" s="5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4" t="s">
        <v>386</v>
      </c>
      <c r="P359" s="5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4" t="s">
        <v>386</v>
      </c>
      <c r="Z359" s="5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4" t="s">
        <v>386</v>
      </c>
      <c r="AJ359" s="5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4" t="s">
        <v>386</v>
      </c>
      <c r="AT359" s="5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4" t="s">
        <v>386</v>
      </c>
      <c r="BD359" s="5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4" t="s">
        <v>386</v>
      </c>
      <c r="BN359" s="5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4" t="s">
        <v>386</v>
      </c>
      <c r="BX359" s="555"/>
      <c r="BY359" s="5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4" t="s">
        <v>391</v>
      </c>
      <c r="P362" s="5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4" t="s">
        <v>391</v>
      </c>
      <c r="Z362" s="5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4" t="s">
        <v>391</v>
      </c>
      <c r="AJ362" s="5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4" t="s">
        <v>391</v>
      </c>
      <c r="AT362" s="5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4" t="s">
        <v>391</v>
      </c>
      <c r="BD362" s="5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4" t="s">
        <v>391</v>
      </c>
      <c r="BN362" s="5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4" t="s">
        <v>391</v>
      </c>
      <c r="BX362" s="555"/>
      <c r="BY362" s="555"/>
      <c r="BZ362" s="555"/>
      <c r="CA362" s="555"/>
      <c r="CB362" s="555"/>
      <c r="CC362" s="555"/>
      <c r="CD362" s="555"/>
      <c r="CE362" s="5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4" t="s">
        <v>392</v>
      </c>
      <c r="P363" s="5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4" t="s">
        <v>392</v>
      </c>
      <c r="Z363" s="5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4" t="s">
        <v>392</v>
      </c>
      <c r="AJ363" s="5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4" t="s">
        <v>392</v>
      </c>
      <c r="AT363" s="5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4" t="s">
        <v>392</v>
      </c>
      <c r="BD363" s="5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4" t="s">
        <v>392</v>
      </c>
      <c r="BN363" s="5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4" t="s">
        <v>392</v>
      </c>
      <c r="BX363" s="555"/>
      <c r="BY363" s="555"/>
      <c r="BZ363" s="555"/>
      <c r="CA363" s="555"/>
      <c r="CB363" s="555"/>
      <c r="CC363" s="555"/>
      <c r="CD363" s="555"/>
      <c r="CE363" s="5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4" t="s">
        <v>393</v>
      </c>
      <c r="P364" s="5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4" t="s">
        <v>393</v>
      </c>
      <c r="Z364" s="5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4" t="s">
        <v>393</v>
      </c>
      <c r="AJ364" s="5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4" t="s">
        <v>393</v>
      </c>
      <c r="AT364" s="5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4" t="s">
        <v>393</v>
      </c>
      <c r="BD364" s="5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4" t="s">
        <v>393</v>
      </c>
      <c r="BN364" s="5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4" t="s">
        <v>393</v>
      </c>
      <c r="BX364" s="555"/>
      <c r="BY364" s="555"/>
      <c r="BZ364" s="555"/>
      <c r="CA364" s="555"/>
      <c r="CB364" s="555"/>
      <c r="CC364" s="555"/>
      <c r="CD364" s="555"/>
      <c r="CE364" s="5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2"/>
  <sheetViews>
    <sheetView topLeftCell="A359" workbookViewId="0">
      <selection activeCell="G385" sqref="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40"/>
      <c r="K1" s="531"/>
      <c r="L1" s="539"/>
      <c r="M1" s="540"/>
      <c r="N1" s="547" t="s">
        <v>445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40"/>
    </row>
    <row r="2" spans="1:83" ht="26.25" hidden="1">
      <c r="A2" s="533"/>
      <c r="B2" s="533"/>
      <c r="C2" s="533"/>
      <c r="D2" s="533"/>
      <c r="E2" s="533"/>
      <c r="F2" s="533"/>
      <c r="G2" s="533"/>
      <c r="H2" s="246"/>
      <c r="I2" s="548" t="s">
        <v>11</v>
      </c>
      <c r="J2" s="548" t="s">
        <v>12</v>
      </c>
      <c r="K2" s="531" t="s">
        <v>13</v>
      </c>
      <c r="L2" s="539"/>
      <c r="M2" s="540"/>
      <c r="N2" s="524" t="s">
        <v>14</v>
      </c>
      <c r="O2" s="539"/>
      <c r="P2" s="539"/>
      <c r="Q2" s="540"/>
      <c r="R2" s="541" t="s">
        <v>368</v>
      </c>
      <c r="S2" s="542"/>
      <c r="T2" s="542"/>
      <c r="U2" s="542"/>
      <c r="V2" s="542"/>
      <c r="W2" s="543"/>
      <c r="X2" s="524" t="s">
        <v>15</v>
      </c>
      <c r="Y2" s="539"/>
      <c r="Z2" s="539"/>
      <c r="AA2" s="540"/>
      <c r="AB2" s="541" t="s">
        <v>368</v>
      </c>
      <c r="AC2" s="542"/>
      <c r="AD2" s="542"/>
      <c r="AE2" s="542"/>
      <c r="AF2" s="542"/>
      <c r="AG2" s="543"/>
      <c r="AH2" s="524" t="s">
        <v>16</v>
      </c>
      <c r="AI2" s="539"/>
      <c r="AJ2" s="539"/>
      <c r="AK2" s="540"/>
      <c r="AL2" s="541" t="s">
        <v>368</v>
      </c>
      <c r="AM2" s="542"/>
      <c r="AN2" s="542"/>
      <c r="AO2" s="542"/>
      <c r="AP2" s="542"/>
      <c r="AQ2" s="543"/>
      <c r="AR2" s="524" t="s">
        <v>17</v>
      </c>
      <c r="AS2" s="539"/>
      <c r="AT2" s="539"/>
      <c r="AU2" s="540"/>
      <c r="AV2" s="541" t="s">
        <v>368</v>
      </c>
      <c r="AW2" s="542"/>
      <c r="AX2" s="542"/>
      <c r="AY2" s="542"/>
      <c r="AZ2" s="542"/>
      <c r="BA2" s="543"/>
      <c r="BB2" s="524" t="s">
        <v>18</v>
      </c>
      <c r="BC2" s="539"/>
      <c r="BD2" s="539"/>
      <c r="BE2" s="540"/>
      <c r="BF2" s="541" t="s">
        <v>368</v>
      </c>
      <c r="BG2" s="542"/>
      <c r="BH2" s="542"/>
      <c r="BI2" s="542"/>
      <c r="BJ2" s="542"/>
      <c r="BK2" s="543"/>
      <c r="BL2" s="524" t="s">
        <v>19</v>
      </c>
      <c r="BM2" s="539"/>
      <c r="BN2" s="539"/>
      <c r="BO2" s="540"/>
      <c r="BP2" s="541" t="s">
        <v>368</v>
      </c>
      <c r="BQ2" s="542"/>
      <c r="BR2" s="542"/>
      <c r="BS2" s="542"/>
      <c r="BT2" s="542"/>
      <c r="BU2" s="543"/>
      <c r="BV2" s="524" t="s">
        <v>20</v>
      </c>
      <c r="BW2" s="539"/>
      <c r="BX2" s="539"/>
      <c r="BY2" s="540"/>
      <c r="BZ2" s="541" t="s">
        <v>368</v>
      </c>
      <c r="CA2" s="542"/>
      <c r="CB2" s="542"/>
      <c r="CC2" s="542"/>
      <c r="CD2" s="542"/>
      <c r="CE2" s="543"/>
    </row>
    <row r="3" spans="1:83" ht="26.25" hidden="1">
      <c r="A3" s="533"/>
      <c r="B3" s="533"/>
      <c r="C3" s="533"/>
      <c r="D3" s="533"/>
      <c r="E3" s="533"/>
      <c r="F3" s="533"/>
      <c r="G3" s="533"/>
      <c r="H3" s="246"/>
      <c r="I3" s="533"/>
      <c r="J3" s="533"/>
      <c r="K3" s="531" t="s">
        <v>21</v>
      </c>
      <c r="L3" s="539"/>
      <c r="M3" s="540"/>
      <c r="N3" s="524"/>
      <c r="O3" s="539"/>
      <c r="P3" s="539"/>
      <c r="Q3" s="540"/>
      <c r="R3" s="544"/>
      <c r="S3" s="545"/>
      <c r="T3" s="545"/>
      <c r="U3" s="545"/>
      <c r="V3" s="545"/>
      <c r="W3" s="546"/>
      <c r="X3" s="524"/>
      <c r="Y3" s="539"/>
      <c r="Z3" s="539"/>
      <c r="AA3" s="540"/>
      <c r="AB3" s="544"/>
      <c r="AC3" s="545"/>
      <c r="AD3" s="545"/>
      <c r="AE3" s="545"/>
      <c r="AF3" s="545"/>
      <c r="AG3" s="546"/>
      <c r="AH3" s="524"/>
      <c r="AI3" s="539"/>
      <c r="AJ3" s="539"/>
      <c r="AK3" s="540"/>
      <c r="AL3" s="544"/>
      <c r="AM3" s="545"/>
      <c r="AN3" s="545"/>
      <c r="AO3" s="545"/>
      <c r="AP3" s="545"/>
      <c r="AQ3" s="546"/>
      <c r="AR3" s="524"/>
      <c r="AS3" s="539"/>
      <c r="AT3" s="539"/>
      <c r="AU3" s="540"/>
      <c r="AV3" s="544"/>
      <c r="AW3" s="545"/>
      <c r="AX3" s="545"/>
      <c r="AY3" s="545"/>
      <c r="AZ3" s="545"/>
      <c r="BA3" s="546"/>
      <c r="BB3" s="524"/>
      <c r="BC3" s="539"/>
      <c r="BD3" s="539"/>
      <c r="BE3" s="540"/>
      <c r="BF3" s="544"/>
      <c r="BG3" s="545"/>
      <c r="BH3" s="545"/>
      <c r="BI3" s="545"/>
      <c r="BJ3" s="545"/>
      <c r="BK3" s="546"/>
      <c r="BL3" s="524"/>
      <c r="BM3" s="539"/>
      <c r="BN3" s="539"/>
      <c r="BO3" s="540"/>
      <c r="BP3" s="544"/>
      <c r="BQ3" s="545"/>
      <c r="BR3" s="545"/>
      <c r="BS3" s="545"/>
      <c r="BT3" s="545"/>
      <c r="BU3" s="546"/>
      <c r="BV3" s="524"/>
      <c r="BW3" s="539"/>
      <c r="BX3" s="539"/>
      <c r="BY3" s="540"/>
      <c r="BZ3" s="544"/>
      <c r="CA3" s="545"/>
      <c r="CB3" s="545"/>
      <c r="CC3" s="545"/>
      <c r="CD3" s="545"/>
      <c r="CE3" s="546"/>
    </row>
    <row r="4" spans="1:83" ht="56.25" hidden="1" customHeight="1">
      <c r="A4" s="534"/>
      <c r="B4" s="534"/>
      <c r="C4" s="534"/>
      <c r="D4" s="534"/>
      <c r="E4" s="534"/>
      <c r="F4" s="534"/>
      <c r="G4" s="534"/>
      <c r="H4" s="247"/>
      <c r="I4" s="534"/>
      <c r="J4" s="53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9">
        <v>1113220</v>
      </c>
      <c r="G357" s="44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7">
        <v>1113218</v>
      </c>
      <c r="G358" s="37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9">
        <v>1113221</v>
      </c>
      <c r="G359" s="380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7">
        <v>1113222</v>
      </c>
      <c r="G360" s="378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9">
        <v>1113223</v>
      </c>
      <c r="G361" s="380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9">
        <v>1113224</v>
      </c>
      <c r="G362" s="380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9">
        <v>1113225</v>
      </c>
      <c r="G363" s="380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/>
      <c r="B364" s="197"/>
      <c r="C364" s="298"/>
      <c r="D364" s="298"/>
      <c r="E364" s="299"/>
      <c r="F364" s="379"/>
      <c r="G364" s="380" t="s">
        <v>447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/>
      <c r="B365" s="197"/>
      <c r="C365" s="298"/>
      <c r="D365" s="298"/>
      <c r="E365" s="299"/>
      <c r="F365" s="379"/>
      <c r="G365" s="380" t="s">
        <v>448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/>
      <c r="B366" s="197"/>
      <c r="C366" s="298"/>
      <c r="D366" s="298"/>
      <c r="E366" s="299"/>
      <c r="F366" s="379"/>
      <c r="G366" s="380" t="s">
        <v>449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67" t="s">
        <v>14</v>
      </c>
      <c r="B1" s="555"/>
      <c r="C1" s="555"/>
      <c r="D1" s="555"/>
      <c r="E1" s="555"/>
      <c r="F1" s="568"/>
      <c r="G1" s="116"/>
      <c r="H1" s="559" t="s">
        <v>15</v>
      </c>
      <c r="I1" s="560"/>
      <c r="J1" s="560"/>
      <c r="K1" s="560"/>
      <c r="L1" s="560"/>
      <c r="M1" s="566"/>
      <c r="N1" s="116"/>
      <c r="O1" s="559" t="s">
        <v>16</v>
      </c>
      <c r="P1" s="560"/>
      <c r="Q1" s="560"/>
      <c r="R1" s="560"/>
      <c r="S1" s="560"/>
      <c r="T1" s="560"/>
      <c r="U1" s="116"/>
      <c r="V1" s="559" t="s">
        <v>17</v>
      </c>
      <c r="W1" s="560"/>
      <c r="X1" s="560"/>
      <c r="Y1" s="560"/>
      <c r="Z1" s="560"/>
      <c r="AA1" s="560"/>
      <c r="AB1" s="116"/>
      <c r="AC1" s="559" t="s">
        <v>394</v>
      </c>
      <c r="AD1" s="560"/>
      <c r="AE1" s="560"/>
      <c r="AF1" s="560"/>
      <c r="AG1" s="560"/>
      <c r="AH1" s="560"/>
      <c r="AI1" s="116"/>
      <c r="AJ1" s="559" t="s">
        <v>19</v>
      </c>
      <c r="AK1" s="560"/>
      <c r="AL1" s="560"/>
      <c r="AM1" s="560"/>
      <c r="AN1" s="560"/>
      <c r="AO1" s="560"/>
      <c r="AP1" s="116"/>
      <c r="AQ1" s="559" t="s">
        <v>395</v>
      </c>
      <c r="AR1" s="560"/>
      <c r="AS1" s="560"/>
      <c r="AT1" s="560"/>
      <c r="AU1" s="560"/>
      <c r="AV1" s="5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1" t="s">
        <v>10</v>
      </c>
      <c r="CU1" s="557"/>
      <c r="CV1" s="557"/>
      <c r="CW1" s="557"/>
      <c r="CX1" s="557"/>
      <c r="CY1" s="557"/>
      <c r="CZ1" s="557"/>
      <c r="DA1" s="557"/>
      <c r="DB1" s="557"/>
      <c r="DC1" s="557"/>
      <c r="DD1" s="557"/>
      <c r="DE1" s="557"/>
      <c r="DF1" s="557"/>
      <c r="DG1" s="557"/>
      <c r="DH1" s="557"/>
      <c r="DI1" s="557"/>
      <c r="DJ1" s="557"/>
      <c r="DK1" s="557"/>
      <c r="DL1" s="557"/>
      <c r="DM1" s="557"/>
      <c r="DN1" s="5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6" t="s">
        <v>18</v>
      </c>
      <c r="BC2" s="557"/>
      <c r="BD2" s="557"/>
      <c r="BE2" s="558"/>
      <c r="BF2" s="562" t="s">
        <v>368</v>
      </c>
      <c r="BG2" s="563"/>
      <c r="BH2" s="563"/>
      <c r="BI2" s="563"/>
      <c r="BJ2" s="563"/>
      <c r="BK2" s="564"/>
      <c r="BL2" s="556" t="s">
        <v>19</v>
      </c>
      <c r="BM2" s="557"/>
      <c r="BN2" s="557"/>
      <c r="BO2" s="558"/>
      <c r="BP2" s="562" t="s">
        <v>368</v>
      </c>
      <c r="BQ2" s="563"/>
      <c r="BR2" s="563"/>
      <c r="BS2" s="563"/>
      <c r="BT2" s="563"/>
      <c r="BU2" s="564"/>
      <c r="BV2" s="556" t="s">
        <v>20</v>
      </c>
      <c r="BW2" s="5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6" t="s">
        <v>17</v>
      </c>
      <c r="CI2" s="557"/>
      <c r="CJ2" s="558"/>
      <c r="CK2" s="556" t="s">
        <v>18</v>
      </c>
      <c r="CL2" s="557"/>
      <c r="CM2" s="558"/>
      <c r="CN2" s="556" t="s">
        <v>19</v>
      </c>
      <c r="CO2" s="557"/>
      <c r="CP2" s="558"/>
      <c r="CQ2" s="556" t="s">
        <v>20</v>
      </c>
      <c r="CR2" s="557"/>
      <c r="CS2" s="558"/>
      <c r="CT2" s="556" t="s">
        <v>14</v>
      </c>
      <c r="CU2" s="557"/>
      <c r="CV2" s="558"/>
      <c r="CW2" s="556" t="s">
        <v>15</v>
      </c>
      <c r="CX2" s="557"/>
      <c r="CY2" s="558"/>
      <c r="CZ2" s="556" t="s">
        <v>16</v>
      </c>
      <c r="DA2" s="557"/>
      <c r="DB2" s="558"/>
      <c r="DC2" s="556" t="s">
        <v>17</v>
      </c>
      <c r="DD2" s="557"/>
      <c r="DE2" s="558"/>
      <c r="DF2" s="556" t="s">
        <v>18</v>
      </c>
      <c r="DG2" s="557"/>
      <c r="DH2" s="558"/>
      <c r="DI2" s="556" t="s">
        <v>19</v>
      </c>
      <c r="DJ2" s="557"/>
      <c r="DK2" s="558"/>
      <c r="DL2" s="556" t="s">
        <v>20</v>
      </c>
      <c r="DM2" s="557"/>
      <c r="DN2" s="5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6"/>
      <c r="BC3" s="557"/>
      <c r="BD3" s="557"/>
      <c r="BE3" s="558"/>
      <c r="BF3" s="565"/>
      <c r="BG3" s="560"/>
      <c r="BH3" s="560"/>
      <c r="BI3" s="560"/>
      <c r="BJ3" s="560"/>
      <c r="BK3" s="566"/>
      <c r="BL3" s="556"/>
      <c r="BM3" s="557"/>
      <c r="BN3" s="557"/>
      <c r="BO3" s="558"/>
      <c r="BP3" s="565"/>
      <c r="BQ3" s="560"/>
      <c r="BR3" s="560"/>
      <c r="BS3" s="560"/>
      <c r="BT3" s="560"/>
      <c r="BU3" s="566"/>
      <c r="BV3" s="556"/>
      <c r="BW3" s="5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6"/>
      <c r="DG3" s="557"/>
      <c r="DH3" s="558"/>
      <c r="DI3" s="556"/>
      <c r="DJ3" s="557"/>
      <c r="DK3" s="558"/>
      <c r="DL3" s="556"/>
      <c r="DM3" s="557"/>
      <c r="DN3" s="5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4" t="s">
        <v>386</v>
      </c>
      <c r="P359" s="5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4" t="s">
        <v>386</v>
      </c>
      <c r="Z359" s="5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4" t="s">
        <v>386</v>
      </c>
      <c r="AJ359" s="5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4" t="s">
        <v>386</v>
      </c>
      <c r="AT359" s="5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4" t="s">
        <v>386</v>
      </c>
      <c r="BD359" s="5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4" t="s">
        <v>386</v>
      </c>
      <c r="BN359" s="5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4" t="s">
        <v>386</v>
      </c>
      <c r="BX359" s="555"/>
      <c r="BY359" s="5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4" t="s">
        <v>391</v>
      </c>
      <c r="P362" s="5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4" t="s">
        <v>391</v>
      </c>
      <c r="Z362" s="5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4" t="s">
        <v>391</v>
      </c>
      <c r="AJ362" s="5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4" t="s">
        <v>391</v>
      </c>
      <c r="AT362" s="5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4" t="s">
        <v>391</v>
      </c>
      <c r="BD362" s="5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4" t="s">
        <v>391</v>
      </c>
      <c r="BN362" s="5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4" t="s">
        <v>391</v>
      </c>
      <c r="BX362" s="555"/>
      <c r="BY362" s="555"/>
      <c r="BZ362" s="555"/>
      <c r="CA362" s="555"/>
      <c r="CB362" s="555"/>
      <c r="CC362" s="555"/>
      <c r="CD362" s="555"/>
      <c r="CE362" s="5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4" t="s">
        <v>392</v>
      </c>
      <c r="P363" s="5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4" t="s">
        <v>392</v>
      </c>
      <c r="Z363" s="5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4" t="s">
        <v>392</v>
      </c>
      <c r="AJ363" s="5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4" t="s">
        <v>392</v>
      </c>
      <c r="AT363" s="5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4" t="s">
        <v>392</v>
      </c>
      <c r="BD363" s="5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4" t="s">
        <v>392</v>
      </c>
      <c r="BN363" s="5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4" t="s">
        <v>392</v>
      </c>
      <c r="BX363" s="555"/>
      <c r="BY363" s="555"/>
      <c r="BZ363" s="555"/>
      <c r="CA363" s="555"/>
      <c r="CB363" s="555"/>
      <c r="CC363" s="555"/>
      <c r="CD363" s="555"/>
      <c r="CE363" s="5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4" t="s">
        <v>393</v>
      </c>
      <c r="P364" s="5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4" t="s">
        <v>393</v>
      </c>
      <c r="Z364" s="5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4" t="s">
        <v>393</v>
      </c>
      <c r="AJ364" s="5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4" t="s">
        <v>393</v>
      </c>
      <c r="AT364" s="5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4" t="s">
        <v>393</v>
      </c>
      <c r="BD364" s="5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4" t="s">
        <v>393</v>
      </c>
      <c r="BN364" s="5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4" t="s">
        <v>393</v>
      </c>
      <c r="BX364" s="555"/>
      <c r="BY364" s="555"/>
      <c r="BZ364" s="555"/>
      <c r="CA364" s="555"/>
      <c r="CB364" s="555"/>
      <c r="CC364" s="555"/>
      <c r="CD364" s="555"/>
      <c r="CE364" s="5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2025-05-13T09:31:56Z</dcterms:modified>
</cp:coreProperties>
</file>