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C3B4BE3F-747E-41BA-A792-C2C166A38253}" xr6:coauthVersionLast="47" xr6:coauthVersionMax="47" xr10:uidLastSave="{00000000-0000-0000-0000-000000000000}"/>
  <bookViews>
    <workbookView xWindow="-120" yWindow="-120" windowWidth="29040" windowHeight="15720" tabRatio="743" activeTab="1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Month!$A$1:$DN$365</definedName>
    <definedName name="_xlnm._FilterDatabase" localSheetId="1" hidden="1">'Week 1'!$H$1:$H$379</definedName>
    <definedName name="_xlnm._FilterDatabase" localSheetId="3" hidden="1">'Week 2'!$H$1:$H$378</definedName>
    <definedName name="_xlnm._FilterDatabase" localSheetId="5" hidden="1">'Week 3'!$H$1:$H$1005</definedName>
    <definedName name="_xlnm._FilterDatabase" localSheetId="7" hidden="1">'Week 4'!$H$1:$H$368</definedName>
    <definedName name="_xlnm._FilterDatabase" localSheetId="9" hidden="1">'Week 5'!$A$1:$CE$372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372" i="2" l="1"/>
  <c r="AI371" i="2"/>
  <c r="AI370" i="2"/>
  <c r="L370" i="2" s="1"/>
  <c r="AI369" i="2"/>
  <c r="AI368" i="2"/>
  <c r="AI360" i="2"/>
  <c r="AI359" i="2"/>
  <c r="AI357" i="2"/>
  <c r="AI356" i="2"/>
  <c r="AI344" i="2"/>
  <c r="AI341" i="2"/>
  <c r="AI300" i="2"/>
  <c r="AI224" i="2"/>
  <c r="AI223" i="2"/>
  <c r="AI222" i="2"/>
  <c r="AI204" i="2"/>
  <c r="AI185" i="2"/>
  <c r="AI171" i="2"/>
  <c r="AI145" i="2"/>
  <c r="Y369" i="2"/>
  <c r="Y368" i="2"/>
  <c r="Y360" i="2"/>
  <c r="Y359" i="2"/>
  <c r="Y357" i="2"/>
  <c r="Y356" i="2"/>
  <c r="Y344" i="2"/>
  <c r="Y341" i="2"/>
  <c r="Y300" i="2"/>
  <c r="Y224" i="2"/>
  <c r="Y223" i="2"/>
  <c r="Y222" i="2"/>
  <c r="Y204" i="2"/>
  <c r="Y185" i="2"/>
  <c r="Y171" i="2"/>
  <c r="Y145" i="2"/>
  <c r="O369" i="2"/>
  <c r="O368" i="2"/>
  <c r="O360" i="2"/>
  <c r="O359" i="2"/>
  <c r="O357" i="2"/>
  <c r="O356" i="2"/>
  <c r="O344" i="2"/>
  <c r="O341" i="2"/>
  <c r="O300" i="2"/>
  <c r="O224" i="2"/>
  <c r="O223" i="2"/>
  <c r="O222" i="2"/>
  <c r="O204" i="2"/>
  <c r="O185" i="2"/>
  <c r="O171" i="2"/>
  <c r="O145" i="2"/>
  <c r="L372" i="2"/>
  <c r="L371" i="2"/>
  <c r="L369" i="2"/>
  <c r="L368" i="2"/>
  <c r="L360" i="2"/>
  <c r="L359" i="2"/>
  <c r="L364" i="6" l="1"/>
  <c r="L365" i="6"/>
  <c r="L366" i="6"/>
  <c r="L367" i="6"/>
  <c r="L369" i="4"/>
  <c r="L370" i="4"/>
  <c r="L371" i="4"/>
  <c r="L372" i="4"/>
  <c r="L364" i="2"/>
  <c r="L365" i="2"/>
  <c r="L366" i="2"/>
  <c r="L367" i="2"/>
  <c r="L373" i="2"/>
  <c r="L363" i="2"/>
  <c r="L362" i="2"/>
  <c r="L361" i="2"/>
  <c r="L355" i="2"/>
  <c r="L354" i="2"/>
  <c r="L353" i="2"/>
  <c r="L336" i="2"/>
  <c r="L335" i="2"/>
  <c r="L325" i="2"/>
  <c r="L324" i="2"/>
  <c r="L323" i="2"/>
  <c r="L322" i="2"/>
  <c r="L321" i="2"/>
  <c r="L320" i="2"/>
  <c r="L180" i="2"/>
  <c r="L174" i="2"/>
  <c r="L169" i="2"/>
  <c r="L144" i="2"/>
  <c r="L141" i="2"/>
  <c r="L114" i="2"/>
  <c r="L104" i="2"/>
  <c r="L101" i="2"/>
  <c r="L62" i="2"/>
  <c r="L363" i="6" l="1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L1004" i="6"/>
  <c r="L356" i="6"/>
  <c r="L353" i="4"/>
  <c r="L368" i="4"/>
  <c r="L367" i="4"/>
  <c r="L366" i="4"/>
  <c r="L365" i="4"/>
  <c r="L364" i="4"/>
  <c r="L363" i="4"/>
  <c r="L362" i="4"/>
  <c r="L336" i="4"/>
  <c r="L335" i="4"/>
  <c r="L325" i="4"/>
  <c r="L324" i="4"/>
  <c r="L323" i="4"/>
  <c r="L322" i="4"/>
  <c r="L321" i="4"/>
  <c r="L320" i="4"/>
  <c r="L180" i="4"/>
  <c r="L174" i="4"/>
  <c r="L169" i="4"/>
  <c r="L144" i="4"/>
  <c r="L141" i="4"/>
  <c r="L114" i="4"/>
  <c r="L104" i="4"/>
  <c r="L101" i="4"/>
  <c r="L62" i="4"/>
  <c r="L351" i="4"/>
  <c r="L350" i="4"/>
  <c r="L349" i="4"/>
  <c r="L348" i="4"/>
  <c r="L347" i="4"/>
  <c r="L346" i="4"/>
  <c r="L345" i="4"/>
  <c r="L344" i="4"/>
  <c r="L94" i="4"/>
  <c r="L93" i="4"/>
  <c r="L92" i="4"/>
  <c r="L354" i="4"/>
  <c r="L355" i="4"/>
  <c r="L356" i="4"/>
  <c r="L357" i="4"/>
  <c r="L358" i="4"/>
  <c r="L359" i="4"/>
  <c r="L173" i="2"/>
  <c r="L358" i="2"/>
  <c r="L361" i="10" l="1"/>
  <c r="L357" i="8"/>
  <c r="BY367" i="6"/>
  <c r="CD367" i="6"/>
  <c r="L355" i="6"/>
  <c r="L357" i="2"/>
  <c r="L356" i="2"/>
  <c r="L355" i="8"/>
  <c r="L1005" i="6"/>
  <c r="K1005" i="6"/>
  <c r="L343" i="6"/>
  <c r="L344" i="2" l="1"/>
  <c r="CD352" i="2"/>
  <c r="BY352" i="2"/>
  <c r="L352" i="2"/>
  <c r="CD351" i="2"/>
  <c r="BY351" i="2"/>
  <c r="L351" i="2"/>
  <c r="CD350" i="2"/>
  <c r="BY350" i="2"/>
  <c r="L350" i="2"/>
  <c r="CD349" i="2"/>
  <c r="BY349" i="2"/>
  <c r="L349" i="2"/>
  <c r="CD348" i="2"/>
  <c r="BY348" i="2"/>
  <c r="L348" i="2"/>
  <c r="CD347" i="2"/>
  <c r="BY347" i="2"/>
  <c r="L347" i="2"/>
  <c r="CD346" i="2"/>
  <c r="BY346" i="2"/>
  <c r="L346" i="2"/>
  <c r="CD345" i="2"/>
  <c r="BY345" i="2"/>
  <c r="L345" i="2"/>
  <c r="CD344" i="2"/>
  <c r="BY344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L337" i="2"/>
  <c r="CD336" i="2"/>
  <c r="BY336" i="2"/>
  <c r="CD335" i="2"/>
  <c r="BY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L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L181" i="2"/>
  <c r="CD180" i="2"/>
  <c r="BY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L175" i="2"/>
  <c r="CD174" i="2"/>
  <c r="BY174" i="2"/>
  <c r="CD173" i="2"/>
  <c r="BY173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L94" i="2"/>
  <c r="CD93" i="2"/>
  <c r="BY93" i="2"/>
  <c r="L93" i="2"/>
  <c r="CD92" i="2"/>
  <c r="BY92" i="2"/>
  <c r="L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65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6" i="10" l="1"/>
  <c r="BY366" i="10"/>
  <c r="CD358" i="10"/>
  <c r="BY358" i="10"/>
  <c r="L358" i="10"/>
  <c r="CD357" i="10"/>
  <c r="BY357" i="10"/>
  <c r="L357" i="10"/>
  <c r="CD356" i="10"/>
  <c r="BY356" i="10"/>
  <c r="L356" i="10"/>
  <c r="CD355" i="10"/>
  <c r="BY355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CD364" i="4"/>
  <c r="BY364" i="4"/>
  <c r="CD363" i="4"/>
  <c r="BY363" i="4"/>
  <c r="CD362" i="4"/>
  <c r="BY362" i="4"/>
  <c r="CD361" i="4"/>
  <c r="BY361" i="4"/>
  <c r="L361" i="4"/>
  <c r="CD360" i="4"/>
  <c r="BY360" i="4"/>
  <c r="CD353" i="4"/>
  <c r="BY353" i="4"/>
  <c r="CD352" i="4"/>
  <c r="BY352" i="4"/>
  <c r="L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CD335" i="4"/>
  <c r="BY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CD359" i="6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L351" i="6"/>
  <c r="CD350" i="6"/>
  <c r="BY350" i="6"/>
  <c r="L350" i="6"/>
  <c r="CD349" i="6"/>
  <c r="BY349" i="6"/>
  <c r="L349" i="6"/>
  <c r="CD348" i="6"/>
  <c r="BY348" i="6"/>
  <c r="L348" i="6"/>
  <c r="CD347" i="6"/>
  <c r="BY347" i="6"/>
  <c r="L347" i="6"/>
  <c r="CD346" i="6"/>
  <c r="BY346" i="6"/>
  <c r="L346" i="6"/>
  <c r="CD345" i="6"/>
  <c r="BY345" i="6"/>
  <c r="L345" i="6"/>
  <c r="CD344" i="6"/>
  <c r="BY344" i="6"/>
  <c r="L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L94" i="6"/>
  <c r="CD93" i="6"/>
  <c r="BY93" i="6"/>
  <c r="L93" i="6"/>
  <c r="CD92" i="6"/>
  <c r="BY92" i="6"/>
  <c r="L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  <c r="L352" i="8"/>
  <c r="L353" i="8"/>
  <c r="L354" i="8"/>
  <c r="CD362" i="8"/>
  <c r="BY362" i="8"/>
  <c r="CD354" i="8"/>
  <c r="BY354" i="8"/>
  <c r="CD353" i="8"/>
  <c r="BY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CD343" i="8"/>
  <c r="BY343" i="8"/>
  <c r="CD342" i="8"/>
  <c r="BY342" i="8"/>
  <c r="CD341" i="8"/>
  <c r="BY341" i="8"/>
  <c r="CD340" i="8"/>
  <c r="BY340" i="8"/>
  <c r="CD339" i="8"/>
  <c r="BY339" i="8"/>
  <c r="CD338" i="8"/>
  <c r="BY338" i="8"/>
  <c r="CD337" i="8"/>
  <c r="BY337" i="8"/>
  <c r="CD336" i="8"/>
  <c r="BY336" i="8"/>
  <c r="L351" i="8"/>
  <c r="L350" i="8"/>
  <c r="L349" i="8"/>
  <c r="L348" i="8"/>
  <c r="L347" i="8"/>
  <c r="L346" i="8"/>
  <c r="L345" i="8"/>
  <c r="L344" i="8"/>
  <c r="L343" i="8"/>
  <c r="L342" i="8"/>
  <c r="L341" i="8"/>
  <c r="L340" i="8"/>
  <c r="L339" i="8"/>
  <c r="L338" i="8"/>
  <c r="L337" i="8"/>
  <c r="L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L325" i="8"/>
  <c r="CD324" i="8"/>
  <c r="BY324" i="8"/>
  <c r="L324" i="8"/>
  <c r="CD323" i="8"/>
  <c r="BY323" i="8"/>
  <c r="L323" i="8"/>
  <c r="CD322" i="8"/>
  <c r="BY322" i="8"/>
  <c r="L322" i="8"/>
  <c r="CD321" i="8"/>
  <c r="BY321" i="8"/>
  <c r="L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L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L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CD144" i="8"/>
  <c r="BY144" i="8"/>
  <c r="L144" i="8"/>
  <c r="CD143" i="8"/>
  <c r="BY143" i="8"/>
  <c r="L143" i="8"/>
  <c r="CD142" i="8"/>
  <c r="BY142" i="8"/>
  <c r="L142" i="8"/>
  <c r="CD141" i="8"/>
  <c r="BY141" i="8"/>
  <c r="L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L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L104" i="8"/>
  <c r="CD103" i="8"/>
  <c r="BY103" i="8"/>
  <c r="L103" i="8"/>
  <c r="CD102" i="8"/>
  <c r="BY102" i="8"/>
  <c r="L102" i="8"/>
  <c r="CD101" i="8"/>
  <c r="BY101" i="8"/>
  <c r="L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L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185" i="8" l="1"/>
  <c r="L145" i="8"/>
  <c r="L126" i="8"/>
</calcChain>
</file>

<file path=xl/sharedStrings.xml><?xml version="1.0" encoding="utf-8"?>
<sst xmlns="http://schemas.openxmlformats.org/spreadsheetml/2006/main" count="9254" uniqueCount="457">
  <si>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</si>
  <si>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</si>
  <si>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</si>
  <si>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</si>
  <si>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</si>
  <si>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</si>
  <si>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</si>
  <si>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</si>
  <si>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</si>
  <si>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</si>
  <si>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</si>
  <si>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</si>
  <si>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</si>
  <si>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</si>
  <si>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</si>
  <si>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</si>
  <si>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</si>
  <si>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</si>
  <si>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</si>
  <si>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</si>
  <si>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</si>
  <si>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</si>
  <si>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</si>
  <si>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</si>
  <si>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</si>
  <si>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</si>
  <si>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</si>
  <si>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</si>
  <si>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</si>
  <si>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</si>
  <si>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</si>
  <si>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</si>
  <si>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</si>
  <si>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</si>
  <si>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</si>
  <si>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</si>
  <si>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</si>
  <si>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</si>
  <si>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</si>
  <si>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</si>
  <si>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</si>
  <si>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</si>
  <si>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</si>
  <si>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</si>
  <si>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</si>
  <si>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</si>
  <si>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</si>
  <si>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</si>
  <si>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</si>
  <si>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</si>
  <si>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</si>
  <si>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</si>
  <si>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</si>
  <si>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</si>
  <si>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</si>
  <si>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</si>
  <si>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</si>
  <si>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</si>
  <si>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</si>
  <si>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</si>
  <si>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</si>
  <si>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</si>
  <si>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</si>
  <si>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</si>
  <si>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</si>
  <si>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</si>
  <si>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</si>
  <si>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</si>
  <si>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</si>
  <si>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</si>
  <si>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</si>
  <si>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</si>
  <si>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</si>
  <si>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</si>
  <si>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</si>
  <si>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</si>
  <si>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</si>
  <si>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</si>
  <si>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</si>
  <si>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</si>
  <si>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</si>
  <si>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</si>
  <si>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</si>
  <si>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</si>
  <si>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</si>
  <si>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</si>
  <si>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</si>
  <si>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</si>
  <si>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</si>
  <si>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</si>
  <si>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</si>
  <si>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</si>
  <si>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</si>
  <si>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</si>
  <si>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</si>
  <si>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</si>
  <si>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</si>
  <si>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</si>
  <si>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</si>
  <si>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</si>
  <si>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</si>
  <si>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</si>
  <si>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</si>
  <si>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</si>
  <si>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</si>
  <si>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</si>
  <si>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</si>
  <si>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</si>
  <si>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</si>
  <si>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</si>
  <si>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</si>
  <si>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</si>
  <si>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</si>
  <si>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</si>
  <si>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</si>
  <si>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</si>
  <si>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</si>
  <si>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</si>
  <si>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</si>
  <si>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</si>
  <si>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</si>
  <si>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</si>
  <si>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</si>
  <si>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</si>
  <si>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</si>
  <si>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</si>
  <si>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</si>
  <si>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</si>
  <si>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</si>
  <si>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</si>
  <si>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</si>
  <si>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</si>
  <si>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</si>
  <si>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</si>
  <si>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</si>
  <si>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</si>
  <si>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</si>
  <si>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</si>
  <si>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</si>
  <si>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</si>
  <si>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</si>
  <si>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</si>
  <si>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</si>
  <si>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</si>
  <si>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</si>
  <si>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</si>
  <si>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</si>
  <si>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</si>
  <si>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</si>
  <si>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</si>
  <si>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</si>
  <si>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</si>
  <si>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</si>
  <si>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</si>
  <si>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</si>
  <si>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</si>
  <si>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</si>
  <si>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</si>
  <si>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</si>
  <si>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</si>
  <si>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</si>
  <si>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</si>
  <si>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</si>
  <si>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</si>
  <si>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</si>
  <si>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</si>
  <si>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</si>
  <si>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</si>
  <si>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</si>
  <si>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</si>
  <si>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</si>
  <si>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</si>
  <si>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</si>
  <si>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</si>
  <si>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</si>
  <si>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</si>
  <si>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</si>
  <si>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</si>
  <si>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</si>
  <si>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</si>
  <si>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</si>
  <si>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</si>
  <si>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</si>
  <si>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</si>
  <si>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</si>
  <si>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</si>
  <si>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</si>
  <si>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</si>
  <si>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</si>
  <si>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</si>
  <si>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</si>
  <si>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</si>
  <si>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</si>
  <si>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</si>
  <si>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</si>
  <si>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</si>
  <si>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</si>
  <si>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</si>
  <si>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</si>
  <si>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</si>
  <si>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</si>
  <si>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</si>
  <si>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</si>
  <si>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</si>
  <si>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</si>
  <si>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</si>
  <si>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</si>
  <si>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</si>
  <si>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</si>
  <si>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</si>
  <si>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</si>
  <si>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</si>
  <si>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</si>
  <si>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</si>
  <si>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</si>
  <si>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</si>
  <si>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</si>
  <si>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</si>
  <si>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</si>
  <si>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</si>
  <si>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</si>
  <si>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</si>
  <si>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</si>
  <si>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</si>
  <si>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</si>
  <si>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</si>
  <si>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</si>
  <si>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</si>
  <si>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</si>
  <si>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</si>
  <si>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</si>
  <si>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</si>
  <si>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</si>
  <si>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</si>
  <si>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</si>
  <si>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</si>
  <si>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</si>
  <si>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</si>
  <si>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</si>
  <si>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</si>
  <si>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</si>
  <si>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</si>
  <si>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</si>
  <si>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</si>
  <si>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</si>
  <si>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</si>
  <si>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</si>
  <si>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</si>
  <si>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</si>
  <si>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</si>
  <si>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</si>
  <si>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</si>
  <si>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</si>
  <si>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</si>
  <si>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</si>
  <si>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</si>
  <si>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</si>
  <si>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</si>
  <si>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</si>
  <si>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</si>
  <si>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</si>
  <si>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</si>
  <si>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</si>
  <si>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</si>
  <si>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</si>
  <si>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</si>
  <si>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</si>
  <si>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</si>
  <si>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</si>
  <si>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</si>
  <si>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</si>
  <si>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</si>
  <si>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</si>
  <si>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</si>
  <si>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</si>
  <si>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</si>
  <si>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</si>
  <si>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</si>
  <si>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</si>
  <si>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</si>
  <si>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</si>
  <si>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</si>
  <si>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</si>
  <si>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</si>
  <si>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</si>
  <si>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</si>
  <si>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</si>
  <si>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</si>
  <si>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</si>
  <si>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</si>
  <si>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</si>
  <si>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</si>
  <si>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</si>
  <si>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</si>
  <si>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</si>
  <si>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</si>
  <si>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</si>
  <si>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</si>
  <si>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</si>
  <si>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</si>
  <si>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</si>
  <si>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</si>
  <si>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</si>
  <si>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</si>
  <si>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</si>
  <si>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</si>
  <si>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</si>
  <si>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</si>
  <si>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</si>
  <si>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</si>
  <si>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</si>
  <si>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</si>
  <si>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</si>
  <si>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</si>
  <si>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</si>
  <si>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</si>
  <si>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</si>
  <si>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</si>
  <si>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</si>
  <si>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</si>
  <si>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</si>
  <si>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</si>
  <si>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</si>
  <si>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</si>
  <si>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</si>
  <si>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</si>
  <si>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</si>
  <si>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</si>
  <si>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</si>
  <si>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</si>
  <si>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</si>
  <si>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</si>
  <si>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</si>
  <si>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</si>
  <si>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</si>
  <si>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</si>
  <si>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</si>
  <si>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</si>
  <si>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</si>
  <si>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</si>
  <si>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</si>
  <si>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</si>
  <si>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</si>
  <si>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</si>
  <si>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</si>
  <si>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</si>
  <si>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</si>
  <si>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</si>
  <si>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</si>
  <si>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</si>
  <si>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</si>
  <si>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</si>
  <si>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</si>
  <si>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</si>
  <si>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</si>
  <si>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</si>
  <si>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</si>
  <si>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</si>
  <si>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</si>
  <si>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</si>
  <si>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</si>
  <si>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</si>
  <si>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</si>
  <si>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</si>
  <si>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</si>
  <si>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</si>
  <si>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</si>
  <si>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</si>
  <si>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</si>
  <si>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</si>
  <si>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</si>
  <si>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</si>
  <si>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</si>
  <si>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</si>
  <si>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</si>
  <si>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</si>
  <si>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</si>
  <si>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</si>
  <si>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</si>
  <si>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</si>
  <si>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</si>
  <si>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</si>
  <si>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</si>
  <si>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</si>
  <si>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</si>
  <si>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</si>
  <si>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</si>
  <si>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</si>
  <si>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</si>
  <si>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</si>
  <si>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</si>
  <si>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</si>
  <si>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</si>
  <si>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</si>
  <si>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</si>
  <si>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</si>
  <si>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</si>
  <si>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</si>
  <si>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</si>
  <si>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</si>
  <si>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</si>
  <si>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</si>
  <si>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</si>
  <si>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</si>
  <si>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</si>
  <si>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</si>
  <si>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</si>
  <si>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</si>
  <si>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</si>
  <si>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</si>
  <si>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</si>
  <si>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</si>
  <si>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</si>
  <si>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</si>
  <si>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</si>
  <si>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</si>
  <si>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</si>
  <si>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</si>
  <si>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</si>
  <si>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</si>
  <si>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</si>
  <si>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</si>
  <si>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เค้กช็อกโกแลตดูไบ</t>
  </si>
  <si>
    <t>(BC) เครปโรลฝอยทอง</t>
  </si>
  <si>
    <t>วรรณวนัชขนมปังแฮมเห็ดมายองเนส</t>
  </si>
  <si>
    <t>วรรณวนัชเเฮมเห็ดมายองเนส 90g</t>
  </si>
  <si>
    <t xml:space="preserve">ช็อกโกแลตเค้กเลิฟเวอร์ 85 กรัม </t>
  </si>
  <si>
    <t>ครีมฮอร์วนิลา</t>
  </si>
  <si>
    <t xml:space="preserve"> ชูครีมโกโก้ดัทช์ 80 กรัม</t>
  </si>
  <si>
    <t>ชูครีมช็อกโกแลตดูไบ 55 กรัม</t>
  </si>
  <si>
    <t xml:space="preserve"> ชูครีมช็อกโกแลตดูไบ 55 กรัม</t>
  </si>
  <si>
    <t>ไดฟูกุช็อกโกแลตดูไบ</t>
  </si>
  <si>
    <t>ทาร์ตไข่คาราเมล</t>
  </si>
  <si>
    <t>ครีมฮอร์นเดนิชไส้ครีมนม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</si>
  <si>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</si>
  <si>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</si>
  <si>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</si>
  <si>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</si>
  <si>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เค้กกล้วยหอมเชดด้าชีส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</si>
  <si>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</si>
  <si>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</si>
  <si>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</si>
  <si>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week 2 (วันที่ 11 - 17 พฤษภาคม 2568)</t>
  </si>
  <si>
    <t>week 3 (วันที่ 18 - 24 พฤษภาคม 2568)</t>
  </si>
  <si>
    <t>week 4 (วันที่ 25 - 31 พฤษภาคม 2568)</t>
  </si>
  <si>
    <t>week 5 (วันที่ 2568)</t>
  </si>
  <si>
    <t>week 1 (วันที่ 4 - 10 พฤษภาคม 2568)</t>
  </si>
  <si>
    <t>เค้กโมลเทนช็อคโกแลต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</si>
  <si>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</si>
  <si>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</si>
  <si>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</si>
  <si>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 xml:space="preserve"> เค้กแอปเปิ้ล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</si>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</sst>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color rgb="FF000000"/>
      <name val="Angsana New"/>
      <family val="1"/>
    </font>
    <font>
      <b/>
      <sz val="20"/>
      <color rgb="FF000000"/>
      <name val="Angsana New"/>
      <family val="1"/>
    </font>
    <font>
      <sz val="20"/>
      <color rgb="FF000000"/>
      <name val="Angsana New"/>
      <family val="1"/>
    </font>
    <font>
      <b/>
      <sz val="20"/>
      <color rgb="FFC6E0B4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18"/>
      <name val="Angsana New"/>
      <family val="1"/>
      <charset val="222"/>
    </font>
    <font>
      <sz val="12"/>
      <name val="K2d"/>
      <charset val="222"/>
    </font>
    <font>
      <sz val="16"/>
      <color rgb="FF00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499984740745262"/>
      <name val="Angsana New"/>
      <family val="1"/>
    </font>
    <font>
      <sz val="18"/>
      <color theme="4" tint="-0.249977111117893"/>
      <name val="Angsana New"/>
      <family val="1"/>
    </font>
    <font>
      <sz val="12"/>
      <color rgb="FF000000"/>
      <name val="K2D"/>
    </font>
    <font>
      <sz val="18"/>
      <color theme="3"/>
      <name val="Angsana New"/>
      <family val="1"/>
    </font>
    <font>
      <sz val="14"/>
      <color rgb="FF000000"/>
      <name val="Arial"/>
      <family val="2"/>
      <scheme val="minor"/>
    </font>
    <font>
      <sz val="14"/>
      <color rgb="FF000000"/>
      <name val="Angsana New"/>
      <family val="1"/>
    </font>
  </fonts>
  <fills count="41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53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9" fillId="0" borderId="6" xfId="0" applyFont="1" applyBorder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9" xfId="0" applyFont="1" applyBorder="1"/>
    <xf numFmtId="0" fontId="25" fillId="16" borderId="1" xfId="0" applyFont="1" applyFill="1" applyBorder="1" applyAlignment="1">
      <alignment horizontal="center"/>
    </xf>
    <xf numFmtId="0" fontId="25" fillId="20" borderId="1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4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3" fontId="20" fillId="0" borderId="16" xfId="0" applyNumberFormat="1" applyFont="1" applyBorder="1" applyAlignment="1">
      <alignment horizontal="center"/>
    </xf>
    <xf numFmtId="0" fontId="25" fillId="23" borderId="16" xfId="0" applyFont="1" applyFill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16" xfId="0" applyFont="1" applyBorder="1"/>
    <xf numFmtId="3" fontId="36" fillId="21" borderId="6" xfId="0" applyNumberFormat="1" applyFont="1" applyFill="1" applyBorder="1" applyAlignment="1">
      <alignment horizontal="center"/>
    </xf>
    <xf numFmtId="3" fontId="37" fillId="22" borderId="6" xfId="0" applyNumberFormat="1" applyFont="1" applyFill="1" applyBorder="1" applyAlignment="1">
      <alignment horizontal="center"/>
    </xf>
    <xf numFmtId="3" fontId="37" fillId="23" borderId="6" xfId="0" applyNumberFormat="1" applyFont="1" applyFill="1" applyBorder="1" applyAlignment="1">
      <alignment horizontal="center"/>
    </xf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3" fillId="36" borderId="0" xfId="0" applyFont="1" applyFill="1"/>
    <xf numFmtId="0" fontId="25" fillId="37" borderId="0" xfId="0" applyFont="1" applyFill="1" applyAlignment="1">
      <alignment horizontal="center"/>
    </xf>
    <xf numFmtId="0" fontId="20" fillId="37" borderId="0" xfId="0" applyFont="1" applyFill="1" applyAlignment="1">
      <alignment horizontal="center"/>
    </xf>
    <xf numFmtId="3" fontId="25" fillId="37" borderId="0" xfId="0" applyNumberFormat="1" applyFont="1" applyFill="1" applyAlignment="1">
      <alignment horizontal="center"/>
    </xf>
    <xf numFmtId="3" fontId="20" fillId="37" borderId="0" xfId="0" applyNumberFormat="1" applyFont="1" applyFill="1" applyAlignment="1">
      <alignment horizontal="center"/>
    </xf>
    <xf numFmtId="0" fontId="38" fillId="0" borderId="7" xfId="0" applyFont="1" applyBorder="1" applyAlignment="1">
      <alignment horizontal="center"/>
    </xf>
    <xf numFmtId="0" fontId="38" fillId="0" borderId="6" xfId="0" applyFont="1" applyBorder="1" applyAlignment="1">
      <alignment horizontal="left"/>
    </xf>
    <xf numFmtId="0" fontId="32" fillId="18" borderId="7" xfId="0" applyFont="1" applyFill="1" applyBorder="1" applyAlignment="1">
      <alignment horizontal="center"/>
    </xf>
    <xf numFmtId="0" fontId="32" fillId="0" borderId="6" xfId="0" applyFont="1" applyBorder="1"/>
    <xf numFmtId="0" fontId="34" fillId="23" borderId="8" xfId="0" applyFont="1" applyFill="1" applyBorder="1" applyAlignment="1">
      <alignment horizontal="center"/>
    </xf>
    <xf numFmtId="0" fontId="19" fillId="0" borderId="16" xfId="0" applyFont="1" applyBorder="1"/>
    <xf numFmtId="3" fontId="34" fillId="21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3" borderId="6" xfId="0" applyNumberFormat="1" applyFont="1" applyFill="1" applyBorder="1" applyAlignment="1">
      <alignment horizontal="center"/>
    </xf>
    <xf numFmtId="0" fontId="34" fillId="12" borderId="8" xfId="0" applyFont="1" applyFill="1" applyBorder="1" applyAlignment="1">
      <alignment horizontal="center"/>
    </xf>
    <xf numFmtId="0" fontId="34" fillId="16" borderId="8" xfId="0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3" fontId="34" fillId="16" borderId="3" xfId="0" applyNumberFormat="1" applyFont="1" applyFill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33" borderId="6" xfId="0" applyFont="1" applyFill="1" applyBorder="1" applyAlignment="1">
      <alignment horizontal="center"/>
    </xf>
    <xf numFmtId="0" fontId="34" fillId="33" borderId="6" xfId="0" applyFont="1" applyFill="1" applyBorder="1" applyAlignment="1">
      <alignment horizontal="left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3" fontId="34" fillId="22" borderId="8" xfId="0" applyNumberFormat="1" applyFont="1" applyFill="1" applyBorder="1" applyAlignment="1">
      <alignment horizontal="center"/>
    </xf>
    <xf numFmtId="3" fontId="37" fillId="37" borderId="0" xfId="0" applyNumberFormat="1" applyFont="1" applyFill="1" applyAlignment="1">
      <alignment horizontal="center"/>
    </xf>
    <xf numFmtId="3" fontId="27" fillId="37" borderId="0" xfId="0" applyNumberFormat="1" applyFont="1" applyFill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0" fontId="39" fillId="3" borderId="6" xfId="0" applyFont="1" applyFill="1" applyBorder="1" applyAlignment="1">
      <alignment horizontal="center"/>
    </xf>
    <xf numFmtId="3" fontId="39" fillId="3" borderId="6" xfId="0" applyNumberFormat="1" applyFont="1" applyFill="1" applyBorder="1" applyAlignment="1">
      <alignment horizontal="center"/>
    </xf>
    <xf numFmtId="0" fontId="34" fillId="16" borderId="16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12" borderId="16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4" fillId="22" borderId="18" xfId="0" applyNumberFormat="1" applyFont="1" applyFill="1" applyBorder="1" applyAlignment="1">
      <alignment horizontal="center"/>
    </xf>
    <xf numFmtId="0" fontId="19" fillId="38" borderId="17" xfId="0" applyFont="1" applyFill="1" applyBorder="1" applyAlignment="1">
      <alignment horizontal="center"/>
    </xf>
    <xf numFmtId="0" fontId="19" fillId="9" borderId="22" xfId="0" applyFont="1" applyFill="1" applyBorder="1" applyAlignment="1">
      <alignment horizontal="center"/>
    </xf>
    <xf numFmtId="0" fontId="19" fillId="38" borderId="21" xfId="0" applyFont="1" applyFill="1" applyBorder="1" applyAlignment="1">
      <alignment horizontal="center"/>
    </xf>
    <xf numFmtId="0" fontId="34" fillId="16" borderId="6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2" fillId="18" borderId="4" xfId="0" applyFont="1" applyFill="1" applyBorder="1" applyAlignment="1">
      <alignment horizontal="center"/>
    </xf>
    <xf numFmtId="0" fontId="32" fillId="0" borderId="9" xfId="0" applyFont="1" applyBorder="1"/>
    <xf numFmtId="0" fontId="32" fillId="18" borderId="16" xfId="0" applyFont="1" applyFill="1" applyBorder="1" applyAlignment="1">
      <alignment horizontal="center"/>
    </xf>
    <xf numFmtId="0" fontId="32" fillId="0" borderId="16" xfId="0" applyFont="1" applyBorder="1"/>
    <xf numFmtId="3" fontId="34" fillId="24" borderId="8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19" fillId="18" borderId="14" xfId="0" applyFont="1" applyFill="1" applyBorder="1" applyAlignment="1">
      <alignment horizontal="center"/>
    </xf>
    <xf numFmtId="0" fontId="19" fillId="0" borderId="15" xfId="0" applyFont="1" applyBorder="1"/>
    <xf numFmtId="0" fontId="19" fillId="0" borderId="14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4" fillId="16" borderId="7" xfId="0" applyFont="1" applyFill="1" applyBorder="1" applyAlignment="1">
      <alignment horizontal="center"/>
    </xf>
    <xf numFmtId="0" fontId="34" fillId="12" borderId="7" xfId="0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0" fontId="34" fillId="16" borderId="1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center"/>
    </xf>
    <xf numFmtId="0" fontId="34" fillId="12" borderId="1" xfId="0" applyFont="1" applyFill="1" applyBorder="1" applyAlignment="1">
      <alignment horizontal="center"/>
    </xf>
    <xf numFmtId="0" fontId="34" fillId="12" borderId="14" xfId="0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4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4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4" xfId="0" applyFont="1" applyFill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9" xfId="0" applyFont="1" applyBorder="1" applyAlignment="1">
      <alignment horizontal="left"/>
    </xf>
    <xf numFmtId="0" fontId="32" fillId="0" borderId="9" xfId="0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40" fillId="3" borderId="1" xfId="0" applyFont="1" applyFill="1" applyBorder="1" applyAlignment="1">
      <alignment horizontal="center"/>
    </xf>
    <xf numFmtId="0" fontId="39" fillId="3" borderId="9" xfId="0" applyFont="1" applyFill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16" borderId="16" xfId="0" applyFont="1" applyFill="1" applyBorder="1" applyAlignment="1">
      <alignment horizontal="center"/>
    </xf>
    <xf numFmtId="0" fontId="25" fillId="12" borderId="16" xfId="0" applyFont="1" applyFill="1" applyBorder="1" applyAlignment="1">
      <alignment horizontal="center"/>
    </xf>
    <xf numFmtId="0" fontId="25" fillId="20" borderId="16" xfId="0" applyFont="1" applyFill="1" applyBorder="1" applyAlignment="1">
      <alignment horizontal="center"/>
    </xf>
    <xf numFmtId="0" fontId="25" fillId="21" borderId="16" xfId="0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left"/>
    </xf>
    <xf numFmtId="0" fontId="39" fillId="0" borderId="16" xfId="0" applyFont="1" applyBorder="1" applyAlignment="1">
      <alignment horizontal="center"/>
    </xf>
    <xf numFmtId="0" fontId="40" fillId="3" borderId="16" xfId="0" applyFont="1" applyFill="1" applyBorder="1" applyAlignment="1">
      <alignment horizontal="center"/>
    </xf>
    <xf numFmtId="0" fontId="39" fillId="3" borderId="16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23" fillId="0" borderId="19" xfId="0" applyFont="1" applyBorder="1"/>
    <xf numFmtId="0" fontId="19" fillId="33" borderId="6" xfId="0" applyFont="1" applyFill="1" applyBorder="1"/>
    <xf numFmtId="0" fontId="32" fillId="34" borderId="7" xfId="0" applyFont="1" applyFill="1" applyBorder="1" applyAlignment="1">
      <alignment horizontal="center"/>
    </xf>
    <xf numFmtId="0" fontId="32" fillId="33" borderId="6" xfId="0" applyFont="1" applyFill="1" applyBorder="1"/>
    <xf numFmtId="0" fontId="19" fillId="0" borderId="19" xfId="0" applyFont="1" applyBorder="1" applyAlignment="1">
      <alignment horizontal="center"/>
    </xf>
    <xf numFmtId="0" fontId="23" fillId="0" borderId="24" xfId="0" applyFont="1" applyBorder="1"/>
    <xf numFmtId="0" fontId="23" fillId="0" borderId="25" xfId="0" applyFont="1" applyBorder="1"/>
    <xf numFmtId="0" fontId="19" fillId="18" borderId="24" xfId="0" applyFont="1" applyFill="1" applyBorder="1" applyAlignment="1">
      <alignment horizontal="center"/>
    </xf>
    <xf numFmtId="0" fontId="32" fillId="0" borderId="24" xfId="0" applyFont="1" applyBorder="1"/>
    <xf numFmtId="0" fontId="23" fillId="0" borderId="26" xfId="0" applyFont="1" applyBorder="1"/>
    <xf numFmtId="0" fontId="34" fillId="20" borderId="24" xfId="0" applyFont="1" applyFill="1" applyBorder="1" applyAlignment="1">
      <alignment horizontal="center"/>
    </xf>
    <xf numFmtId="0" fontId="34" fillId="24" borderId="24" xfId="0" applyFont="1" applyFill="1" applyBorder="1" applyAlignment="1">
      <alignment horizontal="center"/>
    </xf>
    <xf numFmtId="0" fontId="20" fillId="23" borderId="16" xfId="0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3" fontId="34" fillId="12" borderId="8" xfId="0" applyNumberFormat="1" applyFont="1" applyFill="1" applyBorder="1" applyAlignment="1">
      <alignment horizontal="center"/>
    </xf>
    <xf numFmtId="3" fontId="34" fillId="12" borderId="16" xfId="0" applyNumberFormat="1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2" borderId="20" xfId="0" applyNumberFormat="1" applyFont="1" applyFill="1" applyBorder="1" applyAlignment="1">
      <alignment horizontal="center"/>
    </xf>
    <xf numFmtId="0" fontId="34" fillId="33" borderId="24" xfId="0" applyFont="1" applyFill="1" applyBorder="1" applyAlignment="1">
      <alignment horizontal="center"/>
    </xf>
    <xf numFmtId="0" fontId="34" fillId="33" borderId="16" xfId="0" applyFont="1" applyFill="1" applyBorder="1" applyAlignment="1">
      <alignment horizontal="center"/>
    </xf>
    <xf numFmtId="0" fontId="34" fillId="39" borderId="24" xfId="0" applyFont="1" applyFill="1" applyBorder="1" applyAlignment="1">
      <alignment horizontal="center"/>
    </xf>
    <xf numFmtId="0" fontId="34" fillId="39" borderId="16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7" xfId="0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9" xfId="0" applyFont="1" applyBorder="1" applyAlignment="1">
      <alignment horizontal="center"/>
    </xf>
    <xf numFmtId="3" fontId="20" fillId="3" borderId="9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41" fillId="23" borderId="8" xfId="0" applyFont="1" applyFill="1" applyBorder="1" applyAlignment="1">
      <alignment horizontal="center"/>
    </xf>
    <xf numFmtId="0" fontId="41" fillId="23" borderId="1" xfId="0" applyFont="1" applyFill="1" applyBorder="1" applyAlignment="1">
      <alignment horizontal="center"/>
    </xf>
    <xf numFmtId="0" fontId="41" fillId="23" borderId="16" xfId="0" applyFont="1" applyFill="1" applyBorder="1" applyAlignment="1">
      <alignment horizontal="center"/>
    </xf>
    <xf numFmtId="0" fontId="41" fillId="23" borderId="24" xfId="0" applyFont="1" applyFill="1" applyBorder="1" applyAlignment="1">
      <alignment horizontal="center"/>
    </xf>
    <xf numFmtId="0" fontId="42" fillId="21" borderId="8" xfId="0" applyFont="1" applyFill="1" applyBorder="1" applyAlignment="1">
      <alignment horizontal="center"/>
    </xf>
    <xf numFmtId="0" fontId="34" fillId="21" borderId="24" xfId="0" applyFont="1" applyFill="1" applyBorder="1" applyAlignment="1">
      <alignment horizontal="center"/>
    </xf>
    <xf numFmtId="0" fontId="34" fillId="22" borderId="24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23" fillId="0" borderId="18" xfId="0" applyFont="1" applyBorder="1"/>
    <xf numFmtId="0" fontId="19" fillId="0" borderId="18" xfId="0" applyFont="1" applyBorder="1"/>
    <xf numFmtId="0" fontId="19" fillId="40" borderId="6" xfId="0" applyFont="1" applyFill="1" applyBorder="1" applyAlignment="1">
      <alignment horizontal="center"/>
    </xf>
    <xf numFmtId="0" fontId="19" fillId="40" borderId="6" xfId="0" applyFont="1" applyFill="1" applyBorder="1" applyAlignment="1">
      <alignment horizontal="left"/>
    </xf>
    <xf numFmtId="3" fontId="34" fillId="16" borderId="8" xfId="0" applyNumberFormat="1" applyFont="1" applyFill="1" applyBorder="1" applyAlignment="1">
      <alignment horizontal="center"/>
    </xf>
    <xf numFmtId="0" fontId="34" fillId="24" borderId="7" xfId="0" applyFont="1" applyFill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13" borderId="24" xfId="0" applyFont="1" applyFill="1" applyBorder="1" applyAlignment="1">
      <alignment horizontal="center"/>
    </xf>
    <xf numFmtId="0" fontId="19" fillId="9" borderId="28" xfId="0" applyFont="1" applyFill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34" fillId="16" borderId="24" xfId="0" applyFont="1" applyFill="1" applyBorder="1" applyAlignment="1">
      <alignment horizontal="center"/>
    </xf>
    <xf numFmtId="0" fontId="34" fillId="12" borderId="24" xfId="0" applyFont="1" applyFill="1" applyBorder="1" applyAlignment="1">
      <alignment horizontal="center"/>
    </xf>
    <xf numFmtId="3" fontId="34" fillId="22" borderId="24" xfId="0" applyNumberFormat="1" applyFont="1" applyFill="1" applyBorder="1" applyAlignment="1">
      <alignment horizontal="center"/>
    </xf>
    <xf numFmtId="3" fontId="34" fillId="20" borderId="24" xfId="0" applyNumberFormat="1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38" borderId="27" xfId="0" applyFont="1" applyFill="1" applyBorder="1" applyAlignment="1">
      <alignment horizontal="center"/>
    </xf>
    <xf numFmtId="0" fontId="44" fillId="23" borderId="16" xfId="0" applyFont="1" applyFill="1" applyBorder="1" applyAlignment="1">
      <alignment horizontal="center"/>
    </xf>
    <xf numFmtId="0" fontId="44" fillId="34" borderId="7" xfId="0" applyFont="1" applyFill="1" applyBorder="1" applyAlignment="1">
      <alignment horizontal="center"/>
    </xf>
    <xf numFmtId="0" fontId="44" fillId="33" borderId="6" xfId="0" applyFont="1" applyFill="1" applyBorder="1"/>
    <xf numFmtId="0" fontId="19" fillId="13" borderId="19" xfId="0" applyFont="1" applyFill="1" applyBorder="1" applyAlignment="1">
      <alignment horizontal="center"/>
    </xf>
    <xf numFmtId="0" fontId="32" fillId="18" borderId="24" xfId="0" applyFont="1" applyFill="1" applyBorder="1" applyAlignment="1">
      <alignment horizontal="center"/>
    </xf>
    <xf numFmtId="0" fontId="32" fillId="0" borderId="18" xfId="0" applyFont="1" applyBorder="1"/>
    <xf numFmtId="0" fontId="43" fillId="0" borderId="16" xfId="0" applyFont="1" applyBorder="1" applyAlignment="1">
      <alignment horizontal="center" vertical="center" wrapText="1"/>
    </xf>
    <xf numFmtId="0" fontId="43" fillId="0" borderId="16" xfId="0" applyFont="1" applyBorder="1" applyAlignment="1">
      <alignment wrapText="1"/>
    </xf>
    <xf numFmtId="0" fontId="44" fillId="23" borderId="8" xfId="0" applyFont="1" applyFill="1" applyBorder="1" applyAlignment="1">
      <alignment horizontal="center"/>
    </xf>
    <xf numFmtId="0" fontId="42" fillId="23" borderId="8" xfId="0" applyFont="1" applyFill="1" applyBorder="1" applyAlignment="1">
      <alignment horizontal="center"/>
    </xf>
    <xf numFmtId="0" fontId="42" fillId="23" borderId="16" xfId="0" applyFont="1" applyFill="1" applyBorder="1" applyAlignment="1">
      <alignment horizontal="center"/>
    </xf>
    <xf numFmtId="0" fontId="42" fillId="23" borderId="24" xfId="0" applyFont="1" applyFill="1" applyBorder="1" applyAlignment="1">
      <alignment horizontal="center"/>
    </xf>
    <xf numFmtId="0" fontId="45" fillId="0" borderId="0" xfId="0" applyFont="1" applyAlignment="1">
      <alignment horizontal="center"/>
    </xf>
    <xf numFmtId="0" fontId="46" fillId="18" borderId="16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34" fillId="0" borderId="2" xfId="0" applyFont="1" applyBorder="1"/>
    <xf numFmtId="0" fontId="34" fillId="0" borderId="3" xfId="0" applyFont="1" applyBorder="1"/>
    <xf numFmtId="0" fontId="35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4" fillId="0" borderId="4" xfId="0" applyFont="1" applyBorder="1"/>
    <xf numFmtId="0" fontId="34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97ECF3"/>
      <color rgb="FFE3A941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1"/>
  <sheetViews>
    <sheetView zoomScale="70" zoomScaleNormal="70" workbookViewId="0">
      <pane xSplit="8" ySplit="4" topLeftCell="BE309" activePane="bottomRight" state="frozen"/>
      <selection pane="topRight" activeCell="I1" sqref="I1"/>
      <selection pane="bottomLeft" activeCell="A5" sqref="A5"/>
      <selection pane="bottomRight" activeCell="DO362" sqref="DO36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93" customWidth="1"/>
    <col min="10" max="10" width="5.85546875" style="293" customWidth="1"/>
    <col min="11" max="13" width="9.42578125" style="293" customWidth="1"/>
    <col min="14" max="14" width="12.7109375" style="293" hidden="1" customWidth="1"/>
    <col min="15" max="15" width="12.85546875" style="293" bestFit="1" customWidth="1"/>
    <col min="16" max="17" width="12.7109375" style="293" hidden="1" customWidth="1"/>
    <col min="18" max="18" width="12.85546875" style="293" bestFit="1" customWidth="1"/>
    <col min="19" max="20" width="12.7109375" style="293" hidden="1" customWidth="1"/>
    <col min="21" max="21" width="12.85546875" style="293" bestFit="1" customWidth="1"/>
    <col min="22" max="23" width="12.7109375" style="293" hidden="1" customWidth="1"/>
    <col min="24" max="24" width="12.85546875" style="293" bestFit="1" customWidth="1"/>
    <col min="25" max="26" width="12.7109375" style="293" hidden="1" customWidth="1"/>
    <col min="27" max="27" width="12.85546875" style="293" bestFit="1" customWidth="1"/>
    <col min="28" max="29" width="12.7109375" style="293" hidden="1" customWidth="1"/>
    <col min="30" max="30" width="12.85546875" style="293" bestFit="1" customWidth="1"/>
    <col min="31" max="32" width="12.7109375" style="293" hidden="1" customWidth="1"/>
    <col min="33" max="33" width="12.85546875" style="293" bestFit="1" customWidth="1"/>
    <col min="34" max="35" width="12.7109375" style="293" hidden="1" customWidth="1"/>
    <col min="36" max="36" width="12.85546875" style="293" bestFit="1" customWidth="1"/>
    <col min="37" max="38" width="12.7109375" style="293" hidden="1" customWidth="1"/>
    <col min="39" max="39" width="12.85546875" style="293" bestFit="1" customWidth="1"/>
    <col min="40" max="41" width="12.7109375" style="293" hidden="1" customWidth="1"/>
    <col min="42" max="42" width="12.85546875" style="293" bestFit="1" customWidth="1"/>
    <col min="43" max="44" width="12.7109375" style="293" hidden="1" customWidth="1"/>
    <col min="45" max="45" width="12.85546875" style="293" bestFit="1" customWidth="1"/>
    <col min="46" max="47" width="12.7109375" style="293" hidden="1" customWidth="1"/>
    <col min="48" max="48" width="12.85546875" style="293" bestFit="1" customWidth="1"/>
    <col min="49" max="50" width="12.7109375" style="293" hidden="1" customWidth="1"/>
    <col min="51" max="51" width="12.85546875" style="293" bestFit="1" customWidth="1"/>
    <col min="52" max="53" width="12.7109375" style="293" hidden="1" customWidth="1"/>
    <col min="54" max="54" width="12.85546875" style="293" bestFit="1" customWidth="1"/>
    <col min="55" max="56" width="12.7109375" style="293" hidden="1" customWidth="1"/>
    <col min="57" max="57" width="12.85546875" style="293" bestFit="1" customWidth="1"/>
    <col min="58" max="59" width="12.7109375" style="293" hidden="1" customWidth="1"/>
    <col min="60" max="60" width="12.85546875" style="293" bestFit="1" customWidth="1"/>
    <col min="61" max="62" width="12.7109375" style="293" hidden="1" customWidth="1"/>
    <col min="63" max="63" width="12.85546875" style="293" bestFit="1" customWidth="1"/>
    <col min="64" max="65" width="12.7109375" style="293" hidden="1" customWidth="1"/>
    <col min="66" max="66" width="12.85546875" style="293" bestFit="1" customWidth="1"/>
    <col min="67" max="68" width="12.7109375" style="293" hidden="1" customWidth="1"/>
    <col min="69" max="69" width="12.85546875" style="293" bestFit="1" customWidth="1"/>
    <col min="70" max="71" width="12.7109375" style="293" hidden="1" customWidth="1"/>
    <col min="72" max="72" width="12.85546875" style="293" bestFit="1" customWidth="1"/>
    <col min="73" max="74" width="12.7109375" style="293" hidden="1" customWidth="1"/>
    <col min="75" max="75" width="12.85546875" style="293" bestFit="1" customWidth="1"/>
    <col min="76" max="77" width="12.7109375" style="293" hidden="1" customWidth="1"/>
    <col min="78" max="78" width="12.85546875" style="293" bestFit="1" customWidth="1"/>
    <col min="79" max="80" width="12.7109375" style="293" hidden="1" customWidth="1"/>
    <col min="81" max="81" width="12.85546875" style="293" bestFit="1" customWidth="1"/>
    <col min="82" max="83" width="12.7109375" style="293" hidden="1" customWidth="1"/>
    <col min="84" max="84" width="12.85546875" style="293" bestFit="1" customWidth="1"/>
    <col min="85" max="86" width="12.7109375" style="293" hidden="1" customWidth="1"/>
    <col min="87" max="87" width="12.85546875" style="293" bestFit="1" customWidth="1"/>
    <col min="88" max="89" width="12.7109375" style="293" hidden="1" customWidth="1"/>
    <col min="90" max="90" width="12.85546875" style="293" bestFit="1" customWidth="1"/>
    <col min="91" max="92" width="12.7109375" style="293" hidden="1" customWidth="1"/>
    <col min="93" max="93" width="12.85546875" style="293" bestFit="1" customWidth="1"/>
    <col min="94" max="95" width="12.7109375" style="293" hidden="1" customWidth="1"/>
    <col min="96" max="96" width="12.85546875" style="293" bestFit="1" customWidth="1"/>
    <col min="97" max="98" width="12.7109375" style="293" hidden="1" customWidth="1"/>
    <col min="99" max="99" width="12.7109375" style="293"/>
    <col min="100" max="101" width="12.7109375" style="293" hidden="1" customWidth="1"/>
    <col min="102" max="102" width="12.7109375" style="293"/>
    <col min="103" max="104" width="12.7109375" style="293" hidden="1" customWidth="1"/>
    <col min="105" max="105" width="12.7109375" style="293"/>
    <col min="106" max="107" width="12.7109375" style="293" hidden="1" customWidth="1"/>
    <col min="108" max="108" width="12.7109375" style="293"/>
    <col min="109" max="110" width="12.7109375" style="293" hidden="1" customWidth="1"/>
    <col min="111" max="111" width="12.7109375" style="293"/>
    <col min="112" max="113" width="12.7109375" style="293" hidden="1" customWidth="1"/>
    <col min="114" max="114" width="12.7109375" style="293"/>
    <col min="115" max="116" width="12.7109375" style="293" hidden="1" customWidth="1"/>
    <col min="117" max="117" width="12.7109375" style="293"/>
    <col min="118" max="118" width="0" style="293" hidden="1" customWidth="1"/>
    <col min="119" max="16384" width="12.7109375" style="293"/>
  </cols>
  <sheetData>
    <row r="1" spans="1:118" ht="26.45" customHeight="1">
      <c r="A1" s="521" t="s">
        <v>0</v>
      </c>
      <c r="B1" s="522" t="s">
        <v>1</v>
      </c>
      <c r="C1" s="522" t="s">
        <v>2</v>
      </c>
      <c r="D1" s="522" t="s">
        <v>3</v>
      </c>
      <c r="E1" s="522" t="s">
        <v>4</v>
      </c>
      <c r="F1" s="516" t="s">
        <v>5</v>
      </c>
      <c r="G1" s="519" t="s">
        <v>6</v>
      </c>
      <c r="H1" s="155" t="s">
        <v>7</v>
      </c>
      <c r="I1" s="520" t="s">
        <v>8</v>
      </c>
      <c r="J1" s="510"/>
      <c r="K1" s="515"/>
      <c r="L1" s="509"/>
      <c r="M1" s="510"/>
      <c r="N1" s="511" t="s">
        <v>417</v>
      </c>
      <c r="O1" s="509"/>
      <c r="P1" s="509"/>
      <c r="Q1" s="509"/>
      <c r="R1" s="509"/>
      <c r="S1" s="509"/>
      <c r="T1" s="509"/>
      <c r="U1" s="509"/>
      <c r="V1" s="509"/>
      <c r="W1" s="509"/>
      <c r="X1" s="509"/>
      <c r="Y1" s="509"/>
      <c r="Z1" s="509"/>
      <c r="AA1" s="509"/>
      <c r="AB1" s="509"/>
      <c r="AC1" s="509"/>
      <c r="AD1" s="509"/>
      <c r="AE1" s="509"/>
      <c r="AF1" s="509"/>
      <c r="AG1" s="509"/>
      <c r="AH1" s="510"/>
      <c r="AI1" s="511" t="s">
        <v>418</v>
      </c>
      <c r="AJ1" s="509"/>
      <c r="AK1" s="509"/>
      <c r="AL1" s="509"/>
      <c r="AM1" s="509"/>
      <c r="AN1" s="509"/>
      <c r="AO1" s="509"/>
      <c r="AP1" s="509"/>
      <c r="AQ1" s="509"/>
      <c r="AR1" s="509"/>
      <c r="AS1" s="509"/>
      <c r="AT1" s="509"/>
      <c r="AU1" s="509"/>
      <c r="AV1" s="509"/>
      <c r="AW1" s="509"/>
      <c r="AX1" s="509"/>
      <c r="AY1" s="509"/>
      <c r="AZ1" s="509"/>
      <c r="BA1" s="509"/>
      <c r="BB1" s="509"/>
      <c r="BC1" s="510"/>
      <c r="BD1" s="511" t="s">
        <v>419</v>
      </c>
      <c r="BE1" s="509"/>
      <c r="BF1" s="509"/>
      <c r="BG1" s="509"/>
      <c r="BH1" s="509"/>
      <c r="BI1" s="509"/>
      <c r="BJ1" s="509"/>
      <c r="BK1" s="509"/>
      <c r="BL1" s="509"/>
      <c r="BM1" s="509"/>
      <c r="BN1" s="509"/>
      <c r="BO1" s="509"/>
      <c r="BP1" s="509"/>
      <c r="BQ1" s="509"/>
      <c r="BR1" s="509"/>
      <c r="BS1" s="509"/>
      <c r="BT1" s="509"/>
      <c r="BU1" s="509"/>
      <c r="BV1" s="509"/>
      <c r="BW1" s="509"/>
      <c r="BX1" s="510"/>
      <c r="BY1" s="511" t="s">
        <v>420</v>
      </c>
      <c r="BZ1" s="509"/>
      <c r="CA1" s="509"/>
      <c r="CB1" s="509"/>
      <c r="CC1" s="509"/>
      <c r="CD1" s="509"/>
      <c r="CE1" s="509"/>
      <c r="CF1" s="509"/>
      <c r="CG1" s="509"/>
      <c r="CH1" s="509"/>
      <c r="CI1" s="509"/>
      <c r="CJ1" s="509"/>
      <c r="CK1" s="509"/>
      <c r="CL1" s="509"/>
      <c r="CM1" s="509"/>
      <c r="CN1" s="509"/>
      <c r="CO1" s="509"/>
      <c r="CP1" s="509"/>
      <c r="CQ1" s="509"/>
      <c r="CR1" s="509"/>
      <c r="CS1" s="510"/>
      <c r="CT1" s="511" t="s">
        <v>421</v>
      </c>
      <c r="CU1" s="509"/>
      <c r="CV1" s="509"/>
      <c r="CW1" s="509"/>
      <c r="CX1" s="509"/>
      <c r="CY1" s="509"/>
      <c r="CZ1" s="509"/>
      <c r="DA1" s="509"/>
      <c r="DB1" s="509"/>
      <c r="DC1" s="509"/>
      <c r="DD1" s="509"/>
      <c r="DE1" s="509"/>
      <c r="DF1" s="509"/>
      <c r="DG1" s="509"/>
      <c r="DH1" s="509"/>
      <c r="DI1" s="509"/>
      <c r="DJ1" s="509"/>
      <c r="DK1" s="509"/>
      <c r="DL1" s="509"/>
      <c r="DM1" s="509"/>
      <c r="DN1" s="510"/>
    </row>
    <row r="2" spans="1:118" ht="26.25">
      <c r="A2" s="517"/>
      <c r="B2" s="517"/>
      <c r="C2" s="517"/>
      <c r="D2" s="517"/>
      <c r="E2" s="517"/>
      <c r="F2" s="517"/>
      <c r="G2" s="517"/>
      <c r="H2" s="246"/>
      <c r="I2" s="512" t="s">
        <v>11</v>
      </c>
      <c r="J2" s="512" t="s">
        <v>12</v>
      </c>
      <c r="K2" s="515" t="s">
        <v>13</v>
      </c>
      <c r="L2" s="509"/>
      <c r="M2" s="510"/>
      <c r="N2" s="508" t="s">
        <v>14</v>
      </c>
      <c r="O2" s="509"/>
      <c r="P2" s="510"/>
      <c r="Q2" s="508" t="s">
        <v>15</v>
      </c>
      <c r="R2" s="509"/>
      <c r="S2" s="510"/>
      <c r="T2" s="508" t="s">
        <v>16</v>
      </c>
      <c r="U2" s="509"/>
      <c r="V2" s="510"/>
      <c r="W2" s="508" t="s">
        <v>17</v>
      </c>
      <c r="X2" s="509"/>
      <c r="Y2" s="510"/>
      <c r="Z2" s="508" t="s">
        <v>18</v>
      </c>
      <c r="AA2" s="509"/>
      <c r="AB2" s="510"/>
      <c r="AC2" s="508" t="s">
        <v>19</v>
      </c>
      <c r="AD2" s="509"/>
      <c r="AE2" s="510"/>
      <c r="AF2" s="508" t="s">
        <v>20</v>
      </c>
      <c r="AG2" s="509"/>
      <c r="AH2" s="510"/>
      <c r="AI2" s="508" t="s">
        <v>14</v>
      </c>
      <c r="AJ2" s="509"/>
      <c r="AK2" s="510"/>
      <c r="AL2" s="508" t="s">
        <v>15</v>
      </c>
      <c r="AM2" s="509"/>
      <c r="AN2" s="510"/>
      <c r="AO2" s="508" t="s">
        <v>16</v>
      </c>
      <c r="AP2" s="509"/>
      <c r="AQ2" s="510"/>
      <c r="AR2" s="508" t="s">
        <v>17</v>
      </c>
      <c r="AS2" s="509"/>
      <c r="AT2" s="510"/>
      <c r="AU2" s="508" t="s">
        <v>18</v>
      </c>
      <c r="AV2" s="509"/>
      <c r="AW2" s="510"/>
      <c r="AX2" s="508" t="s">
        <v>19</v>
      </c>
      <c r="AY2" s="509"/>
      <c r="AZ2" s="510"/>
      <c r="BA2" s="508" t="s">
        <v>20</v>
      </c>
      <c r="BB2" s="509"/>
      <c r="BC2" s="510"/>
      <c r="BD2" s="508" t="s">
        <v>14</v>
      </c>
      <c r="BE2" s="509"/>
      <c r="BF2" s="510"/>
      <c r="BG2" s="508" t="s">
        <v>15</v>
      </c>
      <c r="BH2" s="509"/>
      <c r="BI2" s="510"/>
      <c r="BJ2" s="508" t="s">
        <v>16</v>
      </c>
      <c r="BK2" s="509"/>
      <c r="BL2" s="510"/>
      <c r="BM2" s="508" t="s">
        <v>17</v>
      </c>
      <c r="BN2" s="509"/>
      <c r="BO2" s="510"/>
      <c r="BP2" s="508" t="s">
        <v>18</v>
      </c>
      <c r="BQ2" s="509"/>
      <c r="BR2" s="510"/>
      <c r="BS2" s="508" t="s">
        <v>19</v>
      </c>
      <c r="BT2" s="509"/>
      <c r="BU2" s="510"/>
      <c r="BV2" s="508" t="s">
        <v>20</v>
      </c>
      <c r="BW2" s="509"/>
      <c r="BX2" s="510"/>
      <c r="BY2" s="508" t="s">
        <v>14</v>
      </c>
      <c r="BZ2" s="509"/>
      <c r="CA2" s="510"/>
      <c r="CB2" s="508" t="s">
        <v>15</v>
      </c>
      <c r="CC2" s="509"/>
      <c r="CD2" s="510"/>
      <c r="CE2" s="508" t="s">
        <v>16</v>
      </c>
      <c r="CF2" s="509"/>
      <c r="CG2" s="510"/>
      <c r="CH2" s="508" t="s">
        <v>17</v>
      </c>
      <c r="CI2" s="509"/>
      <c r="CJ2" s="510"/>
      <c r="CK2" s="508" t="s">
        <v>18</v>
      </c>
      <c r="CL2" s="509"/>
      <c r="CM2" s="510"/>
      <c r="CN2" s="508" t="s">
        <v>19</v>
      </c>
      <c r="CO2" s="509"/>
      <c r="CP2" s="510"/>
      <c r="CQ2" s="508" t="s">
        <v>20</v>
      </c>
      <c r="CR2" s="509"/>
      <c r="CS2" s="510"/>
      <c r="CT2" s="508" t="s">
        <v>14</v>
      </c>
      <c r="CU2" s="509"/>
      <c r="CV2" s="510"/>
      <c r="CW2" s="508" t="s">
        <v>15</v>
      </c>
      <c r="CX2" s="509"/>
      <c r="CY2" s="510"/>
      <c r="CZ2" s="508" t="s">
        <v>16</v>
      </c>
      <c r="DA2" s="509"/>
      <c r="DB2" s="510"/>
      <c r="DC2" s="508" t="s">
        <v>17</v>
      </c>
      <c r="DD2" s="509"/>
      <c r="DE2" s="510"/>
      <c r="DF2" s="508" t="s">
        <v>18</v>
      </c>
      <c r="DG2" s="509"/>
      <c r="DH2" s="510"/>
      <c r="DI2" s="508" t="s">
        <v>19</v>
      </c>
      <c r="DJ2" s="509"/>
      <c r="DK2" s="510"/>
      <c r="DL2" s="508" t="s">
        <v>20</v>
      </c>
      <c r="DM2" s="509"/>
      <c r="DN2" s="510"/>
    </row>
    <row r="3" spans="1:118" ht="26.25">
      <c r="A3" s="517"/>
      <c r="B3" s="517"/>
      <c r="C3" s="517"/>
      <c r="D3" s="517"/>
      <c r="E3" s="517"/>
      <c r="F3" s="517"/>
      <c r="G3" s="517"/>
      <c r="H3" s="246"/>
      <c r="I3" s="513"/>
      <c r="J3" s="513"/>
      <c r="K3" s="515" t="s">
        <v>21</v>
      </c>
      <c r="L3" s="509"/>
      <c r="M3" s="510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08">
        <v>30</v>
      </c>
      <c r="DG3" s="509"/>
      <c r="DH3" s="510"/>
      <c r="DI3" s="508">
        <v>31</v>
      </c>
      <c r="DJ3" s="509"/>
      <c r="DK3" s="510"/>
      <c r="DL3" s="508">
        <v>1</v>
      </c>
      <c r="DM3" s="509"/>
      <c r="DN3" s="510"/>
    </row>
    <row r="4" spans="1:118" ht="60.75" customHeight="1">
      <c r="A4" s="518"/>
      <c r="B4" s="518"/>
      <c r="C4" s="518"/>
      <c r="D4" s="518"/>
      <c r="E4" s="518"/>
      <c r="F4" s="518"/>
      <c r="G4" s="518"/>
      <c r="H4" s="247"/>
      <c r="I4" s="514"/>
      <c r="J4" s="514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8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8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8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8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8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8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8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8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8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8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8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8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8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8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8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304">
        <v>1113084</v>
      </c>
      <c r="G175" s="305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8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8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8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8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8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8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8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8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8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8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8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8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8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8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8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8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8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8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8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8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8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8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8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8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8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9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9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9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9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9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9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9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9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9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9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4"/>
        <v>0</v>
      </c>
      <c r="M312" s="250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8"/>
      <c r="Y319" s="173"/>
      <c r="Z319" s="173"/>
      <c r="AA319" s="251"/>
      <c r="AB319" s="173"/>
      <c r="AC319" s="173"/>
      <c r="AD319" s="252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8"/>
      <c r="AT319" s="173"/>
      <c r="AU319" s="173"/>
      <c r="AV319" s="251"/>
      <c r="AW319" s="173"/>
      <c r="AX319" s="173"/>
      <c r="AY319" s="252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8"/>
      <c r="BO319" s="173"/>
      <c r="BP319" s="173"/>
      <c r="BQ319" s="251"/>
      <c r="BR319" s="173"/>
      <c r="BS319" s="173"/>
      <c r="BT319" s="252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8"/>
      <c r="CJ319" s="173"/>
      <c r="CK319" s="173"/>
      <c r="CL319" s="251"/>
      <c r="CM319" s="173"/>
      <c r="CN319" s="173"/>
      <c r="CO319" s="252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8"/>
      <c r="DE319" s="173"/>
      <c r="DF319" s="173"/>
      <c r="DG319" s="251"/>
      <c r="DH319" s="173"/>
      <c r="DI319" s="173"/>
      <c r="DJ319" s="252"/>
      <c r="DK319" s="173"/>
      <c r="DL319" s="173"/>
      <c r="DM319" s="174"/>
      <c r="DN319" s="173"/>
    </row>
    <row r="320" spans="1:118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310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310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53"/>
      <c r="F324" s="254">
        <v>1113191</v>
      </c>
      <c r="G324" s="255" t="s">
        <v>350</v>
      </c>
      <c r="H324" s="256" t="s">
        <v>42</v>
      </c>
      <c r="I324" s="187"/>
      <c r="J324" s="230"/>
      <c r="K324" s="250">
        <v>0</v>
      </c>
      <c r="L324" s="159">
        <f t="shared" si="4"/>
        <v>0</v>
      </c>
      <c r="M324" s="250">
        <v>0</v>
      </c>
      <c r="N324" s="173"/>
      <c r="O324" s="257"/>
      <c r="P324" s="173"/>
      <c r="Q324" s="173"/>
      <c r="R324" s="258"/>
      <c r="S324" s="173"/>
      <c r="T324" s="173"/>
      <c r="U324" s="259"/>
      <c r="V324" s="173"/>
      <c r="W324" s="173"/>
      <c r="X324" s="260"/>
      <c r="Y324" s="173"/>
      <c r="Z324" s="173"/>
      <c r="AA324" s="261"/>
      <c r="AB324" s="173"/>
      <c r="AC324" s="173"/>
      <c r="AD324" s="262"/>
      <c r="AE324" s="173"/>
      <c r="AF324" s="173"/>
      <c r="AG324" s="174"/>
      <c r="AH324" s="173"/>
      <c r="AI324" s="173"/>
      <c r="AJ324" s="257"/>
      <c r="AK324" s="173"/>
      <c r="AL324" s="173"/>
      <c r="AM324" s="258"/>
      <c r="AN324" s="173"/>
      <c r="AO324" s="173"/>
      <c r="AP324" s="259"/>
      <c r="AQ324" s="173"/>
      <c r="AR324" s="173"/>
      <c r="AS324" s="260"/>
      <c r="AT324" s="173"/>
      <c r="AU324" s="173"/>
      <c r="AV324" s="261"/>
      <c r="AW324" s="173"/>
      <c r="AX324" s="173"/>
      <c r="AY324" s="262"/>
      <c r="AZ324" s="173"/>
      <c r="BA324" s="173"/>
      <c r="BB324" s="174"/>
      <c r="BC324" s="173"/>
      <c r="BD324" s="173"/>
      <c r="BE324" s="257"/>
      <c r="BF324" s="173"/>
      <c r="BG324" s="173"/>
      <c r="BH324" s="258"/>
      <c r="BI324" s="173"/>
      <c r="BJ324" s="173"/>
      <c r="BK324" s="259"/>
      <c r="BL324" s="173"/>
      <c r="BM324" s="173"/>
      <c r="BN324" s="260"/>
      <c r="BO324" s="173"/>
      <c r="BP324" s="173"/>
      <c r="BQ324" s="261"/>
      <c r="BR324" s="173"/>
      <c r="BS324" s="173"/>
      <c r="BT324" s="262"/>
      <c r="BU324" s="173"/>
      <c r="BV324" s="173"/>
      <c r="BW324" s="174"/>
      <c r="BX324" s="173"/>
      <c r="BY324" s="173"/>
      <c r="BZ324" s="257"/>
      <c r="CA324" s="173"/>
      <c r="CB324" s="173"/>
      <c r="CC324" s="258"/>
      <c r="CD324" s="173"/>
      <c r="CE324" s="173"/>
      <c r="CF324" s="259"/>
      <c r="CG324" s="173"/>
      <c r="CH324" s="173"/>
      <c r="CI324" s="260"/>
      <c r="CJ324" s="173"/>
      <c r="CK324" s="173"/>
      <c r="CL324" s="261"/>
      <c r="CM324" s="173"/>
      <c r="CN324" s="173"/>
      <c r="CO324" s="262"/>
      <c r="CP324" s="173"/>
      <c r="CQ324" s="173"/>
      <c r="CR324" s="174"/>
      <c r="CS324" s="173"/>
      <c r="CT324" s="173"/>
      <c r="CU324" s="257"/>
      <c r="CV324" s="173"/>
      <c r="CW324" s="173"/>
      <c r="CX324" s="258"/>
      <c r="CY324" s="173"/>
      <c r="CZ324" s="173"/>
      <c r="DA324" s="259"/>
      <c r="DB324" s="173"/>
      <c r="DC324" s="173"/>
      <c r="DD324" s="260"/>
      <c r="DE324" s="173"/>
      <c r="DF324" s="173"/>
      <c r="DG324" s="261"/>
      <c r="DH324" s="173"/>
      <c r="DI324" s="173"/>
      <c r="DJ324" s="262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63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64"/>
      <c r="P325" s="173"/>
      <c r="Q325" s="173"/>
      <c r="R325" s="211"/>
      <c r="S325" s="173"/>
      <c r="T325" s="173"/>
      <c r="U325" s="265"/>
      <c r="V325" s="173"/>
      <c r="W325" s="173"/>
      <c r="X325" s="213"/>
      <c r="Y325" s="173"/>
      <c r="Z325" s="173"/>
      <c r="AA325" s="266"/>
      <c r="AB325" s="173"/>
      <c r="AC325" s="173"/>
      <c r="AD325" s="214"/>
      <c r="AE325" s="173"/>
      <c r="AF325" s="173"/>
      <c r="AG325" s="174"/>
      <c r="AH325" s="173"/>
      <c r="AI325" s="173"/>
      <c r="AJ325" s="264"/>
      <c r="AK325" s="173"/>
      <c r="AL325" s="173"/>
      <c r="AM325" s="211"/>
      <c r="AN325" s="173"/>
      <c r="AO325" s="173"/>
      <c r="AP325" s="265"/>
      <c r="AQ325" s="173"/>
      <c r="AR325" s="173"/>
      <c r="AS325" s="213"/>
      <c r="AT325" s="173"/>
      <c r="AU325" s="173"/>
      <c r="AV325" s="266"/>
      <c r="AW325" s="173"/>
      <c r="AX325" s="173"/>
      <c r="AY325" s="214"/>
      <c r="AZ325" s="173"/>
      <c r="BA325" s="173"/>
      <c r="BB325" s="174"/>
      <c r="BC325" s="173"/>
      <c r="BD325" s="173"/>
      <c r="BE325" s="264"/>
      <c r="BF325" s="173"/>
      <c r="BG325" s="173"/>
      <c r="BH325" s="211"/>
      <c r="BI325" s="173"/>
      <c r="BJ325" s="173"/>
      <c r="BK325" s="265"/>
      <c r="BL325" s="173"/>
      <c r="BM325" s="173"/>
      <c r="BN325" s="213"/>
      <c r="BO325" s="173"/>
      <c r="BP325" s="173"/>
      <c r="BQ325" s="266"/>
      <c r="BR325" s="173"/>
      <c r="BS325" s="173"/>
      <c r="BT325" s="214"/>
      <c r="BU325" s="173"/>
      <c r="BV325" s="173"/>
      <c r="BW325" s="174"/>
      <c r="BX325" s="173"/>
      <c r="BY325" s="173"/>
      <c r="BZ325" s="264"/>
      <c r="CA325" s="173"/>
      <c r="CB325" s="173"/>
      <c r="CC325" s="211"/>
      <c r="CD325" s="173"/>
      <c r="CE325" s="173"/>
      <c r="CF325" s="265"/>
      <c r="CG325" s="173"/>
      <c r="CH325" s="173"/>
      <c r="CI325" s="213"/>
      <c r="CJ325" s="173"/>
      <c r="CK325" s="173"/>
      <c r="CL325" s="266"/>
      <c r="CM325" s="173"/>
      <c r="CN325" s="173"/>
      <c r="CO325" s="214"/>
      <c r="CP325" s="173"/>
      <c r="CQ325" s="173"/>
      <c r="CR325" s="174"/>
      <c r="CS325" s="173"/>
      <c r="CT325" s="173"/>
      <c r="CU325" s="264"/>
      <c r="CV325" s="173"/>
      <c r="CW325" s="173"/>
      <c r="CX325" s="211"/>
      <c r="CY325" s="173"/>
      <c r="CZ325" s="173"/>
      <c r="DA325" s="265"/>
      <c r="DB325" s="173"/>
      <c r="DC325" s="173"/>
      <c r="DD325" s="213"/>
      <c r="DE325" s="173"/>
      <c r="DF325" s="173"/>
      <c r="DG325" s="266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7">
        <v>0</v>
      </c>
      <c r="L329" s="159">
        <f t="shared" si="5"/>
        <v>0</v>
      </c>
      <c r="M329" s="267">
        <v>0</v>
      </c>
      <c r="N329" s="173"/>
      <c r="O329" s="269"/>
      <c r="P329" s="173"/>
      <c r="Q329" s="173"/>
      <c r="R329" s="270"/>
      <c r="S329" s="173"/>
      <c r="T329" s="173"/>
      <c r="U329" s="271"/>
      <c r="V329" s="173"/>
      <c r="W329" s="173"/>
      <c r="X329" s="272"/>
      <c r="Y329" s="173"/>
      <c r="Z329" s="173"/>
      <c r="AA329" s="273"/>
      <c r="AB329" s="173"/>
      <c r="AC329" s="173"/>
      <c r="AD329" s="274"/>
      <c r="AE329" s="173"/>
      <c r="AF329" s="173"/>
      <c r="AG329" s="174"/>
      <c r="AH329" s="173"/>
      <c r="AI329" s="173"/>
      <c r="AJ329" s="269"/>
      <c r="AK329" s="173"/>
      <c r="AL329" s="173"/>
      <c r="AM329" s="270"/>
      <c r="AN329" s="173"/>
      <c r="AO329" s="173"/>
      <c r="AP329" s="271"/>
      <c r="AQ329" s="173"/>
      <c r="AR329" s="173"/>
      <c r="AS329" s="272"/>
      <c r="AT329" s="173"/>
      <c r="AU329" s="173"/>
      <c r="AV329" s="273"/>
      <c r="AW329" s="173"/>
      <c r="AX329" s="173"/>
      <c r="AY329" s="274"/>
      <c r="AZ329" s="173"/>
      <c r="BA329" s="173"/>
      <c r="BB329" s="174"/>
      <c r="BC329" s="173"/>
      <c r="BD329" s="173"/>
      <c r="BE329" s="269"/>
      <c r="BF329" s="173"/>
      <c r="BG329" s="173"/>
      <c r="BH329" s="270"/>
      <c r="BI329" s="173"/>
      <c r="BJ329" s="173"/>
      <c r="BK329" s="271"/>
      <c r="BL329" s="173"/>
      <c r="BM329" s="173"/>
      <c r="BN329" s="272"/>
      <c r="BO329" s="173"/>
      <c r="BP329" s="173"/>
      <c r="BQ329" s="273"/>
      <c r="BR329" s="173"/>
      <c r="BS329" s="173"/>
      <c r="BT329" s="274"/>
      <c r="BU329" s="173"/>
      <c r="BV329" s="173"/>
      <c r="BW329" s="174"/>
      <c r="BX329" s="173"/>
      <c r="BY329" s="173"/>
      <c r="BZ329" s="269"/>
      <c r="CA329" s="173"/>
      <c r="CB329" s="173"/>
      <c r="CC329" s="270"/>
      <c r="CD329" s="173"/>
      <c r="CE329" s="173"/>
      <c r="CF329" s="271"/>
      <c r="CG329" s="173"/>
      <c r="CH329" s="173"/>
      <c r="CI329" s="272"/>
      <c r="CJ329" s="173"/>
      <c r="CK329" s="173"/>
      <c r="CL329" s="273"/>
      <c r="CM329" s="173"/>
      <c r="CN329" s="173"/>
      <c r="CO329" s="274"/>
      <c r="CP329" s="173"/>
      <c r="CQ329" s="173"/>
      <c r="CR329" s="174"/>
      <c r="CS329" s="173"/>
      <c r="CT329" s="173"/>
      <c r="CU329" s="269"/>
      <c r="CV329" s="173"/>
      <c r="CW329" s="173"/>
      <c r="CX329" s="270"/>
      <c r="CY329" s="173"/>
      <c r="CZ329" s="173"/>
      <c r="DA329" s="271"/>
      <c r="DB329" s="173"/>
      <c r="DC329" s="173"/>
      <c r="DD329" s="272"/>
      <c r="DE329" s="173"/>
      <c r="DF329" s="173"/>
      <c r="DG329" s="273"/>
      <c r="DH329" s="173"/>
      <c r="DI329" s="173"/>
      <c r="DJ329" s="274"/>
      <c r="DK329" s="173"/>
      <c r="DL329" s="173"/>
      <c r="DM329" s="174"/>
      <c r="DN329" s="173"/>
    </row>
    <row r="330" spans="1:118" ht="26.25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8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8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8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8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8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8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8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8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8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8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8"/>
      <c r="Y334" s="173"/>
      <c r="Z334" s="173"/>
      <c r="AA334" s="251"/>
      <c r="AB334" s="173"/>
      <c r="AC334" s="173"/>
      <c r="AD334" s="252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8"/>
      <c r="AT334" s="173"/>
      <c r="AU334" s="173"/>
      <c r="AV334" s="251"/>
      <c r="AW334" s="173"/>
      <c r="AX334" s="173"/>
      <c r="AY334" s="252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8"/>
      <c r="BO334" s="173"/>
      <c r="BP334" s="173"/>
      <c r="BQ334" s="251"/>
      <c r="BR334" s="173"/>
      <c r="BS334" s="173"/>
      <c r="BT334" s="252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8"/>
      <c r="CJ334" s="173"/>
      <c r="CK334" s="173"/>
      <c r="CL334" s="251"/>
      <c r="CM334" s="173"/>
      <c r="CN334" s="173"/>
      <c r="CO334" s="252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8"/>
      <c r="DE334" s="173"/>
      <c r="DF334" s="173"/>
      <c r="DG334" s="251"/>
      <c r="DH334" s="173"/>
      <c r="DI334" s="173"/>
      <c r="DJ334" s="252"/>
      <c r="DK334" s="173"/>
      <c r="DL334" s="173"/>
      <c r="DM334" s="174"/>
      <c r="DN334" s="173"/>
    </row>
    <row r="335" spans="1:118" ht="26.25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52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52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52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52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52"/>
      <c r="DK335" s="173"/>
      <c r="DL335" s="173"/>
      <c r="DM335" s="174"/>
      <c r="DN335" s="173"/>
    </row>
    <row r="336" spans="1:118" ht="26.25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8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8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8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8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8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>
      <c r="A337" s="167">
        <v>333</v>
      </c>
      <c r="B337" s="235"/>
      <c r="C337" s="235"/>
      <c r="D337" s="199"/>
      <c r="E337" s="276"/>
      <c r="F337" s="199">
        <v>20056642</v>
      </c>
      <c r="G337" s="277" t="s">
        <v>362</v>
      </c>
      <c r="H337" s="235" t="s">
        <v>69</v>
      </c>
      <c r="I337" s="235"/>
      <c r="J337" s="278"/>
      <c r="K337" s="172">
        <v>0</v>
      </c>
      <c r="L337" s="159">
        <f t="shared" si="5"/>
        <v>0</v>
      </c>
      <c r="M337" s="172">
        <v>0</v>
      </c>
      <c r="N337" s="173"/>
      <c r="O337" s="280"/>
      <c r="P337" s="173"/>
      <c r="Q337" s="173"/>
      <c r="R337" s="281"/>
      <c r="S337" s="173"/>
      <c r="T337" s="173"/>
      <c r="U337" s="282"/>
      <c r="V337" s="173"/>
      <c r="W337" s="173"/>
      <c r="X337" s="283"/>
      <c r="Y337" s="173"/>
      <c r="Z337" s="173"/>
      <c r="AA337" s="284"/>
      <c r="AB337" s="173"/>
      <c r="AC337" s="173"/>
      <c r="AD337" s="285"/>
      <c r="AE337" s="173"/>
      <c r="AF337" s="173"/>
      <c r="AG337" s="174"/>
      <c r="AH337" s="173"/>
      <c r="AI337" s="173"/>
      <c r="AJ337" s="280"/>
      <c r="AK337" s="173"/>
      <c r="AL337" s="173"/>
      <c r="AM337" s="281"/>
      <c r="AN337" s="173"/>
      <c r="AO337" s="173"/>
      <c r="AP337" s="282"/>
      <c r="AQ337" s="173"/>
      <c r="AR337" s="173"/>
      <c r="AS337" s="283"/>
      <c r="AT337" s="173"/>
      <c r="AU337" s="173"/>
      <c r="AV337" s="284"/>
      <c r="AW337" s="173"/>
      <c r="AX337" s="173"/>
      <c r="AY337" s="285"/>
      <c r="AZ337" s="173"/>
      <c r="BA337" s="173"/>
      <c r="BB337" s="174"/>
      <c r="BC337" s="173"/>
      <c r="BD337" s="173"/>
      <c r="BE337" s="280"/>
      <c r="BF337" s="173"/>
      <c r="BG337" s="173"/>
      <c r="BH337" s="281"/>
      <c r="BI337" s="173"/>
      <c r="BJ337" s="173"/>
      <c r="BK337" s="282"/>
      <c r="BL337" s="173"/>
      <c r="BM337" s="173"/>
      <c r="BN337" s="283"/>
      <c r="BO337" s="173"/>
      <c r="BP337" s="173"/>
      <c r="BQ337" s="284"/>
      <c r="BR337" s="173"/>
      <c r="BS337" s="173"/>
      <c r="BT337" s="285"/>
      <c r="BU337" s="173"/>
      <c r="BV337" s="173"/>
      <c r="BW337" s="174"/>
      <c r="BX337" s="173"/>
      <c r="BY337" s="173"/>
      <c r="BZ337" s="280"/>
      <c r="CA337" s="173"/>
      <c r="CB337" s="173"/>
      <c r="CC337" s="281"/>
      <c r="CD337" s="173"/>
      <c r="CE337" s="173"/>
      <c r="CF337" s="282"/>
      <c r="CG337" s="173"/>
      <c r="CH337" s="173"/>
      <c r="CI337" s="283"/>
      <c r="CJ337" s="173"/>
      <c r="CK337" s="173"/>
      <c r="CL337" s="284"/>
      <c r="CM337" s="173"/>
      <c r="CN337" s="173"/>
      <c r="CO337" s="285"/>
      <c r="CP337" s="173"/>
      <c r="CQ337" s="173"/>
      <c r="CR337" s="174"/>
      <c r="CS337" s="173"/>
      <c r="CT337" s="173"/>
      <c r="CU337" s="280"/>
      <c r="CV337" s="173"/>
      <c r="CW337" s="173"/>
      <c r="CX337" s="281"/>
      <c r="CY337" s="173"/>
      <c r="CZ337" s="173"/>
      <c r="DA337" s="282"/>
      <c r="DB337" s="173"/>
      <c r="DC337" s="173"/>
      <c r="DD337" s="283"/>
      <c r="DE337" s="173"/>
      <c r="DF337" s="173"/>
      <c r="DG337" s="284"/>
      <c r="DH337" s="173"/>
      <c r="DI337" s="173"/>
      <c r="DJ337" s="285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63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64"/>
      <c r="P338" s="173"/>
      <c r="Q338" s="173"/>
      <c r="R338" s="211"/>
      <c r="S338" s="173"/>
      <c r="T338" s="173"/>
      <c r="U338" s="265"/>
      <c r="V338" s="173"/>
      <c r="W338" s="173"/>
      <c r="X338" s="213"/>
      <c r="Y338" s="173"/>
      <c r="Z338" s="173"/>
      <c r="AA338" s="266"/>
      <c r="AB338" s="173"/>
      <c r="AC338" s="173"/>
      <c r="AD338" s="214"/>
      <c r="AE338" s="173"/>
      <c r="AF338" s="173"/>
      <c r="AG338" s="174"/>
      <c r="AH338" s="173"/>
      <c r="AI338" s="173"/>
      <c r="AJ338" s="264"/>
      <c r="AK338" s="173"/>
      <c r="AL338" s="173"/>
      <c r="AM338" s="211"/>
      <c r="AN338" s="173"/>
      <c r="AO338" s="173"/>
      <c r="AP338" s="265"/>
      <c r="AQ338" s="173"/>
      <c r="AR338" s="173"/>
      <c r="AS338" s="213"/>
      <c r="AT338" s="173"/>
      <c r="AU338" s="173"/>
      <c r="AV338" s="266"/>
      <c r="AW338" s="173"/>
      <c r="AX338" s="173"/>
      <c r="AY338" s="214"/>
      <c r="AZ338" s="173"/>
      <c r="BA338" s="173"/>
      <c r="BB338" s="174"/>
      <c r="BC338" s="173"/>
      <c r="BD338" s="173"/>
      <c r="BE338" s="264"/>
      <c r="BF338" s="173"/>
      <c r="BG338" s="173"/>
      <c r="BH338" s="211"/>
      <c r="BI338" s="173"/>
      <c r="BJ338" s="173"/>
      <c r="BK338" s="265"/>
      <c r="BL338" s="173"/>
      <c r="BM338" s="173"/>
      <c r="BN338" s="213"/>
      <c r="BO338" s="173"/>
      <c r="BP338" s="173"/>
      <c r="BQ338" s="266"/>
      <c r="BR338" s="173"/>
      <c r="BS338" s="173"/>
      <c r="BT338" s="214"/>
      <c r="BU338" s="173"/>
      <c r="BV338" s="173"/>
      <c r="BW338" s="174"/>
      <c r="BX338" s="173"/>
      <c r="BY338" s="173"/>
      <c r="BZ338" s="264"/>
      <c r="CA338" s="173"/>
      <c r="CB338" s="173"/>
      <c r="CC338" s="211"/>
      <c r="CD338" s="173"/>
      <c r="CE338" s="173"/>
      <c r="CF338" s="265"/>
      <c r="CG338" s="173"/>
      <c r="CH338" s="173"/>
      <c r="CI338" s="213"/>
      <c r="CJ338" s="173"/>
      <c r="CK338" s="173"/>
      <c r="CL338" s="266"/>
      <c r="CM338" s="173"/>
      <c r="CN338" s="173"/>
      <c r="CO338" s="214"/>
      <c r="CP338" s="173"/>
      <c r="CQ338" s="173"/>
      <c r="CR338" s="174"/>
      <c r="CS338" s="173"/>
      <c r="CT338" s="173"/>
      <c r="CU338" s="264"/>
      <c r="CV338" s="173"/>
      <c r="CW338" s="173"/>
      <c r="CX338" s="211"/>
      <c r="CY338" s="173"/>
      <c r="CZ338" s="173"/>
      <c r="DA338" s="265"/>
      <c r="DB338" s="173"/>
      <c r="DC338" s="173"/>
      <c r="DD338" s="213"/>
      <c r="DE338" s="173"/>
      <c r="DF338" s="173"/>
      <c r="DG338" s="266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7">
        <v>0</v>
      </c>
      <c r="L340" s="159">
        <f t="shared" si="5"/>
        <v>0</v>
      </c>
      <c r="M340" s="267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8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8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8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8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8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8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8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8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8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8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8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8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8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8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8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8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8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8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8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8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8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8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8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8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8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306">
        <v>1113212</v>
      </c>
      <c r="G356" s="307" t="s">
        <v>405</v>
      </c>
      <c r="H356" s="263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304">
        <v>1113213</v>
      </c>
      <c r="G357" s="305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304">
        <v>1113214</v>
      </c>
      <c r="G358" s="305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304">
        <v>1113215</v>
      </c>
      <c r="G359" s="305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304">
        <v>1113216</v>
      </c>
      <c r="G360" s="305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94">
        <v>360</v>
      </c>
      <c r="B361" s="187"/>
      <c r="C361" s="187"/>
      <c r="D361" s="187"/>
      <c r="E361" s="295"/>
      <c r="F361" s="308">
        <v>1113217</v>
      </c>
      <c r="G361" s="309" t="s">
        <v>410</v>
      </c>
      <c r="H361" s="296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8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8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8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8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8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97">
        <v>361</v>
      </c>
      <c r="B362" s="298"/>
      <c r="C362" s="298"/>
      <c r="D362" s="298"/>
      <c r="E362" s="299"/>
      <c r="F362" s="194">
        <v>1113219</v>
      </c>
      <c r="G362" s="238" t="s">
        <v>413</v>
      </c>
      <c r="H362" s="178" t="s">
        <v>42</v>
      </c>
      <c r="I362" s="168"/>
      <c r="J362" s="158"/>
      <c r="K362" s="172">
        <v>0</v>
      </c>
      <c r="L362" s="159">
        <f t="shared" ref="L362:L365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97">
        <v>362</v>
      </c>
      <c r="B363" s="298"/>
      <c r="C363" s="298"/>
      <c r="D363" s="298"/>
      <c r="E363" s="299"/>
      <c r="F363" s="194">
        <v>1113220</v>
      </c>
      <c r="G363" s="238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97">
        <v>363</v>
      </c>
      <c r="B364" s="298"/>
      <c r="C364" s="298"/>
      <c r="D364" s="298"/>
      <c r="E364" s="299"/>
      <c r="F364" s="194">
        <v>1113218</v>
      </c>
      <c r="G364" s="238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>
      <c r="A365" s="297">
        <v>364</v>
      </c>
      <c r="B365" s="298"/>
      <c r="C365" s="298"/>
      <c r="D365" s="298"/>
      <c r="E365" s="299"/>
      <c r="F365" s="194">
        <v>1113221</v>
      </c>
      <c r="G365" s="238" t="s">
        <v>416</v>
      </c>
      <c r="H365" s="300" t="s">
        <v>42</v>
      </c>
      <c r="I365" s="168"/>
      <c r="J365" s="158"/>
      <c r="K365" s="172">
        <v>0</v>
      </c>
      <c r="L365" s="159">
        <f t="shared" si="6"/>
        <v>0</v>
      </c>
      <c r="M365" s="172">
        <v>0</v>
      </c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15.75" customHeight="1">
      <c r="A366" s="239"/>
      <c r="B366" s="239"/>
      <c r="C366" s="239"/>
      <c r="D366" s="239"/>
      <c r="E366" s="239"/>
      <c r="F366" s="239"/>
      <c r="G366" s="240"/>
      <c r="H366" s="239"/>
    </row>
    <row r="367" spans="1:118" ht="15.75" customHeight="1">
      <c r="A367" s="239"/>
      <c r="B367" s="239"/>
      <c r="C367" s="239"/>
      <c r="D367" s="239"/>
      <c r="E367" s="239"/>
      <c r="F367" s="239"/>
      <c r="G367" s="240"/>
      <c r="H367" s="239"/>
    </row>
    <row r="368" spans="1:118" ht="15.75" customHeight="1">
      <c r="A368" s="239"/>
      <c r="B368" s="239"/>
      <c r="C368" s="239"/>
      <c r="D368" s="239"/>
      <c r="E368" s="239"/>
      <c r="F368" s="239"/>
      <c r="G368" s="240"/>
      <c r="H368" s="239"/>
    </row>
    <row r="369" spans="1:8" ht="15.75" customHeight="1">
      <c r="A369" s="239"/>
      <c r="B369" s="239"/>
      <c r="C369" s="239"/>
      <c r="D369" s="239"/>
      <c r="E369" s="239"/>
      <c r="F369" s="239"/>
      <c r="G369" s="240"/>
      <c r="H369" s="239"/>
    </row>
    <row r="370" spans="1:8" ht="15.75" customHeight="1">
      <c r="A370" s="239"/>
      <c r="B370" s="239"/>
      <c r="C370" s="239"/>
      <c r="D370" s="239"/>
      <c r="E370" s="239"/>
      <c r="F370" s="239"/>
      <c r="G370" s="240"/>
      <c r="H370" s="239"/>
    </row>
    <row r="371" spans="1:8" ht="15.75" customHeight="1">
      <c r="A371" s="239"/>
      <c r="B371" s="239"/>
      <c r="C371" s="239"/>
      <c r="D371" s="239"/>
      <c r="E371" s="239"/>
      <c r="F371" s="239"/>
      <c r="G371" s="240"/>
      <c r="H371" s="239"/>
    </row>
  </sheetData>
  <autoFilter ref="A1:DN365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RM401"/>
  <sheetViews>
    <sheetView tabSelected="1" zoomScale="90" zoomScaleNormal="90" workbookViewId="0">
      <selection activeCell="AS384" sqref="AS384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6.140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21" t="s">
        <v>0</v>
      </c>
      <c r="B1" s="522" t="s">
        <v>1</v>
      </c>
      <c r="C1" s="522" t="s">
        <v>2</v>
      </c>
      <c r="D1" s="522" t="s">
        <v>3</v>
      </c>
      <c r="E1" s="522" t="s">
        <v>4</v>
      </c>
      <c r="F1" s="516" t="s">
        <v>5</v>
      </c>
      <c r="G1" s="519" t="s">
        <v>6</v>
      </c>
      <c r="H1" s="155" t="s">
        <v>7</v>
      </c>
      <c r="I1" s="520" t="s">
        <v>8</v>
      </c>
      <c r="J1" s="524"/>
      <c r="K1" s="515"/>
      <c r="L1" s="523"/>
      <c r="M1" s="524"/>
      <c r="N1" s="531" t="s">
        <v>446</v>
      </c>
      <c r="O1" s="523"/>
      <c r="P1" s="523"/>
      <c r="Q1" s="523"/>
      <c r="R1" s="523"/>
      <c r="S1" s="523"/>
      <c r="T1" s="523"/>
      <c r="U1" s="523"/>
      <c r="V1" s="523"/>
      <c r="W1" s="523"/>
      <c r="X1" s="523"/>
      <c r="Y1" s="523"/>
      <c r="Z1" s="523"/>
      <c r="AA1" s="523"/>
      <c r="AB1" s="523"/>
      <c r="AC1" s="523"/>
      <c r="AD1" s="523"/>
      <c r="AE1" s="523"/>
      <c r="AF1" s="523"/>
      <c r="AG1" s="523"/>
      <c r="AH1" s="523"/>
      <c r="AI1" s="523"/>
      <c r="AJ1" s="523"/>
      <c r="AK1" s="523"/>
      <c r="AL1" s="523"/>
      <c r="AM1" s="523"/>
      <c r="AN1" s="523"/>
      <c r="AO1" s="523"/>
      <c r="AP1" s="523"/>
      <c r="AQ1" s="523"/>
      <c r="AR1" s="523"/>
      <c r="AS1" s="523"/>
      <c r="AT1" s="523"/>
      <c r="AU1" s="523"/>
      <c r="AV1" s="523"/>
      <c r="AW1" s="523"/>
      <c r="AX1" s="523"/>
      <c r="AY1" s="523"/>
      <c r="AZ1" s="523"/>
      <c r="BA1" s="523"/>
      <c r="BB1" s="523"/>
      <c r="BC1" s="523"/>
      <c r="BD1" s="523"/>
      <c r="BE1" s="523"/>
      <c r="BF1" s="523"/>
      <c r="BG1" s="523"/>
      <c r="BH1" s="523"/>
      <c r="BI1" s="523"/>
      <c r="BJ1" s="523"/>
      <c r="BK1" s="523"/>
      <c r="BL1" s="523"/>
      <c r="BM1" s="523"/>
      <c r="BN1" s="523"/>
      <c r="BO1" s="523"/>
      <c r="BP1" s="523"/>
      <c r="BQ1" s="523"/>
      <c r="BR1" s="523"/>
      <c r="BS1" s="523"/>
      <c r="BT1" s="523"/>
      <c r="BU1" s="523"/>
      <c r="BV1" s="523"/>
      <c r="BW1" s="523"/>
      <c r="BX1" s="523"/>
      <c r="BY1" s="523"/>
      <c r="BZ1" s="523"/>
      <c r="CA1" s="523"/>
      <c r="CB1" s="523"/>
      <c r="CC1" s="523"/>
      <c r="CD1" s="523"/>
      <c r="CE1" s="524"/>
    </row>
    <row r="2" spans="1:83" ht="26.25" hidden="1">
      <c r="A2" s="517"/>
      <c r="B2" s="517"/>
      <c r="C2" s="517"/>
      <c r="D2" s="517"/>
      <c r="E2" s="517"/>
      <c r="F2" s="517"/>
      <c r="G2" s="517"/>
      <c r="H2" s="246"/>
      <c r="I2" s="532" t="s">
        <v>11</v>
      </c>
      <c r="J2" s="532" t="s">
        <v>12</v>
      </c>
      <c r="K2" s="515" t="s">
        <v>13</v>
      </c>
      <c r="L2" s="523"/>
      <c r="M2" s="524"/>
      <c r="N2" s="508" t="s">
        <v>14</v>
      </c>
      <c r="O2" s="523"/>
      <c r="P2" s="523"/>
      <c r="Q2" s="524"/>
      <c r="R2" s="525" t="s">
        <v>368</v>
      </c>
      <c r="S2" s="533"/>
      <c r="T2" s="533"/>
      <c r="U2" s="533"/>
      <c r="V2" s="533"/>
      <c r="W2" s="534"/>
      <c r="X2" s="508" t="s">
        <v>15</v>
      </c>
      <c r="Y2" s="523"/>
      <c r="Z2" s="523"/>
      <c r="AA2" s="524"/>
      <c r="AB2" s="525" t="s">
        <v>368</v>
      </c>
      <c r="AC2" s="526"/>
      <c r="AD2" s="526"/>
      <c r="AE2" s="526"/>
      <c r="AF2" s="526"/>
      <c r="AG2" s="527"/>
      <c r="AH2" s="508" t="s">
        <v>16</v>
      </c>
      <c r="AI2" s="523"/>
      <c r="AJ2" s="523"/>
      <c r="AK2" s="524"/>
      <c r="AL2" s="525" t="s">
        <v>368</v>
      </c>
      <c r="AM2" s="526"/>
      <c r="AN2" s="526"/>
      <c r="AO2" s="526"/>
      <c r="AP2" s="526"/>
      <c r="AQ2" s="527"/>
      <c r="AR2" s="508" t="s">
        <v>17</v>
      </c>
      <c r="AS2" s="523"/>
      <c r="AT2" s="523"/>
      <c r="AU2" s="524"/>
      <c r="AV2" s="525" t="s">
        <v>368</v>
      </c>
      <c r="AW2" s="526"/>
      <c r="AX2" s="526"/>
      <c r="AY2" s="526"/>
      <c r="AZ2" s="526"/>
      <c r="BA2" s="527"/>
      <c r="BB2" s="508" t="s">
        <v>18</v>
      </c>
      <c r="BC2" s="523"/>
      <c r="BD2" s="523"/>
      <c r="BE2" s="524"/>
      <c r="BF2" s="525" t="s">
        <v>368</v>
      </c>
      <c r="BG2" s="526"/>
      <c r="BH2" s="526"/>
      <c r="BI2" s="526"/>
      <c r="BJ2" s="526"/>
      <c r="BK2" s="527"/>
      <c r="BL2" s="508" t="s">
        <v>19</v>
      </c>
      <c r="BM2" s="523"/>
      <c r="BN2" s="523"/>
      <c r="BO2" s="524"/>
      <c r="BP2" s="525" t="s">
        <v>368</v>
      </c>
      <c r="BQ2" s="526"/>
      <c r="BR2" s="526"/>
      <c r="BS2" s="526"/>
      <c r="BT2" s="526"/>
      <c r="BU2" s="527"/>
      <c r="BV2" s="508" t="s">
        <v>20</v>
      </c>
      <c r="BW2" s="523"/>
      <c r="BX2" s="523"/>
      <c r="BY2" s="524"/>
      <c r="BZ2" s="525" t="s">
        <v>368</v>
      </c>
      <c r="CA2" s="526"/>
      <c r="CB2" s="526"/>
      <c r="CC2" s="526"/>
      <c r="CD2" s="526"/>
      <c r="CE2" s="527"/>
    </row>
    <row r="3" spans="1:83" ht="26.25" hidden="1">
      <c r="A3" s="517"/>
      <c r="B3" s="517"/>
      <c r="C3" s="517"/>
      <c r="D3" s="517"/>
      <c r="E3" s="517"/>
      <c r="F3" s="517"/>
      <c r="G3" s="517"/>
      <c r="H3" s="246"/>
      <c r="I3" s="517"/>
      <c r="J3" s="517"/>
      <c r="K3" s="515" t="s">
        <v>21</v>
      </c>
      <c r="L3" s="523"/>
      <c r="M3" s="524"/>
      <c r="N3" s="508"/>
      <c r="O3" s="523"/>
      <c r="P3" s="523"/>
      <c r="Q3" s="524"/>
      <c r="R3" s="535"/>
      <c r="S3" s="536"/>
      <c r="T3" s="536"/>
      <c r="U3" s="536"/>
      <c r="V3" s="536"/>
      <c r="W3" s="537"/>
      <c r="X3" s="508"/>
      <c r="Y3" s="523"/>
      <c r="Z3" s="523"/>
      <c r="AA3" s="524"/>
      <c r="AB3" s="528"/>
      <c r="AC3" s="529"/>
      <c r="AD3" s="529"/>
      <c r="AE3" s="529"/>
      <c r="AF3" s="529"/>
      <c r="AG3" s="530"/>
      <c r="AH3" s="508"/>
      <c r="AI3" s="523"/>
      <c r="AJ3" s="523"/>
      <c r="AK3" s="524"/>
      <c r="AL3" s="528"/>
      <c r="AM3" s="529"/>
      <c r="AN3" s="529"/>
      <c r="AO3" s="529"/>
      <c r="AP3" s="529"/>
      <c r="AQ3" s="530"/>
      <c r="AR3" s="508"/>
      <c r="AS3" s="523"/>
      <c r="AT3" s="523"/>
      <c r="AU3" s="524"/>
      <c r="AV3" s="528"/>
      <c r="AW3" s="529"/>
      <c r="AX3" s="529"/>
      <c r="AY3" s="529"/>
      <c r="AZ3" s="529"/>
      <c r="BA3" s="530"/>
      <c r="BB3" s="508"/>
      <c r="BC3" s="523"/>
      <c r="BD3" s="523"/>
      <c r="BE3" s="524"/>
      <c r="BF3" s="528"/>
      <c r="BG3" s="529"/>
      <c r="BH3" s="529"/>
      <c r="BI3" s="529"/>
      <c r="BJ3" s="529"/>
      <c r="BK3" s="530"/>
      <c r="BL3" s="508"/>
      <c r="BM3" s="523"/>
      <c r="BN3" s="523"/>
      <c r="BO3" s="524"/>
      <c r="BP3" s="528"/>
      <c r="BQ3" s="529"/>
      <c r="BR3" s="529"/>
      <c r="BS3" s="529"/>
      <c r="BT3" s="529"/>
      <c r="BU3" s="530"/>
      <c r="BV3" s="508"/>
      <c r="BW3" s="523"/>
      <c r="BX3" s="523"/>
      <c r="BY3" s="524"/>
      <c r="BZ3" s="528"/>
      <c r="CA3" s="529"/>
      <c r="CB3" s="529"/>
      <c r="CC3" s="529"/>
      <c r="CD3" s="529"/>
      <c r="CE3" s="530"/>
    </row>
    <row r="4" spans="1:83" ht="56.25" hidden="1" customHeight="1">
      <c r="A4" s="518"/>
      <c r="B4" s="518"/>
      <c r="C4" s="518"/>
      <c r="D4" s="518"/>
      <c r="E4" s="518"/>
      <c r="F4" s="518"/>
      <c r="G4" s="518"/>
      <c r="H4" s="247"/>
      <c r="I4" s="518"/>
      <c r="J4" s="51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502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450"/>
      <c r="P6" s="173"/>
      <c r="Q6" s="210"/>
      <c r="R6" s="173"/>
      <c r="S6" s="173"/>
      <c r="T6" s="173"/>
      <c r="U6" s="173"/>
      <c r="V6" s="158"/>
      <c r="W6" s="173"/>
      <c r="X6" s="173"/>
      <c r="Y6" s="281"/>
      <c r="Z6" s="173"/>
      <c r="AA6" s="210"/>
      <c r="AB6" s="173"/>
      <c r="AC6" s="173"/>
      <c r="AD6" s="173"/>
      <c r="AE6" s="173"/>
      <c r="AF6" s="158"/>
      <c r="AG6" s="173"/>
      <c r="AH6" s="173"/>
      <c r="AI6" s="282"/>
      <c r="AJ6" s="173"/>
      <c r="AK6" s="210"/>
      <c r="AL6" s="173"/>
      <c r="AM6" s="173"/>
      <c r="AN6" s="173"/>
      <c r="AO6" s="173"/>
      <c r="AP6" s="158"/>
      <c r="AQ6" s="173"/>
      <c r="AR6" s="173"/>
      <c r="AS6" s="283"/>
      <c r="AT6" s="173"/>
      <c r="AU6" s="210"/>
      <c r="AV6" s="173"/>
      <c r="AW6" s="173"/>
      <c r="AX6" s="173"/>
      <c r="AY6" s="173"/>
      <c r="AZ6" s="158"/>
      <c r="BA6" s="173"/>
      <c r="BB6" s="173"/>
      <c r="BC6" s="284"/>
      <c r="BD6" s="173"/>
      <c r="BE6" s="210"/>
      <c r="BF6" s="173"/>
      <c r="BG6" s="173"/>
      <c r="BH6" s="173"/>
      <c r="BI6" s="173"/>
      <c r="BJ6" s="158"/>
      <c r="BK6" s="173"/>
      <c r="BL6" s="173"/>
      <c r="BM6" s="502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2340</v>
      </c>
      <c r="M9" s="172">
        <v>0</v>
      </c>
      <c r="N9" s="173"/>
      <c r="O9" s="202">
        <v>1790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550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625</v>
      </c>
      <c r="M17" s="172">
        <v>0</v>
      </c>
      <c r="N17" s="173"/>
      <c r="O17" s="374">
        <v>75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>
        <v>510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6">
        <v>40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50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40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502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375</v>
      </c>
      <c r="M62" s="172">
        <v>0</v>
      </c>
      <c r="N62" s="173"/>
      <c r="O62" s="374">
        <v>95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>
        <v>150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6">
        <v>130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50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20</v>
      </c>
      <c r="M96" s="172">
        <v>0</v>
      </c>
      <c r="N96" s="173"/>
      <c r="O96" s="202">
        <v>10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502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20</v>
      </c>
      <c r="M97" s="172">
        <v>0</v>
      </c>
      <c r="N97" s="173"/>
      <c r="O97" s="202">
        <v>10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70</v>
      </c>
      <c r="M98" s="172">
        <v>0</v>
      </c>
      <c r="N98" s="173"/>
      <c r="O98" s="202">
        <v>40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70</v>
      </c>
      <c r="M99" s="172">
        <v>0</v>
      </c>
      <c r="N99" s="173"/>
      <c r="O99" s="202">
        <v>40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359</v>
      </c>
      <c r="M101" s="172">
        <v>0</v>
      </c>
      <c r="N101" s="173"/>
      <c r="O101" s="374">
        <v>109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>
        <v>130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6">
        <v>120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50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60</v>
      </c>
      <c r="M102" s="172">
        <v>0</v>
      </c>
      <c r="N102" s="173"/>
      <c r="O102" s="202">
        <v>30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30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5605</v>
      </c>
      <c r="M104" s="172">
        <v>0</v>
      </c>
      <c r="N104" s="173"/>
      <c r="O104" s="343">
        <v>966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729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950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680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1280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50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2">
        <v>1000</v>
      </c>
      <c r="BX104" s="173"/>
      <c r="BY104" s="210">
        <f t="shared" si="1"/>
        <v>1000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1000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30</v>
      </c>
      <c r="M107" s="172">
        <v>0</v>
      </c>
      <c r="N107" s="173"/>
      <c r="O107" s="202">
        <v>15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50</v>
      </c>
      <c r="M111" s="172">
        <v>0</v>
      </c>
      <c r="N111" s="173"/>
      <c r="O111" s="202">
        <v>25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680</v>
      </c>
      <c r="M114" s="172">
        <v>0</v>
      </c>
      <c r="N114" s="173"/>
      <c r="O114" s="374">
        <v>40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>
        <v>580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6">
        <v>60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50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50</v>
      </c>
      <c r="M126" s="172">
        <v>0</v>
      </c>
      <c r="N126" s="173"/>
      <c r="O126" s="202">
        <v>25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si="0"/>
        <v>6876</v>
      </c>
      <c r="M141" s="172">
        <v>0</v>
      </c>
      <c r="N141" s="173"/>
      <c r="O141" s="343">
        <v>1238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898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1150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910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1680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0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2">
        <v>1000</v>
      </c>
      <c r="BX141" s="173"/>
      <c r="BY141" s="210">
        <f t="shared" si="1"/>
        <v>1000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1000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5343</v>
      </c>
      <c r="M144" s="172">
        <v>0</v>
      </c>
      <c r="N144" s="173"/>
      <c r="O144" s="343">
        <v>1022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711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870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710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1230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0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2">
        <v>800</v>
      </c>
      <c r="BX144" s="173"/>
      <c r="BY144" s="210">
        <f t="shared" si="1"/>
        <v>800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800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11040</v>
      </c>
      <c r="M145" s="172">
        <v>0</v>
      </c>
      <c r="N145" s="173"/>
      <c r="O145" s="218">
        <f>600+1080</f>
        <v>1680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540+1440</f>
        <v>1980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540+1140</f>
        <v>1680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1900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1900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1900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60</v>
      </c>
      <c r="M164" s="172">
        <v>0</v>
      </c>
      <c r="N164" s="173"/>
      <c r="O164" s="450">
        <v>30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8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8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8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84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5598</v>
      </c>
      <c r="M169" s="172">
        <v>0</v>
      </c>
      <c r="N169" s="173"/>
      <c r="O169" s="343">
        <v>1104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724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920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750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1400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0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2">
        <v>700</v>
      </c>
      <c r="BX169" s="173"/>
      <c r="BY169" s="210">
        <f t="shared" si="1"/>
        <v>700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700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60</v>
      </c>
      <c r="M170" s="172">
        <v>0</v>
      </c>
      <c r="N170" s="173"/>
      <c r="O170" s="218">
        <v>30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30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17155</v>
      </c>
      <c r="M171" s="172">
        <v>0</v>
      </c>
      <c r="N171" s="173"/>
      <c r="O171" s="218">
        <f>630+1890</f>
        <v>2520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675+2295</f>
        <v>2970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675+1890</f>
        <v>2565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3100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3000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3000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60</v>
      </c>
      <c r="M173" s="172">
        <v>0</v>
      </c>
      <c r="N173" s="173"/>
      <c r="O173" s="202">
        <v>30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30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560</v>
      </c>
      <c r="M174" s="172">
        <v>0</v>
      </c>
      <c r="N174" s="173"/>
      <c r="O174" s="374">
        <v>150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10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>
        <v>180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20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6">
        <v>180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50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>
        <v>20</v>
      </c>
      <c r="BX174" s="173"/>
      <c r="BY174" s="210">
        <f t="shared" si="1"/>
        <v>20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20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6193</v>
      </c>
      <c r="M180" s="172">
        <v>0</v>
      </c>
      <c r="N180" s="173"/>
      <c r="O180" s="343">
        <v>1141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792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950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730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1480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50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2">
        <v>1100</v>
      </c>
      <c r="BX180" s="173"/>
      <c r="BY180" s="210">
        <f t="shared" si="1"/>
        <v>1100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1100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14140</v>
      </c>
      <c r="M185" s="172">
        <v>0</v>
      </c>
      <c r="N185" s="173"/>
      <c r="O185" s="218">
        <f>600+1500</f>
        <v>2100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f>720+1560</f>
        <v>2280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f>660+1500</f>
        <v>2160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2600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2500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2500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8440</v>
      </c>
      <c r="M204" s="172">
        <v>0</v>
      </c>
      <c r="N204" s="173"/>
      <c r="O204" s="218">
        <f>420+780</f>
        <v>1200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f>580+800</f>
        <v>1380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f>560+800</f>
        <v>1360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1500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1500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1500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13816</v>
      </c>
      <c r="M222" s="172">
        <v>0</v>
      </c>
      <c r="N222" s="173"/>
      <c r="O222" s="218">
        <f>684+1548</f>
        <v>2232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f>792+1980</f>
        <v>2772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f>756+1656</f>
        <v>2412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2000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2200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2200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13516</v>
      </c>
      <c r="M223" s="172">
        <v>0</v>
      </c>
      <c r="N223" s="173"/>
      <c r="O223" s="218">
        <f>576+1440</f>
        <v>2016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f>648+1764</f>
        <v>2412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f>648+1440</f>
        <v>2088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2400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2300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2300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13056</v>
      </c>
      <c r="M224" s="172">
        <v>0</v>
      </c>
      <c r="N224" s="173"/>
      <c r="O224" s="218">
        <f>704+1280</f>
        <v>1984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896+1600</f>
        <v>2496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896+1280</f>
        <v>2176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2200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2000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2200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3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17580</v>
      </c>
      <c r="M300" s="172">
        <v>0</v>
      </c>
      <c r="N300" s="173"/>
      <c r="O300" s="218">
        <f>900+1740</f>
        <v>2640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f>1140+2160</f>
        <v>3300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f>1140+1800</f>
        <v>2940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19">
        <v>2900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20">
        <v>2900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21">
        <v>2900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50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50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3"/>
        <v>4786</v>
      </c>
      <c r="M322" s="172">
        <v>0</v>
      </c>
      <c r="N322" s="173"/>
      <c r="O322" s="342">
        <v>885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711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810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680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900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50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2">
        <v>800</v>
      </c>
      <c r="BX322" s="173">
        <v>0</v>
      </c>
      <c r="BY322" s="210">
        <f t="shared" si="4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800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4574</v>
      </c>
      <c r="M323" s="172">
        <v>0</v>
      </c>
      <c r="N323" s="173"/>
      <c r="O323" s="343">
        <v>792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662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780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640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800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50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2">
        <v>900</v>
      </c>
      <c r="BX323" s="173">
        <v>0</v>
      </c>
      <c r="BY323" s="210">
        <f t="shared" si="4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900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7556</v>
      </c>
      <c r="M324" s="172">
        <v>0</v>
      </c>
      <c r="N324" s="173"/>
      <c r="O324" s="343">
        <v>1329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451">
        <v>1387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860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980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1700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50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2">
        <v>1300</v>
      </c>
      <c r="BX324" s="173">
        <v>0</v>
      </c>
      <c r="BY324" s="210">
        <f t="shared" si="4"/>
        <v>1300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1300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50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492">
        <v>20057082</v>
      </c>
      <c r="G329" s="323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303">
        <v>20057083</v>
      </c>
      <c r="G330" s="302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50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50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2"/>
      <c r="BX336" s="173">
        <v>0</v>
      </c>
      <c r="BY336" s="210">
        <f t="shared" ref="BY336:BY352" si="6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52" si="7">BW336-CA336</f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6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7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6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7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6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7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6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7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20058428</v>
      </c>
      <c r="G341" s="171" t="s">
        <v>432</v>
      </c>
      <c r="H341" s="168" t="s">
        <v>69</v>
      </c>
      <c r="I341" s="168"/>
      <c r="J341" s="158"/>
      <c r="K341" s="172">
        <v>0</v>
      </c>
      <c r="L341" s="177">
        <f t="shared" si="3"/>
        <v>6190</v>
      </c>
      <c r="M341" s="172">
        <v>0</v>
      </c>
      <c r="N341" s="173"/>
      <c r="O341" s="218">
        <f>360+540</f>
        <v>900</v>
      </c>
      <c r="P341" s="173"/>
      <c r="Q341" s="210"/>
      <c r="R341" s="219"/>
      <c r="S341" s="173"/>
      <c r="T341" s="173"/>
      <c r="U341" s="219"/>
      <c r="V341" s="220"/>
      <c r="W341" s="173"/>
      <c r="X341" s="219"/>
      <c r="Y341" s="221">
        <f>360+630</f>
        <v>990</v>
      </c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>
        <f>270+630</f>
        <v>900</v>
      </c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>
        <v>1200</v>
      </c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>
        <v>1100</v>
      </c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>
        <v>1100</v>
      </c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6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7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20058608</v>
      </c>
      <c r="G342" s="302" t="s">
        <v>433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6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7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20057679</v>
      </c>
      <c r="G343" s="171" t="s">
        <v>412</v>
      </c>
      <c r="H343" s="168"/>
      <c r="I343" s="168"/>
      <c r="J343" s="158"/>
      <c r="K343" s="172"/>
      <c r="L343" s="177">
        <f t="shared" si="3"/>
        <v>0</v>
      </c>
      <c r="M343" s="172"/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>
        <v>343</v>
      </c>
      <c r="B344" s="168"/>
      <c r="C344" s="168"/>
      <c r="D344" s="196"/>
      <c r="E344" s="182"/>
      <c r="F344" s="194">
        <v>20058107</v>
      </c>
      <c r="G344" s="171" t="s">
        <v>425</v>
      </c>
      <c r="H344" s="168" t="s">
        <v>69</v>
      </c>
      <c r="I344" s="168"/>
      <c r="J344" s="158"/>
      <c r="K344" s="172">
        <v>0</v>
      </c>
      <c r="L344" s="177">
        <f t="shared" si="3"/>
        <v>11460</v>
      </c>
      <c r="M344" s="172">
        <v>0</v>
      </c>
      <c r="N344" s="173"/>
      <c r="O344" s="218">
        <f>540+1080</f>
        <v>1620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f>720+1380</f>
        <v>2100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f>660+1080</f>
        <v>1740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>
        <v>2000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2000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2000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6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7"/>
        <v>0</v>
      </c>
      <c r="CE344" s="173"/>
    </row>
    <row r="345" spans="1:83" ht="26.25">
      <c r="A345" s="167">
        <v>344</v>
      </c>
      <c r="B345" s="168"/>
      <c r="C345" s="168"/>
      <c r="D345" s="196"/>
      <c r="E345" s="182"/>
      <c r="F345" s="183">
        <v>1001001087</v>
      </c>
      <c r="G345" s="171" t="s">
        <v>377</v>
      </c>
      <c r="H345" s="168" t="s">
        <v>378</v>
      </c>
      <c r="I345" s="168"/>
      <c r="J345" s="158"/>
      <c r="K345" s="172">
        <v>0</v>
      </c>
      <c r="L345" s="159">
        <f t="shared" si="3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6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7"/>
        <v>0</v>
      </c>
      <c r="CE345" s="173"/>
    </row>
    <row r="346" spans="1:83" ht="26.25">
      <c r="A346" s="167">
        <v>345</v>
      </c>
      <c r="B346" s="168"/>
      <c r="C346" s="168"/>
      <c r="D346" s="196"/>
      <c r="E346" s="182"/>
      <c r="F346" s="183">
        <v>1001001088</v>
      </c>
      <c r="G346" s="171" t="s">
        <v>379</v>
      </c>
      <c r="H346" s="168" t="s">
        <v>378</v>
      </c>
      <c r="I346" s="168"/>
      <c r="J346" s="158"/>
      <c r="K346" s="172">
        <v>0</v>
      </c>
      <c r="L346" s="159">
        <f t="shared" si="3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6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7"/>
        <v>0</v>
      </c>
      <c r="CE346" s="173"/>
    </row>
    <row r="347" spans="1:83" ht="26.25">
      <c r="A347" s="167">
        <v>346</v>
      </c>
      <c r="B347" s="168"/>
      <c r="C347" s="168"/>
      <c r="D347" s="196"/>
      <c r="E347" s="182"/>
      <c r="F347" s="183">
        <v>1001001089</v>
      </c>
      <c r="G347" s="171" t="s">
        <v>380</v>
      </c>
      <c r="H347" s="168" t="s">
        <v>378</v>
      </c>
      <c r="I347" s="168"/>
      <c r="J347" s="158"/>
      <c r="K347" s="172">
        <v>0</v>
      </c>
      <c r="L347" s="159">
        <f t="shared" si="3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6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7"/>
        <v>0</v>
      </c>
      <c r="CE347" s="173"/>
    </row>
    <row r="348" spans="1:83" ht="26.25">
      <c r="A348" s="167">
        <v>347</v>
      </c>
      <c r="B348" s="168"/>
      <c r="C348" s="168"/>
      <c r="D348" s="196"/>
      <c r="E348" s="182"/>
      <c r="F348" s="183">
        <v>1001001110</v>
      </c>
      <c r="G348" s="171" t="s">
        <v>381</v>
      </c>
      <c r="H348" s="168" t="s">
        <v>378</v>
      </c>
      <c r="I348" s="168"/>
      <c r="J348" s="158"/>
      <c r="K348" s="172">
        <v>0</v>
      </c>
      <c r="L348" s="177">
        <f t="shared" si="3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23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6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7"/>
        <v>0</v>
      </c>
      <c r="CE348" s="173"/>
    </row>
    <row r="349" spans="1:83" ht="26.25">
      <c r="A349" s="167">
        <v>348</v>
      </c>
      <c r="B349" s="168"/>
      <c r="C349" s="168"/>
      <c r="D349" s="196"/>
      <c r="E349" s="182"/>
      <c r="F349" s="183">
        <v>1001001111</v>
      </c>
      <c r="G349" s="171" t="s">
        <v>382</v>
      </c>
      <c r="H349" s="168" t="s">
        <v>378</v>
      </c>
      <c r="I349" s="168"/>
      <c r="J349" s="158"/>
      <c r="K349" s="172">
        <v>0</v>
      </c>
      <c r="L349" s="177">
        <f t="shared" si="3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6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7"/>
        <v>0</v>
      </c>
      <c r="CE349" s="173"/>
    </row>
    <row r="350" spans="1:83" ht="26.25">
      <c r="A350" s="167">
        <v>349</v>
      </c>
      <c r="B350" s="168"/>
      <c r="C350" s="168"/>
      <c r="D350" s="196"/>
      <c r="E350" s="182"/>
      <c r="F350" s="183">
        <v>1001001112</v>
      </c>
      <c r="G350" s="171" t="s">
        <v>383</v>
      </c>
      <c r="H350" s="168" t="s">
        <v>378</v>
      </c>
      <c r="I350" s="168"/>
      <c r="J350" s="158"/>
      <c r="K350" s="172">
        <v>0</v>
      </c>
      <c r="L350" s="177">
        <f t="shared" si="3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23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6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7"/>
        <v>0</v>
      </c>
      <c r="CE350" s="173"/>
    </row>
    <row r="351" spans="1:83" ht="26.25">
      <c r="A351" s="167">
        <v>350</v>
      </c>
      <c r="B351" s="168"/>
      <c r="C351" s="168"/>
      <c r="D351" s="196"/>
      <c r="E351" s="182"/>
      <c r="F351" s="183">
        <v>1001001113</v>
      </c>
      <c r="G351" s="171" t="s">
        <v>384</v>
      </c>
      <c r="H351" s="168" t="s">
        <v>378</v>
      </c>
      <c r="I351" s="168"/>
      <c r="J351" s="158"/>
      <c r="K351" s="172">
        <v>0</v>
      </c>
      <c r="L351" s="159">
        <f t="shared" si="3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6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7"/>
        <v>0</v>
      </c>
      <c r="CE351" s="173"/>
    </row>
    <row r="352" spans="1:83" ht="26.25">
      <c r="A352" s="167">
        <v>351</v>
      </c>
      <c r="B352" s="168"/>
      <c r="C352" s="168"/>
      <c r="D352" s="196"/>
      <c r="E352" s="182"/>
      <c r="F352" s="183">
        <v>1001001114</v>
      </c>
      <c r="G352" s="171" t="s">
        <v>385</v>
      </c>
      <c r="H352" s="168" t="s">
        <v>378</v>
      </c>
      <c r="I352" s="168"/>
      <c r="J352" s="158"/>
      <c r="K352" s="172">
        <v>0</v>
      </c>
      <c r="L352" s="159">
        <f t="shared" si="3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23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6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7"/>
        <v>0</v>
      </c>
      <c r="CE352" s="173"/>
    </row>
    <row r="353" spans="1:481" s="318" customFormat="1" ht="26.25" hidden="1">
      <c r="A353" s="167">
        <v>352</v>
      </c>
      <c r="B353" s="298"/>
      <c r="C353" s="298"/>
      <c r="D353" s="298"/>
      <c r="E353" s="299"/>
      <c r="F353" s="194">
        <v>1113219</v>
      </c>
      <c r="G353" s="238" t="s">
        <v>413</v>
      </c>
      <c r="H353" s="178" t="s">
        <v>42</v>
      </c>
      <c r="I353" s="311"/>
      <c r="J353" s="312"/>
      <c r="K353" s="313"/>
      <c r="L353" s="159">
        <f t="shared" si="3"/>
        <v>4385</v>
      </c>
      <c r="M353" s="313"/>
      <c r="N353" s="314"/>
      <c r="O353" s="364">
        <v>653</v>
      </c>
      <c r="P353" s="314"/>
      <c r="Q353" s="315"/>
      <c r="R353" s="314"/>
      <c r="S353" s="314"/>
      <c r="T353" s="314"/>
      <c r="U353" s="314"/>
      <c r="V353" s="312"/>
      <c r="W353" s="314"/>
      <c r="X353" s="314"/>
      <c r="Y353" s="452">
        <v>492</v>
      </c>
      <c r="Z353" s="314"/>
      <c r="AA353" s="315"/>
      <c r="AB353" s="314"/>
      <c r="AC353" s="314"/>
      <c r="AD353" s="314"/>
      <c r="AE353" s="314"/>
      <c r="AF353" s="312"/>
      <c r="AG353" s="314"/>
      <c r="AH353" s="314"/>
      <c r="AI353" s="453">
        <v>1650</v>
      </c>
      <c r="AJ353" s="314"/>
      <c r="AK353" s="315"/>
      <c r="AL353" s="314"/>
      <c r="AM353" s="314"/>
      <c r="AN353" s="314"/>
      <c r="AO353" s="314"/>
      <c r="AP353" s="312"/>
      <c r="AQ353" s="314"/>
      <c r="AR353" s="314"/>
      <c r="AS353" s="367">
        <v>360</v>
      </c>
      <c r="AT353" s="314"/>
      <c r="AU353" s="315"/>
      <c r="AV353" s="314"/>
      <c r="AW353" s="314"/>
      <c r="AX353" s="314"/>
      <c r="AY353" s="314"/>
      <c r="AZ353" s="312"/>
      <c r="BA353" s="314"/>
      <c r="BB353" s="314"/>
      <c r="BC353" s="336">
        <v>630</v>
      </c>
      <c r="BD353" s="314"/>
      <c r="BE353" s="315"/>
      <c r="BF353" s="314"/>
      <c r="BG353" s="314"/>
      <c r="BH353" s="314"/>
      <c r="BI353" s="314"/>
      <c r="BJ353" s="312"/>
      <c r="BK353" s="314"/>
      <c r="BL353" s="314"/>
      <c r="BM353" s="504"/>
      <c r="BN353" s="314"/>
      <c r="BO353" s="315"/>
      <c r="BP353" s="314"/>
      <c r="BQ353" s="314"/>
      <c r="BR353" s="314"/>
      <c r="BS353" s="314"/>
      <c r="BT353" s="312"/>
      <c r="BU353" s="314"/>
      <c r="BV353" s="314"/>
      <c r="BW353" s="369">
        <v>600</v>
      </c>
      <c r="BX353" s="314"/>
      <c r="BY353" s="315"/>
      <c r="BZ353" s="314"/>
      <c r="CA353" s="314"/>
      <c r="CB353" s="314"/>
      <c r="CC353" s="314"/>
      <c r="CD353" s="312"/>
      <c r="CE353" s="317"/>
      <c r="CF353" s="156"/>
      <c r="CG353" s="156"/>
      <c r="CH353" s="156"/>
      <c r="CI353" s="156"/>
      <c r="CJ353" s="156"/>
      <c r="CK353" s="156"/>
      <c r="CL353" s="156"/>
      <c r="CM353" s="156"/>
      <c r="CN353" s="156"/>
      <c r="CO353" s="156"/>
      <c r="CP353" s="156"/>
      <c r="CQ353" s="156"/>
      <c r="CR353" s="156"/>
      <c r="CS353" s="156"/>
      <c r="CT353" s="156"/>
      <c r="CU353" s="156"/>
      <c r="CV353" s="156"/>
      <c r="CW353" s="156"/>
      <c r="CX353" s="156"/>
      <c r="CY353" s="156"/>
      <c r="CZ353" s="156"/>
      <c r="DA353" s="156"/>
      <c r="DB353" s="156"/>
      <c r="DC353" s="156"/>
      <c r="DD353" s="156"/>
      <c r="DE353" s="156"/>
      <c r="DF353" s="156"/>
      <c r="DG353" s="156"/>
      <c r="DH353" s="156"/>
      <c r="DI353" s="156"/>
      <c r="DJ353" s="156"/>
      <c r="DK353" s="156"/>
      <c r="DL353" s="156"/>
      <c r="DM353" s="156"/>
      <c r="DN353" s="156"/>
      <c r="DO353" s="156"/>
      <c r="DP353" s="156"/>
      <c r="DQ353" s="156"/>
      <c r="DR353" s="156"/>
      <c r="DS353" s="156"/>
      <c r="DT353" s="156"/>
      <c r="DU353" s="156"/>
      <c r="DV353" s="156"/>
      <c r="DW353" s="156"/>
      <c r="DX353" s="156"/>
      <c r="DY353" s="156"/>
      <c r="DZ353" s="156"/>
      <c r="EA353" s="156"/>
      <c r="EB353" s="156"/>
      <c r="EC353" s="156"/>
      <c r="ED353" s="156"/>
      <c r="EE353" s="156"/>
      <c r="EF353" s="156"/>
      <c r="EG353" s="156"/>
      <c r="EH353" s="156"/>
      <c r="EI353" s="156"/>
      <c r="EJ353" s="156"/>
      <c r="EK353" s="156"/>
      <c r="EL353" s="156"/>
      <c r="EM353" s="156"/>
      <c r="EN353" s="156"/>
      <c r="EO353" s="156"/>
      <c r="EP353" s="156"/>
      <c r="EQ353" s="156"/>
      <c r="ER353" s="156"/>
      <c r="ES353" s="156"/>
      <c r="ET353" s="156"/>
      <c r="EU353" s="156"/>
      <c r="EV353" s="156"/>
      <c r="EW353" s="156"/>
      <c r="EX353" s="156"/>
      <c r="EY353" s="156"/>
      <c r="EZ353" s="156"/>
      <c r="FA353" s="156"/>
      <c r="FB353" s="156"/>
      <c r="FC353" s="156"/>
      <c r="FD353" s="156"/>
      <c r="FE353" s="156"/>
      <c r="FF353" s="156"/>
      <c r="FG353" s="156"/>
      <c r="FH353" s="156"/>
      <c r="FI353" s="156"/>
      <c r="FJ353" s="156"/>
      <c r="FK353" s="156"/>
      <c r="FL353" s="156"/>
      <c r="FM353" s="156"/>
      <c r="FN353" s="156"/>
      <c r="FO353" s="156"/>
      <c r="FP353" s="156"/>
      <c r="FQ353" s="156"/>
      <c r="FR353" s="156"/>
      <c r="FS353" s="156"/>
      <c r="FT353" s="156"/>
      <c r="FU353" s="156"/>
      <c r="FV353" s="156"/>
      <c r="FW353" s="156"/>
      <c r="FX353" s="156"/>
      <c r="FY353" s="156"/>
      <c r="FZ353" s="156"/>
      <c r="GA353" s="156"/>
      <c r="GB353" s="156"/>
      <c r="GC353" s="156"/>
      <c r="GD353" s="156"/>
      <c r="GE353" s="156"/>
      <c r="GF353" s="156"/>
      <c r="GG353" s="156"/>
      <c r="GH353" s="156"/>
      <c r="GI353" s="156"/>
      <c r="GJ353" s="156"/>
      <c r="GK353" s="156"/>
      <c r="GL353" s="156"/>
      <c r="GM353" s="156"/>
      <c r="GN353" s="156"/>
      <c r="GO353" s="156"/>
      <c r="GP353" s="156"/>
      <c r="GQ353" s="156"/>
      <c r="GR353" s="156"/>
      <c r="GS353" s="156"/>
      <c r="GT353" s="156"/>
      <c r="GU353" s="156"/>
      <c r="GV353" s="156"/>
      <c r="GW353" s="156"/>
      <c r="GX353" s="156"/>
      <c r="GY353" s="156"/>
      <c r="GZ353" s="156"/>
      <c r="HA353" s="156"/>
      <c r="HB353" s="156"/>
      <c r="HC353" s="156"/>
      <c r="HD353" s="156"/>
      <c r="HE353" s="156"/>
      <c r="HF353" s="156"/>
      <c r="HG353" s="156"/>
      <c r="HH353" s="156"/>
      <c r="HI353" s="156"/>
      <c r="HJ353" s="156"/>
      <c r="HK353" s="156"/>
      <c r="HL353" s="156"/>
      <c r="HM353" s="156"/>
      <c r="HN353" s="156"/>
      <c r="HO353" s="156"/>
      <c r="HP353" s="156"/>
      <c r="HQ353" s="156"/>
      <c r="HR353" s="156"/>
      <c r="HS353" s="156"/>
      <c r="HT353" s="156"/>
      <c r="HU353" s="156"/>
      <c r="HV353" s="156"/>
      <c r="HW353" s="156"/>
      <c r="HX353" s="156"/>
      <c r="HY353" s="156"/>
      <c r="HZ353" s="156"/>
      <c r="IA353" s="156"/>
      <c r="IB353" s="156"/>
      <c r="IC353" s="156"/>
      <c r="ID353" s="156"/>
      <c r="IE353" s="156"/>
      <c r="IF353" s="156"/>
      <c r="IG353" s="156"/>
      <c r="IH353" s="156"/>
      <c r="II353" s="156"/>
      <c r="IJ353" s="156"/>
      <c r="IK353" s="156"/>
      <c r="IL353" s="156"/>
      <c r="IM353" s="156"/>
      <c r="IN353" s="156"/>
      <c r="IO353" s="156"/>
      <c r="IP353" s="156"/>
      <c r="IQ353" s="156"/>
      <c r="IR353" s="156"/>
      <c r="IS353" s="156"/>
      <c r="IT353" s="156"/>
      <c r="IU353" s="156"/>
      <c r="IV353" s="156"/>
      <c r="IW353" s="156"/>
      <c r="IX353" s="156"/>
      <c r="IY353" s="156"/>
      <c r="IZ353" s="156"/>
      <c r="JA353" s="156"/>
      <c r="JB353" s="156"/>
      <c r="JC353" s="156"/>
      <c r="JD353" s="156"/>
      <c r="JE353" s="156"/>
      <c r="JF353" s="156"/>
      <c r="JG353" s="156"/>
      <c r="JH353" s="156"/>
      <c r="JI353" s="156"/>
      <c r="JJ353" s="156"/>
      <c r="JK353" s="156"/>
      <c r="JL353" s="156"/>
      <c r="JM353" s="156"/>
      <c r="JN353" s="156"/>
      <c r="JO353" s="156"/>
      <c r="JP353" s="156"/>
      <c r="JQ353" s="156"/>
      <c r="JR353" s="156"/>
      <c r="JS353" s="156"/>
      <c r="JT353" s="156"/>
      <c r="JU353" s="156"/>
      <c r="JV353" s="156"/>
      <c r="JW353" s="156"/>
      <c r="JX353" s="156"/>
      <c r="JY353" s="156"/>
      <c r="JZ353" s="156"/>
      <c r="KA353" s="156"/>
      <c r="KB353" s="156"/>
      <c r="KC353" s="156"/>
      <c r="KD353" s="156"/>
      <c r="KE353" s="156"/>
      <c r="KF353" s="156"/>
      <c r="KG353" s="156"/>
      <c r="KH353" s="156"/>
      <c r="KI353" s="156"/>
      <c r="KJ353" s="156"/>
      <c r="KK353" s="156"/>
      <c r="KL353" s="156"/>
      <c r="KM353" s="156"/>
      <c r="KN353" s="156"/>
      <c r="KO353" s="156"/>
      <c r="KP353" s="156"/>
      <c r="KQ353" s="156"/>
      <c r="KR353" s="156"/>
      <c r="KS353" s="156"/>
      <c r="KT353" s="156"/>
      <c r="KU353" s="156"/>
      <c r="KV353" s="156"/>
      <c r="KW353" s="156"/>
      <c r="KX353" s="156"/>
      <c r="KY353" s="156"/>
      <c r="KZ353" s="156"/>
      <c r="LA353" s="156"/>
      <c r="LB353" s="156"/>
      <c r="LC353" s="156"/>
      <c r="LD353" s="156"/>
      <c r="LE353" s="156"/>
      <c r="LF353" s="156"/>
      <c r="LG353" s="156"/>
      <c r="LH353" s="156"/>
      <c r="LI353" s="156"/>
      <c r="LJ353" s="156"/>
      <c r="LK353" s="156"/>
      <c r="LL353" s="156"/>
      <c r="LM353" s="156"/>
      <c r="LN353" s="156"/>
      <c r="LO353" s="156"/>
      <c r="LP353" s="156"/>
      <c r="LQ353" s="156"/>
      <c r="LR353" s="156"/>
      <c r="LS353" s="156"/>
      <c r="LT353" s="156"/>
      <c r="LU353" s="156"/>
      <c r="LV353" s="156"/>
      <c r="LW353" s="156"/>
      <c r="LX353" s="156"/>
      <c r="LY353" s="156"/>
      <c r="LZ353" s="156"/>
      <c r="MA353" s="156"/>
      <c r="MB353" s="156"/>
      <c r="MC353" s="156"/>
      <c r="MD353" s="156"/>
      <c r="ME353" s="156"/>
      <c r="MF353" s="156"/>
      <c r="MG353" s="156"/>
      <c r="MH353" s="156"/>
      <c r="MI353" s="156"/>
      <c r="MJ353" s="156"/>
      <c r="MK353" s="156"/>
      <c r="ML353" s="156"/>
      <c r="MM353" s="156"/>
      <c r="MN353" s="156"/>
      <c r="MO353" s="156"/>
      <c r="MP353" s="156"/>
      <c r="MQ353" s="156"/>
      <c r="MR353" s="156"/>
      <c r="MS353" s="156"/>
      <c r="MT353" s="156"/>
      <c r="MU353" s="156"/>
      <c r="MV353" s="156"/>
      <c r="MW353" s="156"/>
      <c r="MX353" s="156"/>
      <c r="MY353" s="156"/>
      <c r="MZ353" s="156"/>
      <c r="NA353" s="156"/>
      <c r="NB353" s="156"/>
      <c r="NC353" s="156"/>
      <c r="ND353" s="156"/>
      <c r="NE353" s="156"/>
      <c r="NF353" s="156"/>
      <c r="NG353" s="156"/>
      <c r="NH353" s="156"/>
      <c r="NI353" s="156"/>
      <c r="NJ353" s="156"/>
      <c r="NK353" s="156"/>
      <c r="NL353" s="156"/>
      <c r="NM353" s="156"/>
      <c r="NN353" s="156"/>
      <c r="NO353" s="156"/>
      <c r="NP353" s="156"/>
      <c r="NQ353" s="156"/>
      <c r="NR353" s="156"/>
      <c r="NS353" s="156"/>
      <c r="NT353" s="156"/>
      <c r="NU353" s="156"/>
      <c r="NV353" s="156"/>
      <c r="NW353" s="156"/>
      <c r="NX353" s="156"/>
      <c r="NY353" s="156"/>
      <c r="NZ353" s="156"/>
      <c r="OA353" s="156"/>
      <c r="OB353" s="156"/>
      <c r="OC353" s="156"/>
      <c r="OD353" s="156"/>
      <c r="OE353" s="156"/>
      <c r="OF353" s="156"/>
      <c r="OG353" s="156"/>
      <c r="OH353" s="156"/>
      <c r="OI353" s="156"/>
      <c r="OJ353" s="156"/>
      <c r="OK353" s="156"/>
      <c r="OL353" s="156"/>
      <c r="OM353" s="156"/>
      <c r="ON353" s="156"/>
      <c r="OO353" s="156"/>
      <c r="OP353" s="156"/>
      <c r="OQ353" s="156"/>
      <c r="OR353" s="156"/>
      <c r="OS353" s="156"/>
      <c r="OT353" s="156"/>
      <c r="OU353" s="156"/>
      <c r="OV353" s="156"/>
      <c r="OW353" s="156"/>
      <c r="OX353" s="156"/>
      <c r="OY353" s="156"/>
      <c r="OZ353" s="156"/>
      <c r="PA353" s="156"/>
      <c r="PB353" s="156"/>
      <c r="PC353" s="156"/>
      <c r="PD353" s="156"/>
      <c r="PE353" s="156"/>
      <c r="PF353" s="156"/>
      <c r="PG353" s="156"/>
      <c r="PH353" s="156"/>
      <c r="PI353" s="156"/>
      <c r="PJ353" s="156"/>
      <c r="PK353" s="156"/>
      <c r="PL353" s="156"/>
      <c r="PM353" s="156"/>
      <c r="PN353" s="156"/>
      <c r="PO353" s="156"/>
      <c r="PP353" s="156"/>
      <c r="PQ353" s="156"/>
      <c r="PR353" s="156"/>
      <c r="PS353" s="156"/>
      <c r="PT353" s="156"/>
      <c r="PU353" s="156"/>
      <c r="PV353" s="156"/>
      <c r="PW353" s="156"/>
      <c r="PX353" s="156"/>
      <c r="PY353" s="156"/>
      <c r="PZ353" s="156"/>
      <c r="QA353" s="156"/>
      <c r="QB353" s="156"/>
      <c r="QC353" s="156"/>
      <c r="QD353" s="156"/>
      <c r="QE353" s="156"/>
      <c r="QF353" s="156"/>
      <c r="QG353" s="156"/>
      <c r="QH353" s="156"/>
      <c r="QI353" s="156"/>
      <c r="QJ353" s="156"/>
      <c r="QK353" s="156"/>
      <c r="QL353" s="156"/>
      <c r="QM353" s="156"/>
      <c r="QN353" s="156"/>
      <c r="QO353" s="156"/>
      <c r="QP353" s="156"/>
      <c r="QQ353" s="156"/>
      <c r="QR353" s="156"/>
      <c r="QS353" s="156"/>
      <c r="QT353" s="156"/>
      <c r="QU353" s="156"/>
      <c r="QV353" s="156"/>
      <c r="QW353" s="156"/>
      <c r="QX353" s="156"/>
      <c r="QY353" s="156"/>
      <c r="QZ353" s="156"/>
      <c r="RA353" s="156"/>
      <c r="RB353" s="156"/>
      <c r="RC353" s="156"/>
      <c r="RD353" s="156"/>
      <c r="RE353" s="156"/>
      <c r="RF353" s="156"/>
      <c r="RG353" s="156"/>
      <c r="RH353" s="156"/>
      <c r="RI353" s="156"/>
      <c r="RJ353" s="156"/>
      <c r="RK353" s="156"/>
      <c r="RL353" s="156"/>
      <c r="RM353" s="156"/>
    </row>
    <row r="354" spans="1:481" s="318" customFormat="1" ht="26.25" hidden="1">
      <c r="A354" s="167">
        <v>353</v>
      </c>
      <c r="B354" s="298"/>
      <c r="C354" s="298"/>
      <c r="D354" s="298"/>
      <c r="E354" s="299"/>
      <c r="F354" s="303">
        <v>1113220</v>
      </c>
      <c r="G354" s="438" t="s">
        <v>414</v>
      </c>
      <c r="H354" s="178" t="s">
        <v>42</v>
      </c>
      <c r="I354" s="298"/>
      <c r="J354" s="312"/>
      <c r="K354" s="313"/>
      <c r="L354" s="159">
        <f t="shared" ref="L354:L355" si="8">SUM(O354,Y354,AI354,AS354,BC354,BM354,BW354)</f>
        <v>0</v>
      </c>
      <c r="M354" s="313"/>
      <c r="N354" s="314"/>
      <c r="O354" s="364"/>
      <c r="P354" s="314"/>
      <c r="Q354" s="315"/>
      <c r="R354" s="314"/>
      <c r="S354" s="314"/>
      <c r="T354" s="314"/>
      <c r="U354" s="314"/>
      <c r="V354" s="312"/>
      <c r="W354" s="314"/>
      <c r="X354" s="314"/>
      <c r="Y354" s="366"/>
      <c r="Z354" s="314"/>
      <c r="AA354" s="315"/>
      <c r="AB354" s="314"/>
      <c r="AC354" s="314"/>
      <c r="AD354" s="314"/>
      <c r="AE354" s="314"/>
      <c r="AF354" s="312"/>
      <c r="AG354" s="314"/>
      <c r="AH354" s="314"/>
      <c r="AI354" s="365"/>
      <c r="AJ354" s="314"/>
      <c r="AK354" s="315"/>
      <c r="AL354" s="314"/>
      <c r="AM354" s="314"/>
      <c r="AN354" s="314"/>
      <c r="AO354" s="314"/>
      <c r="AP354" s="312"/>
      <c r="AQ354" s="314"/>
      <c r="AR354" s="314"/>
      <c r="AS354" s="367"/>
      <c r="AT354" s="314"/>
      <c r="AU354" s="315"/>
      <c r="AV354" s="314"/>
      <c r="AW354" s="314"/>
      <c r="AX354" s="314"/>
      <c r="AY354" s="314"/>
      <c r="AZ354" s="312"/>
      <c r="BA354" s="314"/>
      <c r="BB354" s="314"/>
      <c r="BC354" s="353"/>
      <c r="BD354" s="314"/>
      <c r="BE354" s="315"/>
      <c r="BF354" s="314"/>
      <c r="BG354" s="314"/>
      <c r="BH354" s="314"/>
      <c r="BI354" s="314"/>
      <c r="BJ354" s="312"/>
      <c r="BK354" s="314"/>
      <c r="BL354" s="314"/>
      <c r="BM354" s="504"/>
      <c r="BN354" s="314"/>
      <c r="BO354" s="315"/>
      <c r="BP354" s="314"/>
      <c r="BQ354" s="314"/>
      <c r="BR354" s="314"/>
      <c r="BS354" s="314"/>
      <c r="BT354" s="312"/>
      <c r="BU354" s="314"/>
      <c r="BV354" s="314"/>
      <c r="BW354" s="369"/>
      <c r="BX354" s="314"/>
      <c r="BY354" s="315"/>
      <c r="BZ354" s="314"/>
      <c r="CA354" s="314"/>
      <c r="CB354" s="314"/>
      <c r="CC354" s="314"/>
      <c r="CD354" s="312"/>
      <c r="CE354" s="317"/>
      <c r="CF354" s="156"/>
      <c r="CG354" s="156"/>
      <c r="CH354" s="156"/>
      <c r="CI354" s="156"/>
      <c r="CJ354" s="156"/>
      <c r="CK354" s="156"/>
      <c r="CL354" s="156"/>
      <c r="CM354" s="156"/>
      <c r="CN354" s="156"/>
      <c r="CO354" s="156"/>
      <c r="CP354" s="156"/>
      <c r="CQ354" s="156"/>
      <c r="CR354" s="156"/>
      <c r="CS354" s="156"/>
      <c r="CT354" s="156"/>
      <c r="CU354" s="156"/>
      <c r="CV354" s="156"/>
      <c r="CW354" s="156"/>
      <c r="CX354" s="156"/>
      <c r="CY354" s="156"/>
      <c r="CZ354" s="156"/>
      <c r="DA354" s="156"/>
      <c r="DB354" s="156"/>
      <c r="DC354" s="156"/>
      <c r="DD354" s="156"/>
      <c r="DE354" s="156"/>
      <c r="DF354" s="156"/>
      <c r="DG354" s="156"/>
      <c r="DH354" s="156"/>
      <c r="DI354" s="156"/>
      <c r="DJ354" s="156"/>
      <c r="DK354" s="156"/>
      <c r="DL354" s="156"/>
      <c r="DM354" s="156"/>
      <c r="DN354" s="156"/>
      <c r="DO354" s="156"/>
      <c r="DP354" s="156"/>
      <c r="DQ354" s="156"/>
      <c r="DR354" s="156"/>
      <c r="DS354" s="156"/>
      <c r="DT354" s="156"/>
      <c r="DU354" s="156"/>
      <c r="DV354" s="156"/>
      <c r="DW354" s="156"/>
      <c r="DX354" s="156"/>
      <c r="DY354" s="156"/>
      <c r="DZ354" s="156"/>
      <c r="EA354" s="156"/>
      <c r="EB354" s="156"/>
      <c r="EC354" s="156"/>
      <c r="ED354" s="156"/>
      <c r="EE354" s="156"/>
      <c r="EF354" s="156"/>
      <c r="EG354" s="156"/>
      <c r="EH354" s="156"/>
      <c r="EI354" s="156"/>
      <c r="EJ354" s="156"/>
      <c r="EK354" s="156"/>
      <c r="EL354" s="156"/>
      <c r="EM354" s="156"/>
      <c r="EN354" s="156"/>
      <c r="EO354" s="156"/>
      <c r="EP354" s="156"/>
      <c r="EQ354" s="156"/>
      <c r="ER354" s="156"/>
      <c r="ES354" s="156"/>
      <c r="ET354" s="156"/>
      <c r="EU354" s="156"/>
      <c r="EV354" s="156"/>
      <c r="EW354" s="156"/>
      <c r="EX354" s="156"/>
      <c r="EY354" s="156"/>
      <c r="EZ354" s="156"/>
      <c r="FA354" s="156"/>
      <c r="FB354" s="156"/>
      <c r="FC354" s="156"/>
      <c r="FD354" s="156"/>
      <c r="FE354" s="156"/>
      <c r="FF354" s="156"/>
      <c r="FG354" s="156"/>
      <c r="FH354" s="156"/>
      <c r="FI354" s="156"/>
      <c r="FJ354" s="156"/>
      <c r="FK354" s="156"/>
      <c r="FL354" s="156"/>
      <c r="FM354" s="156"/>
      <c r="FN354" s="156"/>
      <c r="FO354" s="156"/>
      <c r="FP354" s="156"/>
      <c r="FQ354" s="156"/>
      <c r="FR354" s="156"/>
      <c r="FS354" s="156"/>
      <c r="FT354" s="156"/>
      <c r="FU354" s="156"/>
      <c r="FV354" s="156"/>
      <c r="FW354" s="156"/>
      <c r="FX354" s="156"/>
      <c r="FY354" s="156"/>
      <c r="FZ354" s="156"/>
      <c r="GA354" s="156"/>
      <c r="GB354" s="156"/>
      <c r="GC354" s="156"/>
      <c r="GD354" s="156"/>
      <c r="GE354" s="156"/>
      <c r="GF354" s="156"/>
      <c r="GG354" s="156"/>
      <c r="GH354" s="156"/>
      <c r="GI354" s="156"/>
      <c r="GJ354" s="156"/>
      <c r="GK354" s="156"/>
      <c r="GL354" s="156"/>
      <c r="GM354" s="156"/>
      <c r="GN354" s="156"/>
      <c r="GO354" s="156"/>
      <c r="GP354" s="156"/>
      <c r="GQ354" s="156"/>
      <c r="GR354" s="156"/>
      <c r="GS354" s="156"/>
      <c r="GT354" s="156"/>
      <c r="GU354" s="156"/>
      <c r="GV354" s="156"/>
      <c r="GW354" s="156"/>
      <c r="GX354" s="156"/>
      <c r="GY354" s="156"/>
      <c r="GZ354" s="156"/>
      <c r="HA354" s="156"/>
      <c r="HB354" s="156"/>
      <c r="HC354" s="156"/>
      <c r="HD354" s="156"/>
      <c r="HE354" s="156"/>
      <c r="HF354" s="156"/>
      <c r="HG354" s="156"/>
      <c r="HH354" s="156"/>
      <c r="HI354" s="156"/>
      <c r="HJ354" s="156"/>
      <c r="HK354" s="156"/>
      <c r="HL354" s="156"/>
      <c r="HM354" s="156"/>
      <c r="HN354" s="156"/>
      <c r="HO354" s="156"/>
      <c r="HP354" s="156"/>
      <c r="HQ354" s="156"/>
      <c r="HR354" s="156"/>
      <c r="HS354" s="156"/>
      <c r="HT354" s="156"/>
      <c r="HU354" s="156"/>
      <c r="HV354" s="156"/>
      <c r="HW354" s="156"/>
      <c r="HX354" s="156"/>
      <c r="HY354" s="156"/>
      <c r="HZ354" s="156"/>
      <c r="IA354" s="156"/>
      <c r="IB354" s="156"/>
      <c r="IC354" s="156"/>
      <c r="ID354" s="156"/>
      <c r="IE354" s="156"/>
      <c r="IF354" s="156"/>
      <c r="IG354" s="156"/>
      <c r="IH354" s="156"/>
      <c r="II354" s="156"/>
      <c r="IJ354" s="156"/>
      <c r="IK354" s="156"/>
      <c r="IL354" s="156"/>
      <c r="IM354" s="156"/>
      <c r="IN354" s="156"/>
      <c r="IO354" s="156"/>
      <c r="IP354" s="156"/>
      <c r="IQ354" s="156"/>
      <c r="IR354" s="156"/>
      <c r="IS354" s="156"/>
      <c r="IT354" s="156"/>
      <c r="IU354" s="156"/>
      <c r="IV354" s="156"/>
      <c r="IW354" s="156"/>
      <c r="IX354" s="156"/>
      <c r="IY354" s="156"/>
      <c r="IZ354" s="156"/>
      <c r="JA354" s="156"/>
      <c r="JB354" s="156"/>
      <c r="JC354" s="156"/>
      <c r="JD354" s="156"/>
      <c r="JE354" s="156"/>
      <c r="JF354" s="156"/>
      <c r="JG354" s="156"/>
      <c r="JH354" s="156"/>
      <c r="JI354" s="156"/>
      <c r="JJ354" s="156"/>
      <c r="JK354" s="156"/>
      <c r="JL354" s="156"/>
      <c r="JM354" s="156"/>
      <c r="JN354" s="156"/>
      <c r="JO354" s="156"/>
      <c r="JP354" s="156"/>
      <c r="JQ354" s="156"/>
      <c r="JR354" s="156"/>
      <c r="JS354" s="156"/>
      <c r="JT354" s="156"/>
      <c r="JU354" s="156"/>
      <c r="JV354" s="156"/>
      <c r="JW354" s="156"/>
      <c r="JX354" s="156"/>
      <c r="JY354" s="156"/>
      <c r="JZ354" s="156"/>
      <c r="KA354" s="156"/>
      <c r="KB354" s="156"/>
      <c r="KC354" s="156"/>
      <c r="KD354" s="156"/>
      <c r="KE354" s="156"/>
      <c r="KF354" s="156"/>
      <c r="KG354" s="156"/>
      <c r="KH354" s="156"/>
      <c r="KI354" s="156"/>
      <c r="KJ354" s="156"/>
      <c r="KK354" s="156"/>
      <c r="KL354" s="156"/>
      <c r="KM354" s="156"/>
      <c r="KN354" s="156"/>
      <c r="KO354" s="156"/>
      <c r="KP354" s="156"/>
      <c r="KQ354" s="156"/>
      <c r="KR354" s="156"/>
      <c r="KS354" s="156"/>
      <c r="KT354" s="156"/>
      <c r="KU354" s="156"/>
      <c r="KV354" s="156"/>
      <c r="KW354" s="156"/>
      <c r="KX354" s="156"/>
      <c r="KY354" s="156"/>
      <c r="KZ354" s="156"/>
      <c r="LA354" s="156"/>
      <c r="LB354" s="156"/>
      <c r="LC354" s="156"/>
      <c r="LD354" s="156"/>
      <c r="LE354" s="156"/>
      <c r="LF354" s="156"/>
      <c r="LG354" s="156"/>
      <c r="LH354" s="156"/>
      <c r="LI354" s="156"/>
      <c r="LJ354" s="156"/>
      <c r="LK354" s="156"/>
      <c r="LL354" s="156"/>
      <c r="LM354" s="156"/>
      <c r="LN354" s="156"/>
      <c r="LO354" s="156"/>
      <c r="LP354" s="156"/>
      <c r="LQ354" s="156"/>
      <c r="LR354" s="156"/>
      <c r="LS354" s="156"/>
      <c r="LT354" s="156"/>
      <c r="LU354" s="156"/>
      <c r="LV354" s="156"/>
      <c r="LW354" s="156"/>
      <c r="LX354" s="156"/>
      <c r="LY354" s="156"/>
      <c r="LZ354" s="156"/>
      <c r="MA354" s="156"/>
      <c r="MB354" s="156"/>
      <c r="MC354" s="156"/>
      <c r="MD354" s="156"/>
      <c r="ME354" s="156"/>
      <c r="MF354" s="156"/>
      <c r="MG354" s="156"/>
      <c r="MH354" s="156"/>
      <c r="MI354" s="156"/>
      <c r="MJ354" s="156"/>
      <c r="MK354" s="156"/>
      <c r="ML354" s="156"/>
      <c r="MM354" s="156"/>
      <c r="MN354" s="156"/>
      <c r="MO354" s="156"/>
      <c r="MP354" s="156"/>
      <c r="MQ354" s="156"/>
      <c r="MR354" s="156"/>
      <c r="MS354" s="156"/>
      <c r="MT354" s="156"/>
      <c r="MU354" s="156"/>
      <c r="MV354" s="156"/>
      <c r="MW354" s="156"/>
      <c r="MX354" s="156"/>
      <c r="MY354" s="156"/>
      <c r="MZ354" s="156"/>
      <c r="NA354" s="156"/>
      <c r="NB354" s="156"/>
      <c r="NC354" s="156"/>
      <c r="ND354" s="156"/>
      <c r="NE354" s="156"/>
      <c r="NF354" s="156"/>
      <c r="NG354" s="156"/>
      <c r="NH354" s="156"/>
      <c r="NI354" s="156"/>
      <c r="NJ354" s="156"/>
      <c r="NK354" s="156"/>
      <c r="NL354" s="156"/>
      <c r="NM354" s="156"/>
      <c r="NN354" s="156"/>
      <c r="NO354" s="156"/>
      <c r="NP354" s="156"/>
      <c r="NQ354" s="156"/>
      <c r="NR354" s="156"/>
      <c r="NS354" s="156"/>
      <c r="NT354" s="156"/>
      <c r="NU354" s="156"/>
      <c r="NV354" s="156"/>
      <c r="NW354" s="156"/>
      <c r="NX354" s="156"/>
      <c r="NY354" s="156"/>
      <c r="NZ354" s="156"/>
      <c r="OA354" s="156"/>
      <c r="OB354" s="156"/>
      <c r="OC354" s="156"/>
      <c r="OD354" s="156"/>
      <c r="OE354" s="156"/>
      <c r="OF354" s="156"/>
      <c r="OG354" s="156"/>
      <c r="OH354" s="156"/>
      <c r="OI354" s="156"/>
      <c r="OJ354" s="156"/>
      <c r="OK354" s="156"/>
      <c r="OL354" s="156"/>
      <c r="OM354" s="156"/>
      <c r="ON354" s="156"/>
      <c r="OO354" s="156"/>
      <c r="OP354" s="156"/>
      <c r="OQ354" s="156"/>
      <c r="OR354" s="156"/>
      <c r="OS354" s="156"/>
      <c r="OT354" s="156"/>
      <c r="OU354" s="156"/>
      <c r="OV354" s="156"/>
      <c r="OW354" s="156"/>
      <c r="OX354" s="156"/>
      <c r="OY354" s="156"/>
      <c r="OZ354" s="156"/>
      <c r="PA354" s="156"/>
      <c r="PB354" s="156"/>
      <c r="PC354" s="156"/>
      <c r="PD354" s="156"/>
      <c r="PE354" s="156"/>
      <c r="PF354" s="156"/>
      <c r="PG354" s="156"/>
      <c r="PH354" s="156"/>
      <c r="PI354" s="156"/>
      <c r="PJ354" s="156"/>
      <c r="PK354" s="156"/>
      <c r="PL354" s="156"/>
      <c r="PM354" s="156"/>
      <c r="PN354" s="156"/>
      <c r="PO354" s="156"/>
      <c r="PP354" s="156"/>
      <c r="PQ354" s="156"/>
      <c r="PR354" s="156"/>
      <c r="PS354" s="156"/>
      <c r="PT354" s="156"/>
      <c r="PU354" s="156"/>
      <c r="PV354" s="156"/>
      <c r="PW354" s="156"/>
      <c r="PX354" s="156"/>
      <c r="PY354" s="156"/>
      <c r="PZ354" s="156"/>
      <c r="QA354" s="156"/>
      <c r="QB354" s="156"/>
      <c r="QC354" s="156"/>
      <c r="QD354" s="156"/>
      <c r="QE354" s="156"/>
      <c r="QF354" s="156"/>
      <c r="QG354" s="156"/>
      <c r="QH354" s="156"/>
      <c r="QI354" s="156"/>
      <c r="QJ354" s="156"/>
      <c r="QK354" s="156"/>
      <c r="QL354" s="156"/>
      <c r="QM354" s="156"/>
      <c r="QN354" s="156"/>
      <c r="QO354" s="156"/>
      <c r="QP354" s="156"/>
      <c r="QQ354" s="156"/>
      <c r="QR354" s="156"/>
      <c r="QS354" s="156"/>
      <c r="QT354" s="156"/>
      <c r="QU354" s="156"/>
      <c r="QV354" s="156"/>
      <c r="QW354" s="156"/>
      <c r="QX354" s="156"/>
      <c r="QY354" s="156"/>
      <c r="QZ354" s="156"/>
      <c r="RA354" s="156"/>
      <c r="RB354" s="156"/>
      <c r="RC354" s="156"/>
      <c r="RD354" s="156"/>
      <c r="RE354" s="156"/>
      <c r="RF354" s="156"/>
      <c r="RG354" s="156"/>
      <c r="RH354" s="156"/>
      <c r="RI354" s="156"/>
      <c r="RJ354" s="156"/>
      <c r="RK354" s="156"/>
      <c r="RL354" s="156"/>
      <c r="RM354" s="156"/>
    </row>
    <row r="355" spans="1:481" s="318" customFormat="1" ht="26.25" hidden="1">
      <c r="A355" s="167">
        <v>354</v>
      </c>
      <c r="B355" s="298"/>
      <c r="C355" s="298"/>
      <c r="D355" s="298"/>
      <c r="E355" s="299"/>
      <c r="F355" s="194">
        <v>1113218</v>
      </c>
      <c r="G355" s="238" t="s">
        <v>415</v>
      </c>
      <c r="H355" s="178" t="s">
        <v>42</v>
      </c>
      <c r="I355" s="298"/>
      <c r="J355" s="312"/>
      <c r="K355" s="313"/>
      <c r="L355" s="159">
        <f t="shared" si="8"/>
        <v>2717</v>
      </c>
      <c r="M355" s="313"/>
      <c r="N355" s="314"/>
      <c r="O355" s="364">
        <v>416</v>
      </c>
      <c r="P355" s="314"/>
      <c r="Q355" s="315"/>
      <c r="R355" s="314"/>
      <c r="S355" s="314"/>
      <c r="T355" s="314"/>
      <c r="U355" s="314"/>
      <c r="V355" s="312"/>
      <c r="W355" s="314"/>
      <c r="X355" s="314"/>
      <c r="Y355" s="366">
        <v>381</v>
      </c>
      <c r="Z355" s="314"/>
      <c r="AA355" s="315"/>
      <c r="AB355" s="314"/>
      <c r="AC355" s="314"/>
      <c r="AD355" s="314"/>
      <c r="AE355" s="314"/>
      <c r="AF355" s="312"/>
      <c r="AG355" s="314"/>
      <c r="AH355" s="314"/>
      <c r="AI355" s="365">
        <v>730</v>
      </c>
      <c r="AJ355" s="314"/>
      <c r="AK355" s="315"/>
      <c r="AL355" s="314"/>
      <c r="AM355" s="314"/>
      <c r="AN355" s="314"/>
      <c r="AO355" s="314"/>
      <c r="AP355" s="312"/>
      <c r="AQ355" s="314"/>
      <c r="AR355" s="314"/>
      <c r="AS355" s="367">
        <v>320</v>
      </c>
      <c r="AT355" s="314"/>
      <c r="AU355" s="315"/>
      <c r="AV355" s="314"/>
      <c r="AW355" s="314"/>
      <c r="AX355" s="314"/>
      <c r="AY355" s="314"/>
      <c r="AZ355" s="312"/>
      <c r="BA355" s="314"/>
      <c r="BB355" s="314"/>
      <c r="BC355" s="454">
        <v>470</v>
      </c>
      <c r="BD355" s="314"/>
      <c r="BE355" s="315"/>
      <c r="BF355" s="314"/>
      <c r="BG355" s="314"/>
      <c r="BH355" s="314"/>
      <c r="BI355" s="314"/>
      <c r="BJ355" s="312"/>
      <c r="BK355" s="314"/>
      <c r="BL355" s="314"/>
      <c r="BM355" s="504"/>
      <c r="BN355" s="314"/>
      <c r="BO355" s="315"/>
      <c r="BP355" s="314"/>
      <c r="BQ355" s="314"/>
      <c r="BR355" s="314"/>
      <c r="BS355" s="314"/>
      <c r="BT355" s="312"/>
      <c r="BU355" s="314"/>
      <c r="BV355" s="314"/>
      <c r="BW355" s="369">
        <v>400</v>
      </c>
      <c r="BX355" s="314"/>
      <c r="BY355" s="315"/>
      <c r="BZ355" s="314"/>
      <c r="CA355" s="314"/>
      <c r="CB355" s="314"/>
      <c r="CC355" s="314"/>
      <c r="CD355" s="312"/>
      <c r="CE355" s="317"/>
      <c r="CF355" s="156"/>
      <c r="CG355" s="156"/>
      <c r="CH355" s="156"/>
      <c r="CI355" s="156"/>
      <c r="CJ355" s="156"/>
      <c r="CK355" s="156"/>
      <c r="CL355" s="156"/>
      <c r="CM355" s="156"/>
      <c r="CN355" s="156"/>
      <c r="CO355" s="156"/>
      <c r="CP355" s="156"/>
      <c r="CQ355" s="156"/>
      <c r="CR355" s="156"/>
      <c r="CS355" s="156"/>
      <c r="CT355" s="156"/>
      <c r="CU355" s="156"/>
      <c r="CV355" s="156"/>
      <c r="CW355" s="156"/>
      <c r="CX355" s="156"/>
      <c r="CY355" s="156"/>
      <c r="CZ355" s="156"/>
      <c r="DA355" s="156"/>
      <c r="DB355" s="156"/>
      <c r="DC355" s="156"/>
      <c r="DD355" s="156"/>
      <c r="DE355" s="156"/>
      <c r="DF355" s="156"/>
      <c r="DG355" s="156"/>
      <c r="DH355" s="156"/>
      <c r="DI355" s="156"/>
      <c r="DJ355" s="156"/>
      <c r="DK355" s="156"/>
      <c r="DL355" s="156"/>
      <c r="DM355" s="156"/>
      <c r="DN355" s="156"/>
      <c r="DO355" s="156"/>
      <c r="DP355" s="156"/>
      <c r="DQ355" s="156"/>
      <c r="DR355" s="156"/>
      <c r="DS355" s="156"/>
      <c r="DT355" s="156"/>
      <c r="DU355" s="156"/>
      <c r="DV355" s="156"/>
      <c r="DW355" s="156"/>
      <c r="DX355" s="156"/>
      <c r="DY355" s="156"/>
      <c r="DZ355" s="156"/>
      <c r="EA355" s="156"/>
      <c r="EB355" s="156"/>
      <c r="EC355" s="156"/>
      <c r="ED355" s="156"/>
      <c r="EE355" s="156"/>
      <c r="EF355" s="156"/>
      <c r="EG355" s="156"/>
      <c r="EH355" s="156"/>
      <c r="EI355" s="156"/>
      <c r="EJ355" s="156"/>
      <c r="EK355" s="156"/>
      <c r="EL355" s="156"/>
      <c r="EM355" s="156"/>
      <c r="EN355" s="156"/>
      <c r="EO355" s="156"/>
      <c r="EP355" s="156"/>
      <c r="EQ355" s="156"/>
      <c r="ER355" s="156"/>
      <c r="ES355" s="156"/>
      <c r="ET355" s="156"/>
      <c r="EU355" s="156"/>
      <c r="EV355" s="156"/>
      <c r="EW355" s="156"/>
      <c r="EX355" s="156"/>
      <c r="EY355" s="156"/>
      <c r="EZ355" s="156"/>
      <c r="FA355" s="156"/>
      <c r="FB355" s="156"/>
      <c r="FC355" s="156"/>
      <c r="FD355" s="156"/>
      <c r="FE355" s="156"/>
      <c r="FF355" s="156"/>
      <c r="FG355" s="156"/>
      <c r="FH355" s="156"/>
      <c r="FI355" s="156"/>
      <c r="FJ355" s="156"/>
      <c r="FK355" s="156"/>
      <c r="FL355" s="156"/>
      <c r="FM355" s="156"/>
      <c r="FN355" s="156"/>
      <c r="FO355" s="156"/>
      <c r="FP355" s="156"/>
      <c r="FQ355" s="156"/>
      <c r="FR355" s="156"/>
      <c r="FS355" s="156"/>
      <c r="FT355" s="156"/>
      <c r="FU355" s="156"/>
      <c r="FV355" s="156"/>
      <c r="FW355" s="156"/>
      <c r="FX355" s="156"/>
      <c r="FY355" s="156"/>
      <c r="FZ355" s="156"/>
      <c r="GA355" s="156"/>
      <c r="GB355" s="156"/>
      <c r="GC355" s="156"/>
      <c r="GD355" s="156"/>
      <c r="GE355" s="156"/>
      <c r="GF355" s="156"/>
      <c r="GG355" s="156"/>
      <c r="GH355" s="156"/>
      <c r="GI355" s="156"/>
      <c r="GJ355" s="156"/>
      <c r="GK355" s="156"/>
      <c r="GL355" s="156"/>
      <c r="GM355" s="156"/>
      <c r="GN355" s="156"/>
      <c r="GO355" s="156"/>
      <c r="GP355" s="156"/>
      <c r="GQ355" s="156"/>
      <c r="GR355" s="156"/>
      <c r="GS355" s="156"/>
      <c r="GT355" s="156"/>
      <c r="GU355" s="156"/>
      <c r="GV355" s="156"/>
      <c r="GW355" s="156"/>
      <c r="GX355" s="156"/>
      <c r="GY355" s="156"/>
      <c r="GZ355" s="156"/>
      <c r="HA355" s="156"/>
      <c r="HB355" s="156"/>
      <c r="HC355" s="156"/>
      <c r="HD355" s="156"/>
      <c r="HE355" s="156"/>
      <c r="HF355" s="156"/>
      <c r="HG355" s="156"/>
      <c r="HH355" s="156"/>
      <c r="HI355" s="156"/>
      <c r="HJ355" s="156"/>
      <c r="HK355" s="156"/>
      <c r="HL355" s="156"/>
      <c r="HM355" s="156"/>
      <c r="HN355" s="156"/>
      <c r="HO355" s="156"/>
      <c r="HP355" s="156"/>
      <c r="HQ355" s="156"/>
      <c r="HR355" s="156"/>
      <c r="HS355" s="156"/>
      <c r="HT355" s="156"/>
      <c r="HU355" s="156"/>
      <c r="HV355" s="156"/>
      <c r="HW355" s="156"/>
      <c r="HX355" s="156"/>
      <c r="HY355" s="156"/>
      <c r="HZ355" s="156"/>
      <c r="IA355" s="156"/>
      <c r="IB355" s="156"/>
      <c r="IC355" s="156"/>
      <c r="ID355" s="156"/>
      <c r="IE355" s="156"/>
      <c r="IF355" s="156"/>
      <c r="IG355" s="156"/>
      <c r="IH355" s="156"/>
      <c r="II355" s="156"/>
      <c r="IJ355" s="156"/>
      <c r="IK355" s="156"/>
      <c r="IL355" s="156"/>
      <c r="IM355" s="156"/>
      <c r="IN355" s="156"/>
      <c r="IO355" s="156"/>
      <c r="IP355" s="156"/>
      <c r="IQ355" s="156"/>
      <c r="IR355" s="156"/>
      <c r="IS355" s="156"/>
      <c r="IT355" s="156"/>
      <c r="IU355" s="156"/>
      <c r="IV355" s="156"/>
      <c r="IW355" s="156"/>
      <c r="IX355" s="156"/>
      <c r="IY355" s="156"/>
      <c r="IZ355" s="156"/>
      <c r="JA355" s="156"/>
      <c r="JB355" s="156"/>
      <c r="JC355" s="156"/>
      <c r="JD355" s="156"/>
      <c r="JE355" s="156"/>
      <c r="JF355" s="156"/>
      <c r="JG355" s="156"/>
      <c r="JH355" s="156"/>
      <c r="JI355" s="156"/>
      <c r="JJ355" s="156"/>
      <c r="JK355" s="156"/>
      <c r="JL355" s="156"/>
      <c r="JM355" s="156"/>
      <c r="JN355" s="156"/>
      <c r="JO355" s="156"/>
      <c r="JP355" s="156"/>
      <c r="JQ355" s="156"/>
      <c r="JR355" s="156"/>
      <c r="JS355" s="156"/>
      <c r="JT355" s="156"/>
      <c r="JU355" s="156"/>
      <c r="JV355" s="156"/>
      <c r="JW355" s="156"/>
      <c r="JX355" s="156"/>
      <c r="JY355" s="156"/>
      <c r="JZ355" s="156"/>
      <c r="KA355" s="156"/>
      <c r="KB355" s="156"/>
      <c r="KC355" s="156"/>
      <c r="KD355" s="156"/>
      <c r="KE355" s="156"/>
      <c r="KF355" s="156"/>
      <c r="KG355" s="156"/>
      <c r="KH355" s="156"/>
      <c r="KI355" s="156"/>
      <c r="KJ355" s="156"/>
      <c r="KK355" s="156"/>
      <c r="KL355" s="156"/>
      <c r="KM355" s="156"/>
      <c r="KN355" s="156"/>
      <c r="KO355" s="156"/>
      <c r="KP355" s="156"/>
      <c r="KQ355" s="156"/>
      <c r="KR355" s="156"/>
      <c r="KS355" s="156"/>
      <c r="KT355" s="156"/>
      <c r="KU355" s="156"/>
      <c r="KV355" s="156"/>
      <c r="KW355" s="156"/>
      <c r="KX355" s="156"/>
      <c r="KY355" s="156"/>
      <c r="KZ355" s="156"/>
      <c r="LA355" s="156"/>
      <c r="LB355" s="156"/>
      <c r="LC355" s="156"/>
      <c r="LD355" s="156"/>
      <c r="LE355" s="156"/>
      <c r="LF355" s="156"/>
      <c r="LG355" s="156"/>
      <c r="LH355" s="156"/>
      <c r="LI355" s="156"/>
      <c r="LJ355" s="156"/>
      <c r="LK355" s="156"/>
      <c r="LL355" s="156"/>
      <c r="LM355" s="156"/>
      <c r="LN355" s="156"/>
      <c r="LO355" s="156"/>
      <c r="LP355" s="156"/>
      <c r="LQ355" s="156"/>
      <c r="LR355" s="156"/>
      <c r="LS355" s="156"/>
      <c r="LT355" s="156"/>
      <c r="LU355" s="156"/>
      <c r="LV355" s="156"/>
      <c r="LW355" s="156"/>
      <c r="LX355" s="156"/>
      <c r="LY355" s="156"/>
      <c r="LZ355" s="156"/>
      <c r="MA355" s="156"/>
      <c r="MB355" s="156"/>
      <c r="MC355" s="156"/>
      <c r="MD355" s="156"/>
      <c r="ME355" s="156"/>
      <c r="MF355" s="156"/>
      <c r="MG355" s="156"/>
      <c r="MH355" s="156"/>
      <c r="MI355" s="156"/>
      <c r="MJ355" s="156"/>
      <c r="MK355" s="156"/>
      <c r="ML355" s="156"/>
      <c r="MM355" s="156"/>
      <c r="MN355" s="156"/>
      <c r="MO355" s="156"/>
      <c r="MP355" s="156"/>
      <c r="MQ355" s="156"/>
      <c r="MR355" s="156"/>
      <c r="MS355" s="156"/>
      <c r="MT355" s="156"/>
      <c r="MU355" s="156"/>
      <c r="MV355" s="156"/>
      <c r="MW355" s="156"/>
      <c r="MX355" s="156"/>
      <c r="MY355" s="156"/>
      <c r="MZ355" s="156"/>
      <c r="NA355" s="156"/>
      <c r="NB355" s="156"/>
      <c r="NC355" s="156"/>
      <c r="ND355" s="156"/>
      <c r="NE355" s="156"/>
      <c r="NF355" s="156"/>
      <c r="NG355" s="156"/>
      <c r="NH355" s="156"/>
      <c r="NI355" s="156"/>
      <c r="NJ355" s="156"/>
      <c r="NK355" s="156"/>
      <c r="NL355" s="156"/>
      <c r="NM355" s="156"/>
      <c r="NN355" s="156"/>
      <c r="NO355" s="156"/>
      <c r="NP355" s="156"/>
      <c r="NQ355" s="156"/>
      <c r="NR355" s="156"/>
      <c r="NS355" s="156"/>
      <c r="NT355" s="156"/>
      <c r="NU355" s="156"/>
      <c r="NV355" s="156"/>
      <c r="NW355" s="156"/>
      <c r="NX355" s="156"/>
      <c r="NY355" s="156"/>
      <c r="NZ355" s="156"/>
      <c r="OA355" s="156"/>
      <c r="OB355" s="156"/>
      <c r="OC355" s="156"/>
      <c r="OD355" s="156"/>
      <c r="OE355" s="156"/>
      <c r="OF355" s="156"/>
      <c r="OG355" s="156"/>
      <c r="OH355" s="156"/>
      <c r="OI355" s="156"/>
      <c r="OJ355" s="156"/>
      <c r="OK355" s="156"/>
      <c r="OL355" s="156"/>
      <c r="OM355" s="156"/>
      <c r="ON355" s="156"/>
      <c r="OO355" s="156"/>
      <c r="OP355" s="156"/>
      <c r="OQ355" s="156"/>
      <c r="OR355" s="156"/>
      <c r="OS355" s="156"/>
      <c r="OT355" s="156"/>
      <c r="OU355" s="156"/>
      <c r="OV355" s="156"/>
      <c r="OW355" s="156"/>
      <c r="OX355" s="156"/>
      <c r="OY355" s="156"/>
      <c r="OZ355" s="156"/>
      <c r="PA355" s="156"/>
      <c r="PB355" s="156"/>
      <c r="PC355" s="156"/>
      <c r="PD355" s="156"/>
      <c r="PE355" s="156"/>
      <c r="PF355" s="156"/>
      <c r="PG355" s="156"/>
      <c r="PH355" s="156"/>
      <c r="PI355" s="156"/>
      <c r="PJ355" s="156"/>
      <c r="PK355" s="156"/>
      <c r="PL355" s="156"/>
      <c r="PM355" s="156"/>
      <c r="PN355" s="156"/>
      <c r="PO355" s="156"/>
      <c r="PP355" s="156"/>
      <c r="PQ355" s="156"/>
      <c r="PR355" s="156"/>
      <c r="PS355" s="156"/>
      <c r="PT355" s="156"/>
      <c r="PU355" s="156"/>
      <c r="PV355" s="156"/>
      <c r="PW355" s="156"/>
      <c r="PX355" s="156"/>
      <c r="PY355" s="156"/>
      <c r="PZ355" s="156"/>
      <c r="QA355" s="156"/>
      <c r="QB355" s="156"/>
      <c r="QC355" s="156"/>
      <c r="QD355" s="156"/>
      <c r="QE355" s="156"/>
      <c r="QF355" s="156"/>
      <c r="QG355" s="156"/>
      <c r="QH355" s="156"/>
      <c r="QI355" s="156"/>
      <c r="QJ355" s="156"/>
      <c r="QK355" s="156"/>
      <c r="QL355" s="156"/>
      <c r="QM355" s="156"/>
      <c r="QN355" s="156"/>
      <c r="QO355" s="156"/>
      <c r="QP355" s="156"/>
      <c r="QQ355" s="156"/>
      <c r="QR355" s="156"/>
      <c r="QS355" s="156"/>
      <c r="QT355" s="156"/>
      <c r="QU355" s="156"/>
      <c r="QV355" s="156"/>
      <c r="QW355" s="156"/>
      <c r="QX355" s="156"/>
      <c r="QY355" s="156"/>
      <c r="QZ355" s="156"/>
      <c r="RA355" s="156"/>
      <c r="RB355" s="156"/>
      <c r="RC355" s="156"/>
      <c r="RD355" s="156"/>
      <c r="RE355" s="156"/>
      <c r="RF355" s="156"/>
      <c r="RG355" s="156"/>
      <c r="RH355" s="156"/>
      <c r="RI355" s="156"/>
      <c r="RJ355" s="156"/>
      <c r="RK355" s="156"/>
      <c r="RL355" s="156"/>
      <c r="RM355" s="156"/>
    </row>
    <row r="356" spans="1:481" s="318" customFormat="1" ht="26.25" hidden="1">
      <c r="A356" s="167">
        <v>355</v>
      </c>
      <c r="B356" s="298"/>
      <c r="C356" s="298"/>
      <c r="D356" s="298"/>
      <c r="E356" s="299"/>
      <c r="F356" s="194">
        <v>20058609</v>
      </c>
      <c r="G356" s="238" t="s">
        <v>434</v>
      </c>
      <c r="H356" s="371" t="s">
        <v>69</v>
      </c>
      <c r="I356" s="298"/>
      <c r="J356" s="312"/>
      <c r="K356" s="313"/>
      <c r="L356" s="177">
        <f t="shared" ref="L356:L373" si="9">SUM(O356,Y356,AI356,AS356,BC356,BM356,BW356)</f>
        <v>6216</v>
      </c>
      <c r="M356" s="313"/>
      <c r="N356" s="314"/>
      <c r="O356" s="364">
        <f>252+684</f>
        <v>936</v>
      </c>
      <c r="P356" s="314"/>
      <c r="Q356" s="315"/>
      <c r="R356" s="314"/>
      <c r="S356" s="314"/>
      <c r="T356" s="314"/>
      <c r="U356" s="314"/>
      <c r="V356" s="312"/>
      <c r="W356" s="314"/>
      <c r="X356" s="314"/>
      <c r="Y356" s="366">
        <f>324+684</f>
        <v>1008</v>
      </c>
      <c r="Z356" s="314"/>
      <c r="AA356" s="315"/>
      <c r="AB356" s="314"/>
      <c r="AC356" s="314"/>
      <c r="AD356" s="314"/>
      <c r="AE356" s="314"/>
      <c r="AF356" s="312"/>
      <c r="AG356" s="314"/>
      <c r="AH356" s="314"/>
      <c r="AI356" s="365">
        <f>288+684</f>
        <v>972</v>
      </c>
      <c r="AJ356" s="314"/>
      <c r="AK356" s="315"/>
      <c r="AL356" s="314"/>
      <c r="AM356" s="314"/>
      <c r="AN356" s="314"/>
      <c r="AO356" s="314"/>
      <c r="AP356" s="312"/>
      <c r="AQ356" s="314"/>
      <c r="AR356" s="314"/>
      <c r="AS356" s="367">
        <v>1100</v>
      </c>
      <c r="AT356" s="314"/>
      <c r="AU356" s="315"/>
      <c r="AV356" s="314"/>
      <c r="AW356" s="314"/>
      <c r="AX356" s="314"/>
      <c r="AY356" s="314"/>
      <c r="AZ356" s="312"/>
      <c r="BA356" s="314"/>
      <c r="BB356" s="314"/>
      <c r="BC356" s="370">
        <v>1100</v>
      </c>
      <c r="BD356" s="314"/>
      <c r="BE356" s="315"/>
      <c r="BF356" s="314"/>
      <c r="BG356" s="314"/>
      <c r="BH356" s="314"/>
      <c r="BI356" s="314"/>
      <c r="BJ356" s="312"/>
      <c r="BK356" s="314"/>
      <c r="BL356" s="314"/>
      <c r="BM356" s="449">
        <v>1100</v>
      </c>
      <c r="BN356" s="314"/>
      <c r="BO356" s="315"/>
      <c r="BP356" s="314"/>
      <c r="BQ356" s="314"/>
      <c r="BR356" s="314"/>
      <c r="BS356" s="314"/>
      <c r="BT356" s="312"/>
      <c r="BU356" s="314"/>
      <c r="BV356" s="314"/>
      <c r="BW356" s="369"/>
      <c r="BX356" s="314"/>
      <c r="BY356" s="315"/>
      <c r="BZ356" s="314"/>
      <c r="CA356" s="314"/>
      <c r="CB356" s="314"/>
      <c r="CC356" s="314"/>
      <c r="CD356" s="312"/>
      <c r="CE356" s="317"/>
      <c r="CF356" s="156"/>
      <c r="CG356" s="156"/>
      <c r="CH356" s="156"/>
      <c r="CI356" s="156"/>
      <c r="CJ356" s="156"/>
      <c r="CK356" s="156"/>
      <c r="CL356" s="156"/>
      <c r="CM356" s="156"/>
      <c r="CN356" s="156"/>
      <c r="CO356" s="156"/>
      <c r="CP356" s="156"/>
      <c r="CQ356" s="156"/>
      <c r="CR356" s="156"/>
      <c r="CS356" s="156"/>
      <c r="CT356" s="156"/>
      <c r="CU356" s="156"/>
      <c r="CV356" s="156"/>
      <c r="CW356" s="156"/>
      <c r="CX356" s="156"/>
      <c r="CY356" s="156"/>
      <c r="CZ356" s="156"/>
      <c r="DA356" s="156"/>
      <c r="DB356" s="156"/>
      <c r="DC356" s="156"/>
      <c r="DD356" s="156"/>
      <c r="DE356" s="156"/>
      <c r="DF356" s="156"/>
      <c r="DG356" s="156"/>
      <c r="DH356" s="156"/>
      <c r="DI356" s="156"/>
      <c r="DJ356" s="156"/>
      <c r="DK356" s="156"/>
      <c r="DL356" s="156"/>
      <c r="DM356" s="156"/>
      <c r="DN356" s="156"/>
      <c r="DO356" s="156"/>
      <c r="DP356" s="156"/>
      <c r="DQ356" s="156"/>
      <c r="DR356" s="156"/>
      <c r="DS356" s="156"/>
      <c r="DT356" s="156"/>
      <c r="DU356" s="156"/>
      <c r="DV356" s="156"/>
      <c r="DW356" s="156"/>
      <c r="DX356" s="156"/>
      <c r="DY356" s="156"/>
      <c r="DZ356" s="156"/>
      <c r="EA356" s="156"/>
      <c r="EB356" s="156"/>
      <c r="EC356" s="156"/>
      <c r="ED356" s="156"/>
      <c r="EE356" s="156"/>
      <c r="EF356" s="156"/>
      <c r="EG356" s="156"/>
      <c r="EH356" s="156"/>
      <c r="EI356" s="156"/>
      <c r="EJ356" s="156"/>
      <c r="EK356" s="156"/>
      <c r="EL356" s="156"/>
      <c r="EM356" s="156"/>
      <c r="EN356" s="156"/>
      <c r="EO356" s="156"/>
      <c r="EP356" s="156"/>
      <c r="EQ356" s="156"/>
      <c r="ER356" s="156"/>
      <c r="ES356" s="156"/>
      <c r="ET356" s="156"/>
      <c r="EU356" s="156"/>
      <c r="EV356" s="156"/>
      <c r="EW356" s="156"/>
      <c r="EX356" s="156"/>
      <c r="EY356" s="156"/>
      <c r="EZ356" s="156"/>
      <c r="FA356" s="156"/>
      <c r="FB356" s="156"/>
      <c r="FC356" s="156"/>
      <c r="FD356" s="156"/>
      <c r="FE356" s="156"/>
      <c r="FF356" s="156"/>
      <c r="FG356" s="156"/>
      <c r="FH356" s="156"/>
      <c r="FI356" s="156"/>
      <c r="FJ356" s="156"/>
      <c r="FK356" s="156"/>
      <c r="FL356" s="156"/>
      <c r="FM356" s="156"/>
      <c r="FN356" s="156"/>
      <c r="FO356" s="156"/>
      <c r="FP356" s="156"/>
      <c r="FQ356" s="156"/>
      <c r="FR356" s="156"/>
      <c r="FS356" s="156"/>
      <c r="FT356" s="156"/>
      <c r="FU356" s="156"/>
      <c r="FV356" s="156"/>
      <c r="FW356" s="156"/>
      <c r="FX356" s="156"/>
      <c r="FY356" s="156"/>
      <c r="FZ356" s="156"/>
      <c r="GA356" s="156"/>
      <c r="GB356" s="156"/>
      <c r="GC356" s="156"/>
      <c r="GD356" s="156"/>
      <c r="GE356" s="156"/>
      <c r="GF356" s="156"/>
      <c r="GG356" s="156"/>
      <c r="GH356" s="156"/>
      <c r="GI356" s="156"/>
      <c r="GJ356" s="156"/>
      <c r="GK356" s="156"/>
      <c r="GL356" s="156"/>
      <c r="GM356" s="156"/>
      <c r="GN356" s="156"/>
      <c r="GO356" s="156"/>
      <c r="GP356" s="156"/>
      <c r="GQ356" s="156"/>
      <c r="GR356" s="156"/>
      <c r="GS356" s="156"/>
      <c r="GT356" s="156"/>
      <c r="GU356" s="156"/>
      <c r="GV356" s="156"/>
      <c r="GW356" s="156"/>
      <c r="GX356" s="156"/>
      <c r="GY356" s="156"/>
      <c r="GZ356" s="156"/>
      <c r="HA356" s="156"/>
      <c r="HB356" s="156"/>
      <c r="HC356" s="156"/>
      <c r="HD356" s="156"/>
      <c r="HE356" s="156"/>
      <c r="HF356" s="156"/>
      <c r="HG356" s="156"/>
      <c r="HH356" s="156"/>
      <c r="HI356" s="156"/>
      <c r="HJ356" s="156"/>
      <c r="HK356" s="156"/>
      <c r="HL356" s="156"/>
      <c r="HM356" s="156"/>
      <c r="HN356" s="156"/>
      <c r="HO356" s="156"/>
      <c r="HP356" s="156"/>
      <c r="HQ356" s="156"/>
      <c r="HR356" s="156"/>
      <c r="HS356" s="156"/>
      <c r="HT356" s="156"/>
      <c r="HU356" s="156"/>
      <c r="HV356" s="156"/>
      <c r="HW356" s="156"/>
      <c r="HX356" s="156"/>
      <c r="HY356" s="156"/>
      <c r="HZ356" s="156"/>
      <c r="IA356" s="156"/>
      <c r="IB356" s="156"/>
      <c r="IC356" s="156"/>
      <c r="ID356" s="156"/>
      <c r="IE356" s="156"/>
      <c r="IF356" s="156"/>
      <c r="IG356" s="156"/>
      <c r="IH356" s="156"/>
      <c r="II356" s="156"/>
      <c r="IJ356" s="156"/>
      <c r="IK356" s="156"/>
      <c r="IL356" s="156"/>
      <c r="IM356" s="156"/>
      <c r="IN356" s="156"/>
      <c r="IO356" s="156"/>
      <c r="IP356" s="156"/>
      <c r="IQ356" s="156"/>
      <c r="IR356" s="156"/>
      <c r="IS356" s="156"/>
      <c r="IT356" s="156"/>
      <c r="IU356" s="156"/>
      <c r="IV356" s="156"/>
      <c r="IW356" s="156"/>
      <c r="IX356" s="156"/>
      <c r="IY356" s="156"/>
      <c r="IZ356" s="156"/>
      <c r="JA356" s="156"/>
      <c r="JB356" s="156"/>
      <c r="JC356" s="156"/>
      <c r="JD356" s="156"/>
      <c r="JE356" s="156"/>
      <c r="JF356" s="156"/>
      <c r="JG356" s="156"/>
      <c r="JH356" s="156"/>
      <c r="JI356" s="156"/>
      <c r="JJ356" s="156"/>
      <c r="JK356" s="156"/>
      <c r="JL356" s="156"/>
      <c r="JM356" s="156"/>
      <c r="JN356" s="156"/>
      <c r="JO356" s="156"/>
      <c r="JP356" s="156"/>
      <c r="JQ356" s="156"/>
      <c r="JR356" s="156"/>
      <c r="JS356" s="156"/>
      <c r="JT356" s="156"/>
      <c r="JU356" s="156"/>
      <c r="JV356" s="156"/>
      <c r="JW356" s="156"/>
      <c r="JX356" s="156"/>
      <c r="JY356" s="156"/>
      <c r="JZ356" s="156"/>
      <c r="KA356" s="156"/>
      <c r="KB356" s="156"/>
      <c r="KC356" s="156"/>
      <c r="KD356" s="156"/>
      <c r="KE356" s="156"/>
      <c r="KF356" s="156"/>
      <c r="KG356" s="156"/>
      <c r="KH356" s="156"/>
      <c r="KI356" s="156"/>
      <c r="KJ356" s="156"/>
      <c r="KK356" s="156"/>
      <c r="KL356" s="156"/>
      <c r="KM356" s="156"/>
      <c r="KN356" s="156"/>
      <c r="KO356" s="156"/>
      <c r="KP356" s="156"/>
      <c r="KQ356" s="156"/>
      <c r="KR356" s="156"/>
      <c r="KS356" s="156"/>
      <c r="KT356" s="156"/>
      <c r="KU356" s="156"/>
      <c r="KV356" s="156"/>
      <c r="KW356" s="156"/>
      <c r="KX356" s="156"/>
      <c r="KY356" s="156"/>
      <c r="KZ356" s="156"/>
      <c r="LA356" s="156"/>
      <c r="LB356" s="156"/>
      <c r="LC356" s="156"/>
      <c r="LD356" s="156"/>
      <c r="LE356" s="156"/>
      <c r="LF356" s="156"/>
      <c r="LG356" s="156"/>
      <c r="LH356" s="156"/>
      <c r="LI356" s="156"/>
      <c r="LJ356" s="156"/>
      <c r="LK356" s="156"/>
      <c r="LL356" s="156"/>
      <c r="LM356" s="156"/>
      <c r="LN356" s="156"/>
      <c r="LO356" s="156"/>
      <c r="LP356" s="156"/>
      <c r="LQ356" s="156"/>
      <c r="LR356" s="156"/>
      <c r="LS356" s="156"/>
      <c r="LT356" s="156"/>
      <c r="LU356" s="156"/>
      <c r="LV356" s="156"/>
      <c r="LW356" s="156"/>
      <c r="LX356" s="156"/>
      <c r="LY356" s="156"/>
      <c r="LZ356" s="156"/>
      <c r="MA356" s="156"/>
      <c r="MB356" s="156"/>
      <c r="MC356" s="156"/>
      <c r="MD356" s="156"/>
      <c r="ME356" s="156"/>
      <c r="MF356" s="156"/>
      <c r="MG356" s="156"/>
      <c r="MH356" s="156"/>
      <c r="MI356" s="156"/>
      <c r="MJ356" s="156"/>
      <c r="MK356" s="156"/>
      <c r="ML356" s="156"/>
      <c r="MM356" s="156"/>
      <c r="MN356" s="156"/>
      <c r="MO356" s="156"/>
      <c r="MP356" s="156"/>
      <c r="MQ356" s="156"/>
      <c r="MR356" s="156"/>
      <c r="MS356" s="156"/>
      <c r="MT356" s="156"/>
      <c r="MU356" s="156"/>
      <c r="MV356" s="156"/>
      <c r="MW356" s="156"/>
      <c r="MX356" s="156"/>
      <c r="MY356" s="156"/>
      <c r="MZ356" s="156"/>
      <c r="NA356" s="156"/>
      <c r="NB356" s="156"/>
      <c r="NC356" s="156"/>
      <c r="ND356" s="156"/>
      <c r="NE356" s="156"/>
      <c r="NF356" s="156"/>
      <c r="NG356" s="156"/>
      <c r="NH356" s="156"/>
      <c r="NI356" s="156"/>
      <c r="NJ356" s="156"/>
      <c r="NK356" s="156"/>
      <c r="NL356" s="156"/>
      <c r="NM356" s="156"/>
      <c r="NN356" s="156"/>
      <c r="NO356" s="156"/>
      <c r="NP356" s="156"/>
      <c r="NQ356" s="156"/>
      <c r="NR356" s="156"/>
      <c r="NS356" s="156"/>
      <c r="NT356" s="156"/>
      <c r="NU356" s="156"/>
      <c r="NV356" s="156"/>
      <c r="NW356" s="156"/>
      <c r="NX356" s="156"/>
      <c r="NY356" s="156"/>
      <c r="NZ356" s="156"/>
      <c r="OA356" s="156"/>
      <c r="OB356" s="156"/>
      <c r="OC356" s="156"/>
      <c r="OD356" s="156"/>
      <c r="OE356" s="156"/>
      <c r="OF356" s="156"/>
      <c r="OG356" s="156"/>
      <c r="OH356" s="156"/>
      <c r="OI356" s="156"/>
      <c r="OJ356" s="156"/>
      <c r="OK356" s="156"/>
      <c r="OL356" s="156"/>
      <c r="OM356" s="156"/>
      <c r="ON356" s="156"/>
      <c r="OO356" s="156"/>
      <c r="OP356" s="156"/>
      <c r="OQ356" s="156"/>
      <c r="OR356" s="156"/>
      <c r="OS356" s="156"/>
      <c r="OT356" s="156"/>
      <c r="OU356" s="156"/>
      <c r="OV356" s="156"/>
      <c r="OW356" s="156"/>
      <c r="OX356" s="156"/>
      <c r="OY356" s="156"/>
      <c r="OZ356" s="156"/>
      <c r="PA356" s="156"/>
      <c r="PB356" s="156"/>
      <c r="PC356" s="156"/>
      <c r="PD356" s="156"/>
      <c r="PE356" s="156"/>
      <c r="PF356" s="156"/>
      <c r="PG356" s="156"/>
      <c r="PH356" s="156"/>
      <c r="PI356" s="156"/>
      <c r="PJ356" s="156"/>
      <c r="PK356" s="156"/>
      <c r="PL356" s="156"/>
      <c r="PM356" s="156"/>
      <c r="PN356" s="156"/>
      <c r="PO356" s="156"/>
      <c r="PP356" s="156"/>
      <c r="PQ356" s="156"/>
      <c r="PR356" s="156"/>
      <c r="PS356" s="156"/>
      <c r="PT356" s="156"/>
      <c r="PU356" s="156"/>
      <c r="PV356" s="156"/>
      <c r="PW356" s="156"/>
      <c r="PX356" s="156"/>
      <c r="PY356" s="156"/>
      <c r="PZ356" s="156"/>
      <c r="QA356" s="156"/>
      <c r="QB356" s="156"/>
      <c r="QC356" s="156"/>
      <c r="QD356" s="156"/>
      <c r="QE356" s="156"/>
      <c r="QF356" s="156"/>
      <c r="QG356" s="156"/>
      <c r="QH356" s="156"/>
      <c r="QI356" s="156"/>
      <c r="QJ356" s="156"/>
      <c r="QK356" s="156"/>
      <c r="QL356" s="156"/>
      <c r="QM356" s="156"/>
      <c r="QN356" s="156"/>
      <c r="QO356" s="156"/>
      <c r="QP356" s="156"/>
      <c r="QQ356" s="156"/>
      <c r="QR356" s="156"/>
      <c r="QS356" s="156"/>
      <c r="QT356" s="156"/>
      <c r="QU356" s="156"/>
      <c r="QV356" s="156"/>
      <c r="QW356" s="156"/>
      <c r="QX356" s="156"/>
      <c r="QY356" s="156"/>
      <c r="QZ356" s="156"/>
      <c r="RA356" s="156"/>
      <c r="RB356" s="156"/>
      <c r="RC356" s="156"/>
      <c r="RD356" s="156"/>
      <c r="RE356" s="156"/>
      <c r="RF356" s="156"/>
      <c r="RG356" s="156"/>
      <c r="RH356" s="156"/>
      <c r="RI356" s="156"/>
      <c r="RJ356" s="156"/>
      <c r="RK356" s="156"/>
      <c r="RL356" s="156"/>
      <c r="RM356" s="156"/>
    </row>
    <row r="357" spans="1:481" s="318" customFormat="1" ht="26.25" hidden="1">
      <c r="A357" s="167">
        <v>356</v>
      </c>
      <c r="B357" s="298"/>
      <c r="C357" s="298"/>
      <c r="D357" s="298"/>
      <c r="E357" s="299"/>
      <c r="F357" s="194">
        <v>20059076</v>
      </c>
      <c r="G357" s="238" t="s">
        <v>435</v>
      </c>
      <c r="H357" s="373" t="s">
        <v>69</v>
      </c>
      <c r="I357" s="298"/>
      <c r="J357" s="312"/>
      <c r="K357" s="313"/>
      <c r="L357" s="177">
        <f t="shared" si="9"/>
        <v>10710</v>
      </c>
      <c r="M357" s="313"/>
      <c r="N357" s="314"/>
      <c r="O357" s="364">
        <f>450+1170</f>
        <v>1620</v>
      </c>
      <c r="P357" s="314"/>
      <c r="Q357" s="315"/>
      <c r="R357" s="314"/>
      <c r="S357" s="314"/>
      <c r="T357" s="314"/>
      <c r="U357" s="314"/>
      <c r="V357" s="312"/>
      <c r="W357" s="314"/>
      <c r="X357" s="314"/>
      <c r="Y357" s="366">
        <f>720+1530</f>
        <v>2250</v>
      </c>
      <c r="Z357" s="314"/>
      <c r="AA357" s="315"/>
      <c r="AB357" s="314"/>
      <c r="AC357" s="314"/>
      <c r="AD357" s="314"/>
      <c r="AE357" s="314"/>
      <c r="AF357" s="312"/>
      <c r="AG357" s="314"/>
      <c r="AH357" s="314"/>
      <c r="AI357" s="365">
        <f>810+1530</f>
        <v>2340</v>
      </c>
      <c r="AJ357" s="314"/>
      <c r="AK357" s="315"/>
      <c r="AL357" s="314"/>
      <c r="AM357" s="314"/>
      <c r="AN357" s="314"/>
      <c r="AO357" s="314"/>
      <c r="AP357" s="312"/>
      <c r="AQ357" s="314"/>
      <c r="AR357" s="314"/>
      <c r="AS357" s="367">
        <v>1500</v>
      </c>
      <c r="AT357" s="314"/>
      <c r="AU357" s="315"/>
      <c r="AV357" s="314"/>
      <c r="AW357" s="314"/>
      <c r="AX357" s="314"/>
      <c r="AY357" s="314"/>
      <c r="AZ357" s="312"/>
      <c r="BA357" s="314"/>
      <c r="BB357" s="314"/>
      <c r="BC357" s="368">
        <v>1500</v>
      </c>
      <c r="BD357" s="314"/>
      <c r="BE357" s="315"/>
      <c r="BF357" s="314"/>
      <c r="BG357" s="314"/>
      <c r="BH357" s="314"/>
      <c r="BI357" s="314"/>
      <c r="BJ357" s="312"/>
      <c r="BK357" s="314"/>
      <c r="BL357" s="314"/>
      <c r="BM357" s="494">
        <v>1500</v>
      </c>
      <c r="BN357" s="314"/>
      <c r="BO357" s="315"/>
      <c r="BP357" s="314"/>
      <c r="BQ357" s="314"/>
      <c r="BR357" s="314"/>
      <c r="BS357" s="314"/>
      <c r="BT357" s="312"/>
      <c r="BU357" s="314"/>
      <c r="BV357" s="314"/>
      <c r="BW357" s="369"/>
      <c r="BX357" s="314"/>
      <c r="BY357" s="315"/>
      <c r="BZ357" s="314"/>
      <c r="CA357" s="314"/>
      <c r="CB357" s="314"/>
      <c r="CC357" s="314"/>
      <c r="CD357" s="312"/>
      <c r="CE357" s="317"/>
      <c r="CF357" s="156"/>
      <c r="CG357" s="156"/>
      <c r="CH357" s="156"/>
      <c r="CI357" s="156"/>
      <c r="CJ357" s="156"/>
      <c r="CK357" s="156"/>
      <c r="CL357" s="156"/>
      <c r="CM357" s="156"/>
      <c r="CN357" s="156"/>
      <c r="CO357" s="156"/>
      <c r="CP357" s="156"/>
      <c r="CQ357" s="156"/>
      <c r="CR357" s="156"/>
      <c r="CS357" s="156"/>
      <c r="CT357" s="156"/>
      <c r="CU357" s="156"/>
      <c r="CV357" s="156"/>
      <c r="CW357" s="156"/>
      <c r="CX357" s="156"/>
      <c r="CY357" s="156"/>
      <c r="CZ357" s="156"/>
      <c r="DA357" s="156"/>
      <c r="DB357" s="156"/>
      <c r="DC357" s="156"/>
      <c r="DD357" s="156"/>
      <c r="DE357" s="156"/>
      <c r="DF357" s="156"/>
      <c r="DG357" s="156"/>
      <c r="DH357" s="156"/>
      <c r="DI357" s="156"/>
      <c r="DJ357" s="156"/>
      <c r="DK357" s="156"/>
      <c r="DL357" s="156"/>
      <c r="DM357" s="156"/>
      <c r="DN357" s="156"/>
      <c r="DO357" s="156"/>
      <c r="DP357" s="156"/>
      <c r="DQ357" s="156"/>
      <c r="DR357" s="156"/>
      <c r="DS357" s="156"/>
      <c r="DT357" s="156"/>
      <c r="DU357" s="156"/>
      <c r="DV357" s="156"/>
      <c r="DW357" s="156"/>
      <c r="DX357" s="156"/>
      <c r="DY357" s="156"/>
      <c r="DZ357" s="156"/>
      <c r="EA357" s="156"/>
      <c r="EB357" s="156"/>
      <c r="EC357" s="156"/>
      <c r="ED357" s="156"/>
      <c r="EE357" s="156"/>
      <c r="EF357" s="156"/>
      <c r="EG357" s="156"/>
      <c r="EH357" s="156"/>
      <c r="EI357" s="156"/>
      <c r="EJ357" s="156"/>
      <c r="EK357" s="156"/>
      <c r="EL357" s="156"/>
      <c r="EM357" s="156"/>
      <c r="EN357" s="156"/>
      <c r="EO357" s="156"/>
      <c r="EP357" s="156"/>
      <c r="EQ357" s="156"/>
      <c r="ER357" s="156"/>
      <c r="ES357" s="156"/>
      <c r="ET357" s="156"/>
      <c r="EU357" s="156"/>
      <c r="EV357" s="156"/>
      <c r="EW357" s="156"/>
      <c r="EX357" s="156"/>
      <c r="EY357" s="156"/>
      <c r="EZ357" s="156"/>
      <c r="FA357" s="156"/>
      <c r="FB357" s="156"/>
      <c r="FC357" s="156"/>
      <c r="FD357" s="156"/>
      <c r="FE357" s="156"/>
      <c r="FF357" s="156"/>
      <c r="FG357" s="156"/>
      <c r="FH357" s="156"/>
      <c r="FI357" s="156"/>
      <c r="FJ357" s="156"/>
      <c r="FK357" s="156"/>
      <c r="FL357" s="156"/>
      <c r="FM357" s="156"/>
      <c r="FN357" s="156"/>
      <c r="FO357" s="156"/>
      <c r="FP357" s="156"/>
      <c r="FQ357" s="156"/>
      <c r="FR357" s="156"/>
      <c r="FS357" s="156"/>
      <c r="FT357" s="156"/>
      <c r="FU357" s="156"/>
      <c r="FV357" s="156"/>
      <c r="FW357" s="156"/>
      <c r="FX357" s="156"/>
      <c r="FY357" s="156"/>
      <c r="FZ357" s="156"/>
      <c r="GA357" s="156"/>
      <c r="GB357" s="156"/>
      <c r="GC357" s="156"/>
      <c r="GD357" s="156"/>
      <c r="GE357" s="156"/>
      <c r="GF357" s="156"/>
      <c r="GG357" s="156"/>
      <c r="GH357" s="156"/>
      <c r="GI357" s="156"/>
      <c r="GJ357" s="156"/>
      <c r="GK357" s="156"/>
      <c r="GL357" s="156"/>
      <c r="GM357" s="156"/>
      <c r="GN357" s="156"/>
      <c r="GO357" s="156"/>
      <c r="GP357" s="156"/>
      <c r="GQ357" s="156"/>
      <c r="GR357" s="156"/>
      <c r="GS357" s="156"/>
      <c r="GT357" s="156"/>
      <c r="GU357" s="156"/>
      <c r="GV357" s="156"/>
      <c r="GW357" s="156"/>
      <c r="GX357" s="156"/>
      <c r="GY357" s="156"/>
      <c r="GZ357" s="156"/>
      <c r="HA357" s="156"/>
      <c r="HB357" s="156"/>
      <c r="HC357" s="156"/>
      <c r="HD357" s="156"/>
      <c r="HE357" s="156"/>
      <c r="HF357" s="156"/>
      <c r="HG357" s="156"/>
      <c r="HH357" s="156"/>
      <c r="HI357" s="156"/>
      <c r="HJ357" s="156"/>
      <c r="HK357" s="156"/>
      <c r="HL357" s="156"/>
      <c r="HM357" s="156"/>
      <c r="HN357" s="156"/>
      <c r="HO357" s="156"/>
      <c r="HP357" s="156"/>
      <c r="HQ357" s="156"/>
      <c r="HR357" s="156"/>
      <c r="HS357" s="156"/>
      <c r="HT357" s="156"/>
      <c r="HU357" s="156"/>
      <c r="HV357" s="156"/>
      <c r="HW357" s="156"/>
      <c r="HX357" s="156"/>
      <c r="HY357" s="156"/>
      <c r="HZ357" s="156"/>
      <c r="IA357" s="156"/>
      <c r="IB357" s="156"/>
      <c r="IC357" s="156"/>
      <c r="ID357" s="156"/>
      <c r="IE357" s="156"/>
      <c r="IF357" s="156"/>
      <c r="IG357" s="156"/>
      <c r="IH357" s="156"/>
      <c r="II357" s="156"/>
      <c r="IJ357" s="156"/>
      <c r="IK357" s="156"/>
      <c r="IL357" s="156"/>
      <c r="IM357" s="156"/>
      <c r="IN357" s="156"/>
      <c r="IO357" s="156"/>
      <c r="IP357" s="156"/>
      <c r="IQ357" s="156"/>
      <c r="IR357" s="156"/>
      <c r="IS357" s="156"/>
      <c r="IT357" s="156"/>
      <c r="IU357" s="156"/>
      <c r="IV357" s="156"/>
      <c r="IW357" s="156"/>
      <c r="IX357" s="156"/>
      <c r="IY357" s="156"/>
      <c r="IZ357" s="156"/>
      <c r="JA357" s="156"/>
      <c r="JB357" s="156"/>
      <c r="JC357" s="156"/>
      <c r="JD357" s="156"/>
      <c r="JE357" s="156"/>
      <c r="JF357" s="156"/>
      <c r="JG357" s="156"/>
      <c r="JH357" s="156"/>
      <c r="JI357" s="156"/>
      <c r="JJ357" s="156"/>
      <c r="JK357" s="156"/>
      <c r="JL357" s="156"/>
      <c r="JM357" s="156"/>
      <c r="JN357" s="156"/>
      <c r="JO357" s="156"/>
      <c r="JP357" s="156"/>
      <c r="JQ357" s="156"/>
      <c r="JR357" s="156"/>
      <c r="JS357" s="156"/>
      <c r="JT357" s="156"/>
      <c r="JU357" s="156"/>
      <c r="JV357" s="156"/>
      <c r="JW357" s="156"/>
      <c r="JX357" s="156"/>
      <c r="JY357" s="156"/>
      <c r="JZ357" s="156"/>
      <c r="KA357" s="156"/>
      <c r="KB357" s="156"/>
      <c r="KC357" s="156"/>
      <c r="KD357" s="156"/>
      <c r="KE357" s="156"/>
      <c r="KF357" s="156"/>
      <c r="KG357" s="156"/>
      <c r="KH357" s="156"/>
      <c r="KI357" s="156"/>
      <c r="KJ357" s="156"/>
      <c r="KK357" s="156"/>
      <c r="KL357" s="156"/>
      <c r="KM357" s="156"/>
      <c r="KN357" s="156"/>
      <c r="KO357" s="156"/>
      <c r="KP357" s="156"/>
      <c r="KQ357" s="156"/>
      <c r="KR357" s="156"/>
      <c r="KS357" s="156"/>
      <c r="KT357" s="156"/>
      <c r="KU357" s="156"/>
      <c r="KV357" s="156"/>
      <c r="KW357" s="156"/>
      <c r="KX357" s="156"/>
      <c r="KY357" s="156"/>
      <c r="KZ357" s="156"/>
      <c r="LA357" s="156"/>
      <c r="LB357" s="156"/>
      <c r="LC357" s="156"/>
      <c r="LD357" s="156"/>
      <c r="LE357" s="156"/>
      <c r="LF357" s="156"/>
      <c r="LG357" s="156"/>
      <c r="LH357" s="156"/>
      <c r="LI357" s="156"/>
      <c r="LJ357" s="156"/>
      <c r="LK357" s="156"/>
      <c r="LL357" s="156"/>
      <c r="LM357" s="156"/>
      <c r="LN357" s="156"/>
      <c r="LO357" s="156"/>
      <c r="LP357" s="156"/>
      <c r="LQ357" s="156"/>
      <c r="LR357" s="156"/>
      <c r="LS357" s="156"/>
      <c r="LT357" s="156"/>
      <c r="LU357" s="156"/>
      <c r="LV357" s="156"/>
      <c r="LW357" s="156"/>
      <c r="LX357" s="156"/>
      <c r="LY357" s="156"/>
      <c r="LZ357" s="156"/>
      <c r="MA357" s="156"/>
      <c r="MB357" s="156"/>
      <c r="MC357" s="156"/>
      <c r="MD357" s="156"/>
      <c r="ME357" s="156"/>
      <c r="MF357" s="156"/>
      <c r="MG357" s="156"/>
      <c r="MH357" s="156"/>
      <c r="MI357" s="156"/>
      <c r="MJ357" s="156"/>
      <c r="MK357" s="156"/>
      <c r="ML357" s="156"/>
      <c r="MM357" s="156"/>
      <c r="MN357" s="156"/>
      <c r="MO357" s="156"/>
      <c r="MP357" s="156"/>
      <c r="MQ357" s="156"/>
      <c r="MR357" s="156"/>
      <c r="MS357" s="156"/>
      <c r="MT357" s="156"/>
      <c r="MU357" s="156"/>
      <c r="MV357" s="156"/>
      <c r="MW357" s="156"/>
      <c r="MX357" s="156"/>
      <c r="MY357" s="156"/>
      <c r="MZ357" s="156"/>
      <c r="NA357" s="156"/>
      <c r="NB357" s="156"/>
      <c r="NC357" s="156"/>
      <c r="ND357" s="156"/>
      <c r="NE357" s="156"/>
      <c r="NF357" s="156"/>
      <c r="NG357" s="156"/>
      <c r="NH357" s="156"/>
      <c r="NI357" s="156"/>
      <c r="NJ357" s="156"/>
      <c r="NK357" s="156"/>
      <c r="NL357" s="156"/>
      <c r="NM357" s="156"/>
      <c r="NN357" s="156"/>
      <c r="NO357" s="156"/>
      <c r="NP357" s="156"/>
      <c r="NQ357" s="156"/>
      <c r="NR357" s="156"/>
      <c r="NS357" s="156"/>
      <c r="NT357" s="156"/>
      <c r="NU357" s="156"/>
      <c r="NV357" s="156"/>
      <c r="NW357" s="156"/>
      <c r="NX357" s="156"/>
      <c r="NY357" s="156"/>
      <c r="NZ357" s="156"/>
      <c r="OA357" s="156"/>
      <c r="OB357" s="156"/>
      <c r="OC357" s="156"/>
      <c r="OD357" s="156"/>
      <c r="OE357" s="156"/>
      <c r="OF357" s="156"/>
      <c r="OG357" s="156"/>
      <c r="OH357" s="156"/>
      <c r="OI357" s="156"/>
      <c r="OJ357" s="156"/>
      <c r="OK357" s="156"/>
      <c r="OL357" s="156"/>
      <c r="OM357" s="156"/>
      <c r="ON357" s="156"/>
      <c r="OO357" s="156"/>
      <c r="OP357" s="156"/>
      <c r="OQ357" s="156"/>
      <c r="OR357" s="156"/>
      <c r="OS357" s="156"/>
      <c r="OT357" s="156"/>
      <c r="OU357" s="156"/>
      <c r="OV357" s="156"/>
      <c r="OW357" s="156"/>
      <c r="OX357" s="156"/>
      <c r="OY357" s="156"/>
      <c r="OZ357" s="156"/>
      <c r="PA357" s="156"/>
      <c r="PB357" s="156"/>
      <c r="PC357" s="156"/>
      <c r="PD357" s="156"/>
      <c r="PE357" s="156"/>
      <c r="PF357" s="156"/>
      <c r="PG357" s="156"/>
      <c r="PH357" s="156"/>
      <c r="PI357" s="156"/>
      <c r="PJ357" s="156"/>
      <c r="PK357" s="156"/>
      <c r="PL357" s="156"/>
      <c r="PM357" s="156"/>
      <c r="PN357" s="156"/>
      <c r="PO357" s="156"/>
      <c r="PP357" s="156"/>
      <c r="PQ357" s="156"/>
      <c r="PR357" s="156"/>
      <c r="PS357" s="156"/>
      <c r="PT357" s="156"/>
      <c r="PU357" s="156"/>
      <c r="PV357" s="156"/>
      <c r="PW357" s="156"/>
      <c r="PX357" s="156"/>
      <c r="PY357" s="156"/>
      <c r="PZ357" s="156"/>
      <c r="QA357" s="156"/>
      <c r="QB357" s="156"/>
      <c r="QC357" s="156"/>
      <c r="QD357" s="156"/>
      <c r="QE357" s="156"/>
      <c r="QF357" s="156"/>
      <c r="QG357" s="156"/>
      <c r="QH357" s="156"/>
      <c r="QI357" s="156"/>
      <c r="QJ357" s="156"/>
      <c r="QK357" s="156"/>
      <c r="QL357" s="156"/>
      <c r="QM357" s="156"/>
      <c r="QN357" s="156"/>
      <c r="QO357" s="156"/>
      <c r="QP357" s="156"/>
      <c r="QQ357" s="156"/>
      <c r="QR357" s="156"/>
      <c r="QS357" s="156"/>
      <c r="QT357" s="156"/>
      <c r="QU357" s="156"/>
      <c r="QV357" s="156"/>
      <c r="QW357" s="156"/>
      <c r="QX357" s="156"/>
      <c r="QY357" s="156"/>
      <c r="QZ357" s="156"/>
      <c r="RA357" s="156"/>
      <c r="RB357" s="156"/>
      <c r="RC357" s="156"/>
      <c r="RD357" s="156"/>
      <c r="RE357" s="156"/>
      <c r="RF357" s="156"/>
      <c r="RG357" s="156"/>
      <c r="RH357" s="156"/>
      <c r="RI357" s="156"/>
      <c r="RJ357" s="156"/>
      <c r="RK357" s="156"/>
      <c r="RL357" s="156"/>
      <c r="RM357" s="156"/>
    </row>
    <row r="358" spans="1:481" s="318" customFormat="1" ht="26.25" hidden="1">
      <c r="A358" s="167">
        <v>357</v>
      </c>
      <c r="B358" s="298"/>
      <c r="C358" s="298"/>
      <c r="D358" s="298"/>
      <c r="E358" s="299"/>
      <c r="F358" s="495">
        <v>20059086</v>
      </c>
      <c r="G358" s="496" t="s">
        <v>436</v>
      </c>
      <c r="H358" s="373" t="s">
        <v>69</v>
      </c>
      <c r="I358" s="298"/>
      <c r="J358" s="312"/>
      <c r="K358" s="313"/>
      <c r="L358" s="177">
        <f t="shared" si="9"/>
        <v>0</v>
      </c>
      <c r="M358" s="313"/>
      <c r="N358" s="314"/>
      <c r="O358" s="364"/>
      <c r="P358" s="314"/>
      <c r="Q358" s="315"/>
      <c r="R358" s="314"/>
      <c r="S358" s="314"/>
      <c r="T358" s="314"/>
      <c r="U358" s="314"/>
      <c r="V358" s="312"/>
      <c r="W358" s="314"/>
      <c r="X358" s="314"/>
      <c r="Y358" s="366"/>
      <c r="Z358" s="314"/>
      <c r="AA358" s="315"/>
      <c r="AB358" s="314"/>
      <c r="AC358" s="314"/>
      <c r="AD358" s="314"/>
      <c r="AE358" s="314"/>
      <c r="AF358" s="312"/>
      <c r="AG358" s="314"/>
      <c r="AH358" s="314"/>
      <c r="AI358" s="365"/>
      <c r="AJ358" s="314"/>
      <c r="AK358" s="315"/>
      <c r="AL358" s="314"/>
      <c r="AM358" s="314"/>
      <c r="AN358" s="314"/>
      <c r="AO358" s="314"/>
      <c r="AP358" s="312"/>
      <c r="AQ358" s="314"/>
      <c r="AR358" s="314"/>
      <c r="AS358" s="367"/>
      <c r="AT358" s="314"/>
      <c r="AU358" s="315"/>
      <c r="AV358" s="314"/>
      <c r="AW358" s="314"/>
      <c r="AX358" s="314"/>
      <c r="AY358" s="314"/>
      <c r="AZ358" s="312"/>
      <c r="BA358" s="314"/>
      <c r="BB358" s="314"/>
      <c r="BC358" s="368"/>
      <c r="BD358" s="314"/>
      <c r="BE358" s="315"/>
      <c r="BF358" s="314"/>
      <c r="BG358" s="314"/>
      <c r="BH358" s="314"/>
      <c r="BI358" s="314"/>
      <c r="BJ358" s="312"/>
      <c r="BK358" s="314"/>
      <c r="BL358" s="314"/>
      <c r="BM358" s="316"/>
      <c r="BN358" s="314"/>
      <c r="BO358" s="315"/>
      <c r="BP358" s="314"/>
      <c r="BQ358" s="314"/>
      <c r="BR358" s="314"/>
      <c r="BS358" s="314"/>
      <c r="BT358" s="312"/>
      <c r="BU358" s="314"/>
      <c r="BV358" s="314"/>
      <c r="BW358" s="369"/>
      <c r="BX358" s="314"/>
      <c r="BY358" s="315"/>
      <c r="BZ358" s="314"/>
      <c r="CA358" s="314"/>
      <c r="CB358" s="314"/>
      <c r="CC358" s="314"/>
      <c r="CD358" s="312"/>
      <c r="CE358" s="317"/>
      <c r="CF358" s="156"/>
      <c r="CG358" s="156"/>
      <c r="CH358" s="156"/>
      <c r="CI358" s="156"/>
      <c r="CJ358" s="156"/>
      <c r="CK358" s="156"/>
      <c r="CL358" s="156"/>
      <c r="CM358" s="156"/>
      <c r="CN358" s="156"/>
      <c r="CO358" s="156"/>
      <c r="CP358" s="156"/>
      <c r="CQ358" s="156"/>
      <c r="CR358" s="156"/>
      <c r="CS358" s="156"/>
      <c r="CT358" s="156"/>
      <c r="CU358" s="156"/>
      <c r="CV358" s="156"/>
      <c r="CW358" s="156"/>
      <c r="CX358" s="156"/>
      <c r="CY358" s="156"/>
      <c r="CZ358" s="156"/>
      <c r="DA358" s="156"/>
      <c r="DB358" s="156"/>
      <c r="DC358" s="156"/>
      <c r="DD358" s="156"/>
      <c r="DE358" s="156"/>
      <c r="DF358" s="156"/>
      <c r="DG358" s="156"/>
      <c r="DH358" s="156"/>
      <c r="DI358" s="156"/>
      <c r="DJ358" s="156"/>
      <c r="DK358" s="156"/>
      <c r="DL358" s="156"/>
      <c r="DM358" s="156"/>
      <c r="DN358" s="156"/>
      <c r="DO358" s="156"/>
      <c r="DP358" s="156"/>
      <c r="DQ358" s="156"/>
      <c r="DR358" s="156"/>
      <c r="DS358" s="156"/>
      <c r="DT358" s="156"/>
      <c r="DU358" s="156"/>
      <c r="DV358" s="156"/>
      <c r="DW358" s="156"/>
      <c r="DX358" s="156"/>
      <c r="DY358" s="156"/>
      <c r="DZ358" s="156"/>
      <c r="EA358" s="156"/>
      <c r="EB358" s="156"/>
      <c r="EC358" s="156"/>
      <c r="ED358" s="156"/>
      <c r="EE358" s="156"/>
      <c r="EF358" s="156"/>
      <c r="EG358" s="156"/>
      <c r="EH358" s="156"/>
      <c r="EI358" s="156"/>
      <c r="EJ358" s="156"/>
      <c r="EK358" s="156"/>
      <c r="EL358" s="156"/>
      <c r="EM358" s="156"/>
      <c r="EN358" s="156"/>
      <c r="EO358" s="156"/>
      <c r="EP358" s="156"/>
      <c r="EQ358" s="156"/>
      <c r="ER358" s="156"/>
      <c r="ES358" s="156"/>
      <c r="ET358" s="156"/>
      <c r="EU358" s="156"/>
      <c r="EV358" s="156"/>
      <c r="EW358" s="156"/>
      <c r="EX358" s="156"/>
      <c r="EY358" s="156"/>
      <c r="EZ358" s="156"/>
      <c r="FA358" s="156"/>
      <c r="FB358" s="156"/>
      <c r="FC358" s="156"/>
      <c r="FD358" s="156"/>
      <c r="FE358" s="156"/>
      <c r="FF358" s="156"/>
      <c r="FG358" s="156"/>
      <c r="FH358" s="156"/>
      <c r="FI358" s="156"/>
      <c r="FJ358" s="156"/>
      <c r="FK358" s="156"/>
      <c r="FL358" s="156"/>
      <c r="FM358" s="156"/>
      <c r="FN358" s="156"/>
      <c r="FO358" s="156"/>
      <c r="FP358" s="156"/>
      <c r="FQ358" s="156"/>
      <c r="FR358" s="156"/>
      <c r="FS358" s="156"/>
      <c r="FT358" s="156"/>
      <c r="FU358" s="156"/>
      <c r="FV358" s="156"/>
      <c r="FW358" s="156"/>
      <c r="FX358" s="156"/>
      <c r="FY358" s="156"/>
      <c r="FZ358" s="156"/>
      <c r="GA358" s="156"/>
      <c r="GB358" s="156"/>
      <c r="GC358" s="156"/>
      <c r="GD358" s="156"/>
      <c r="GE358" s="156"/>
      <c r="GF358" s="156"/>
      <c r="GG358" s="156"/>
      <c r="GH358" s="156"/>
      <c r="GI358" s="156"/>
      <c r="GJ358" s="156"/>
      <c r="GK358" s="156"/>
      <c r="GL358" s="156"/>
      <c r="GM358" s="156"/>
      <c r="GN358" s="156"/>
      <c r="GO358" s="156"/>
      <c r="GP358" s="156"/>
      <c r="GQ358" s="156"/>
      <c r="GR358" s="156"/>
      <c r="GS358" s="156"/>
      <c r="GT358" s="156"/>
      <c r="GU358" s="156"/>
      <c r="GV358" s="156"/>
      <c r="GW358" s="156"/>
      <c r="GX358" s="156"/>
      <c r="GY358" s="156"/>
      <c r="GZ358" s="156"/>
      <c r="HA358" s="156"/>
      <c r="HB358" s="156"/>
      <c r="HC358" s="156"/>
      <c r="HD358" s="156"/>
      <c r="HE358" s="156"/>
      <c r="HF358" s="156"/>
      <c r="HG358" s="156"/>
      <c r="HH358" s="156"/>
      <c r="HI358" s="156"/>
      <c r="HJ358" s="156"/>
      <c r="HK358" s="156"/>
      <c r="HL358" s="156"/>
      <c r="HM358" s="156"/>
      <c r="HN358" s="156"/>
      <c r="HO358" s="156"/>
      <c r="HP358" s="156"/>
      <c r="HQ358" s="156"/>
      <c r="HR358" s="156"/>
      <c r="HS358" s="156"/>
      <c r="HT358" s="156"/>
      <c r="HU358" s="156"/>
      <c r="HV358" s="156"/>
      <c r="HW358" s="156"/>
      <c r="HX358" s="156"/>
      <c r="HY358" s="156"/>
      <c r="HZ358" s="156"/>
      <c r="IA358" s="156"/>
      <c r="IB358" s="156"/>
      <c r="IC358" s="156"/>
      <c r="ID358" s="156"/>
      <c r="IE358" s="156"/>
      <c r="IF358" s="156"/>
      <c r="IG358" s="156"/>
      <c r="IH358" s="156"/>
      <c r="II358" s="156"/>
      <c r="IJ358" s="156"/>
      <c r="IK358" s="156"/>
      <c r="IL358" s="156"/>
      <c r="IM358" s="156"/>
      <c r="IN358" s="156"/>
      <c r="IO358" s="156"/>
      <c r="IP358" s="156"/>
      <c r="IQ358" s="156"/>
      <c r="IR358" s="156"/>
      <c r="IS358" s="156"/>
      <c r="IT358" s="156"/>
      <c r="IU358" s="156"/>
      <c r="IV358" s="156"/>
      <c r="IW358" s="156"/>
      <c r="IX358" s="156"/>
      <c r="IY358" s="156"/>
      <c r="IZ358" s="156"/>
      <c r="JA358" s="156"/>
      <c r="JB358" s="156"/>
      <c r="JC358" s="156"/>
      <c r="JD358" s="156"/>
      <c r="JE358" s="156"/>
      <c r="JF358" s="156"/>
      <c r="JG358" s="156"/>
      <c r="JH358" s="156"/>
      <c r="JI358" s="156"/>
      <c r="JJ358" s="156"/>
      <c r="JK358" s="156"/>
      <c r="JL358" s="156"/>
      <c r="JM358" s="156"/>
      <c r="JN358" s="156"/>
      <c r="JO358" s="156"/>
      <c r="JP358" s="156"/>
      <c r="JQ358" s="156"/>
      <c r="JR358" s="156"/>
      <c r="JS358" s="156"/>
      <c r="JT358" s="156"/>
      <c r="JU358" s="156"/>
      <c r="JV358" s="156"/>
      <c r="JW358" s="156"/>
      <c r="JX358" s="156"/>
      <c r="JY358" s="156"/>
      <c r="JZ358" s="156"/>
      <c r="KA358" s="156"/>
      <c r="KB358" s="156"/>
      <c r="KC358" s="156"/>
      <c r="KD358" s="156"/>
      <c r="KE358" s="156"/>
      <c r="KF358" s="156"/>
      <c r="KG358" s="156"/>
      <c r="KH358" s="156"/>
      <c r="KI358" s="156"/>
      <c r="KJ358" s="156"/>
      <c r="KK358" s="156"/>
      <c r="KL358" s="156"/>
      <c r="KM358" s="156"/>
      <c r="KN358" s="156"/>
      <c r="KO358" s="156"/>
      <c r="KP358" s="156"/>
      <c r="KQ358" s="156"/>
      <c r="KR358" s="156"/>
      <c r="KS358" s="156"/>
      <c r="KT358" s="156"/>
      <c r="KU358" s="156"/>
      <c r="KV358" s="156"/>
      <c r="KW358" s="156"/>
      <c r="KX358" s="156"/>
      <c r="KY358" s="156"/>
      <c r="KZ358" s="156"/>
      <c r="LA358" s="156"/>
      <c r="LB358" s="156"/>
      <c r="LC358" s="156"/>
      <c r="LD358" s="156"/>
      <c r="LE358" s="156"/>
      <c r="LF358" s="156"/>
      <c r="LG358" s="156"/>
      <c r="LH358" s="156"/>
      <c r="LI358" s="156"/>
      <c r="LJ358" s="156"/>
      <c r="LK358" s="156"/>
      <c r="LL358" s="156"/>
      <c r="LM358" s="156"/>
      <c r="LN358" s="156"/>
      <c r="LO358" s="156"/>
      <c r="LP358" s="156"/>
      <c r="LQ358" s="156"/>
      <c r="LR358" s="156"/>
      <c r="LS358" s="156"/>
      <c r="LT358" s="156"/>
      <c r="LU358" s="156"/>
      <c r="LV358" s="156"/>
      <c r="LW358" s="156"/>
      <c r="LX358" s="156"/>
      <c r="LY358" s="156"/>
      <c r="LZ358" s="156"/>
      <c r="MA358" s="156"/>
      <c r="MB358" s="156"/>
      <c r="MC358" s="156"/>
      <c r="MD358" s="156"/>
      <c r="ME358" s="156"/>
      <c r="MF358" s="156"/>
      <c r="MG358" s="156"/>
      <c r="MH358" s="156"/>
      <c r="MI358" s="156"/>
      <c r="MJ358" s="156"/>
      <c r="MK358" s="156"/>
      <c r="ML358" s="156"/>
      <c r="MM358" s="156"/>
      <c r="MN358" s="156"/>
      <c r="MO358" s="156"/>
      <c r="MP358" s="156"/>
      <c r="MQ358" s="156"/>
      <c r="MR358" s="156"/>
      <c r="MS358" s="156"/>
      <c r="MT358" s="156"/>
      <c r="MU358" s="156"/>
      <c r="MV358" s="156"/>
      <c r="MW358" s="156"/>
      <c r="MX358" s="156"/>
      <c r="MY358" s="156"/>
      <c r="MZ358" s="156"/>
      <c r="NA358" s="156"/>
      <c r="NB358" s="156"/>
      <c r="NC358" s="156"/>
      <c r="ND358" s="156"/>
      <c r="NE358" s="156"/>
      <c r="NF358" s="156"/>
      <c r="NG358" s="156"/>
      <c r="NH358" s="156"/>
      <c r="NI358" s="156"/>
      <c r="NJ358" s="156"/>
      <c r="NK358" s="156"/>
      <c r="NL358" s="156"/>
      <c r="NM358" s="156"/>
      <c r="NN358" s="156"/>
      <c r="NO358" s="156"/>
      <c r="NP358" s="156"/>
      <c r="NQ358" s="156"/>
      <c r="NR358" s="156"/>
      <c r="NS358" s="156"/>
      <c r="NT358" s="156"/>
      <c r="NU358" s="156"/>
      <c r="NV358" s="156"/>
      <c r="NW358" s="156"/>
      <c r="NX358" s="156"/>
      <c r="NY358" s="156"/>
      <c r="NZ358" s="156"/>
      <c r="OA358" s="156"/>
      <c r="OB358" s="156"/>
      <c r="OC358" s="156"/>
      <c r="OD358" s="156"/>
      <c r="OE358" s="156"/>
      <c r="OF358" s="156"/>
      <c r="OG358" s="156"/>
      <c r="OH358" s="156"/>
      <c r="OI358" s="156"/>
      <c r="OJ358" s="156"/>
      <c r="OK358" s="156"/>
      <c r="OL358" s="156"/>
      <c r="OM358" s="156"/>
      <c r="ON358" s="156"/>
      <c r="OO358" s="156"/>
      <c r="OP358" s="156"/>
      <c r="OQ358" s="156"/>
      <c r="OR358" s="156"/>
      <c r="OS358" s="156"/>
      <c r="OT358" s="156"/>
      <c r="OU358" s="156"/>
      <c r="OV358" s="156"/>
      <c r="OW358" s="156"/>
      <c r="OX358" s="156"/>
      <c r="OY358" s="156"/>
      <c r="OZ358" s="156"/>
      <c r="PA358" s="156"/>
      <c r="PB358" s="156"/>
      <c r="PC358" s="156"/>
      <c r="PD358" s="156"/>
      <c r="PE358" s="156"/>
      <c r="PF358" s="156"/>
      <c r="PG358" s="156"/>
      <c r="PH358" s="156"/>
      <c r="PI358" s="156"/>
      <c r="PJ358" s="156"/>
      <c r="PK358" s="156"/>
      <c r="PL358" s="156"/>
      <c r="PM358" s="156"/>
      <c r="PN358" s="156"/>
      <c r="PO358" s="156"/>
      <c r="PP358" s="156"/>
      <c r="PQ358" s="156"/>
      <c r="PR358" s="156"/>
      <c r="PS358" s="156"/>
      <c r="PT358" s="156"/>
      <c r="PU358" s="156"/>
      <c r="PV358" s="156"/>
      <c r="PW358" s="156"/>
      <c r="PX358" s="156"/>
      <c r="PY358" s="156"/>
      <c r="PZ358" s="156"/>
      <c r="QA358" s="156"/>
      <c r="QB358" s="156"/>
      <c r="QC358" s="156"/>
      <c r="QD358" s="156"/>
      <c r="QE358" s="156"/>
      <c r="QF358" s="156"/>
      <c r="QG358" s="156"/>
      <c r="QH358" s="156"/>
      <c r="QI358" s="156"/>
      <c r="QJ358" s="156"/>
      <c r="QK358" s="156"/>
      <c r="QL358" s="156"/>
      <c r="QM358" s="156"/>
      <c r="QN358" s="156"/>
      <c r="QO358" s="156"/>
      <c r="QP358" s="156"/>
      <c r="QQ358" s="156"/>
      <c r="QR358" s="156"/>
      <c r="QS358" s="156"/>
      <c r="QT358" s="156"/>
      <c r="QU358" s="156"/>
      <c r="QV358" s="156"/>
      <c r="QW358" s="156"/>
      <c r="QX358" s="156"/>
      <c r="QY358" s="156"/>
      <c r="QZ358" s="156"/>
      <c r="RA358" s="156"/>
      <c r="RB358" s="156"/>
      <c r="RC358" s="156"/>
      <c r="RD358" s="156"/>
      <c r="RE358" s="156"/>
      <c r="RF358" s="156"/>
      <c r="RG358" s="156"/>
      <c r="RH358" s="156"/>
      <c r="RI358" s="156"/>
      <c r="RJ358" s="156"/>
      <c r="RK358" s="156"/>
      <c r="RL358" s="156"/>
      <c r="RM358" s="156"/>
    </row>
    <row r="359" spans="1:481" s="318" customFormat="1" ht="26.25" hidden="1">
      <c r="A359" s="167">
        <v>358</v>
      </c>
      <c r="B359" s="298"/>
      <c r="C359" s="298"/>
      <c r="D359" s="298"/>
      <c r="E359" s="299"/>
      <c r="F359" s="194">
        <v>20059084</v>
      </c>
      <c r="G359" s="238" t="s">
        <v>437</v>
      </c>
      <c r="H359" s="373" t="s">
        <v>69</v>
      </c>
      <c r="I359" s="298"/>
      <c r="J359" s="312"/>
      <c r="K359" s="313"/>
      <c r="L359" s="177">
        <f t="shared" si="9"/>
        <v>13650</v>
      </c>
      <c r="M359" s="313"/>
      <c r="N359" s="314"/>
      <c r="O359" s="364">
        <f>450+1440</f>
        <v>1890</v>
      </c>
      <c r="P359" s="314"/>
      <c r="Q359" s="315"/>
      <c r="R359" s="314"/>
      <c r="S359" s="314"/>
      <c r="T359" s="314"/>
      <c r="U359" s="314"/>
      <c r="V359" s="312"/>
      <c r="W359" s="314"/>
      <c r="X359" s="314"/>
      <c r="Y359" s="366">
        <f>540+1440</f>
        <v>1980</v>
      </c>
      <c r="Z359" s="314"/>
      <c r="AA359" s="315"/>
      <c r="AB359" s="314"/>
      <c r="AC359" s="314"/>
      <c r="AD359" s="314"/>
      <c r="AE359" s="314"/>
      <c r="AF359" s="312"/>
      <c r="AG359" s="314"/>
      <c r="AH359" s="314"/>
      <c r="AI359" s="365">
        <f>540+1440</f>
        <v>1980</v>
      </c>
      <c r="AJ359" s="314"/>
      <c r="AK359" s="315"/>
      <c r="AL359" s="314"/>
      <c r="AM359" s="314"/>
      <c r="AN359" s="314"/>
      <c r="AO359" s="314"/>
      <c r="AP359" s="312"/>
      <c r="AQ359" s="314"/>
      <c r="AR359" s="314"/>
      <c r="AS359" s="367">
        <v>2600</v>
      </c>
      <c r="AT359" s="314"/>
      <c r="AU359" s="315"/>
      <c r="AV359" s="314"/>
      <c r="AW359" s="314"/>
      <c r="AX359" s="314"/>
      <c r="AY359" s="314"/>
      <c r="AZ359" s="312"/>
      <c r="BA359" s="314"/>
      <c r="BB359" s="314"/>
      <c r="BC359" s="368">
        <v>2600</v>
      </c>
      <c r="BD359" s="314"/>
      <c r="BE359" s="315"/>
      <c r="BF359" s="314"/>
      <c r="BG359" s="314"/>
      <c r="BH359" s="314"/>
      <c r="BI359" s="314"/>
      <c r="BJ359" s="312"/>
      <c r="BK359" s="314"/>
      <c r="BL359" s="314"/>
      <c r="BM359" s="494">
        <v>2600</v>
      </c>
      <c r="BN359" s="314"/>
      <c r="BO359" s="315"/>
      <c r="BP359" s="314"/>
      <c r="BQ359" s="314"/>
      <c r="BR359" s="314"/>
      <c r="BS359" s="314"/>
      <c r="BT359" s="312"/>
      <c r="BU359" s="314"/>
      <c r="BV359" s="314"/>
      <c r="BW359" s="369"/>
      <c r="BX359" s="314"/>
      <c r="BY359" s="315"/>
      <c r="BZ359" s="314"/>
      <c r="CA359" s="314"/>
      <c r="CB359" s="314"/>
      <c r="CC359" s="314"/>
      <c r="CD359" s="312"/>
      <c r="CE359" s="317"/>
      <c r="CF359" s="156"/>
      <c r="CG359" s="156"/>
      <c r="CH359" s="156"/>
      <c r="CI359" s="156"/>
      <c r="CJ359" s="156"/>
      <c r="CK359" s="156"/>
      <c r="CL359" s="156"/>
      <c r="CM359" s="156"/>
      <c r="CN359" s="156"/>
      <c r="CO359" s="156"/>
      <c r="CP359" s="156"/>
      <c r="CQ359" s="156"/>
      <c r="CR359" s="156"/>
      <c r="CS359" s="156"/>
      <c r="CT359" s="156"/>
      <c r="CU359" s="156"/>
      <c r="CV359" s="156"/>
      <c r="CW359" s="156"/>
      <c r="CX359" s="156"/>
      <c r="CY359" s="156"/>
      <c r="CZ359" s="156"/>
      <c r="DA359" s="156"/>
      <c r="DB359" s="156"/>
      <c r="DC359" s="156"/>
      <c r="DD359" s="156"/>
      <c r="DE359" s="156"/>
      <c r="DF359" s="156"/>
      <c r="DG359" s="156"/>
      <c r="DH359" s="156"/>
      <c r="DI359" s="156"/>
      <c r="DJ359" s="156"/>
      <c r="DK359" s="156"/>
      <c r="DL359" s="156"/>
      <c r="DM359" s="156"/>
      <c r="DN359" s="156"/>
      <c r="DO359" s="156"/>
      <c r="DP359" s="156"/>
      <c r="DQ359" s="156"/>
      <c r="DR359" s="156"/>
      <c r="DS359" s="156"/>
      <c r="DT359" s="156"/>
      <c r="DU359" s="156"/>
      <c r="DV359" s="156"/>
      <c r="DW359" s="156"/>
      <c r="DX359" s="156"/>
      <c r="DY359" s="156"/>
      <c r="DZ359" s="156"/>
      <c r="EA359" s="156"/>
      <c r="EB359" s="156"/>
      <c r="EC359" s="156"/>
      <c r="ED359" s="156"/>
      <c r="EE359" s="156"/>
      <c r="EF359" s="156"/>
      <c r="EG359" s="156"/>
      <c r="EH359" s="156"/>
      <c r="EI359" s="156"/>
      <c r="EJ359" s="156"/>
      <c r="EK359" s="156"/>
      <c r="EL359" s="156"/>
      <c r="EM359" s="156"/>
      <c r="EN359" s="156"/>
      <c r="EO359" s="156"/>
      <c r="EP359" s="156"/>
      <c r="EQ359" s="156"/>
      <c r="ER359" s="156"/>
      <c r="ES359" s="156"/>
      <c r="ET359" s="156"/>
      <c r="EU359" s="156"/>
      <c r="EV359" s="156"/>
      <c r="EW359" s="156"/>
      <c r="EX359" s="156"/>
      <c r="EY359" s="156"/>
      <c r="EZ359" s="156"/>
      <c r="FA359" s="156"/>
      <c r="FB359" s="156"/>
      <c r="FC359" s="156"/>
      <c r="FD359" s="156"/>
      <c r="FE359" s="156"/>
      <c r="FF359" s="156"/>
      <c r="FG359" s="156"/>
      <c r="FH359" s="156"/>
      <c r="FI359" s="156"/>
      <c r="FJ359" s="156"/>
      <c r="FK359" s="156"/>
      <c r="FL359" s="156"/>
      <c r="FM359" s="156"/>
      <c r="FN359" s="156"/>
      <c r="FO359" s="156"/>
      <c r="FP359" s="156"/>
      <c r="FQ359" s="156"/>
      <c r="FR359" s="156"/>
      <c r="FS359" s="156"/>
      <c r="FT359" s="156"/>
      <c r="FU359" s="156"/>
      <c r="FV359" s="156"/>
      <c r="FW359" s="156"/>
      <c r="FX359" s="156"/>
      <c r="FY359" s="156"/>
      <c r="FZ359" s="156"/>
      <c r="GA359" s="156"/>
      <c r="GB359" s="156"/>
      <c r="GC359" s="156"/>
      <c r="GD359" s="156"/>
      <c r="GE359" s="156"/>
      <c r="GF359" s="156"/>
      <c r="GG359" s="156"/>
      <c r="GH359" s="156"/>
      <c r="GI359" s="156"/>
      <c r="GJ359" s="156"/>
      <c r="GK359" s="156"/>
      <c r="GL359" s="156"/>
      <c r="GM359" s="156"/>
      <c r="GN359" s="156"/>
      <c r="GO359" s="156"/>
      <c r="GP359" s="156"/>
      <c r="GQ359" s="156"/>
      <c r="GR359" s="156"/>
      <c r="GS359" s="156"/>
      <c r="GT359" s="156"/>
      <c r="GU359" s="156"/>
      <c r="GV359" s="156"/>
      <c r="GW359" s="156"/>
      <c r="GX359" s="156"/>
      <c r="GY359" s="156"/>
      <c r="GZ359" s="156"/>
      <c r="HA359" s="156"/>
      <c r="HB359" s="156"/>
      <c r="HC359" s="156"/>
      <c r="HD359" s="156"/>
      <c r="HE359" s="156"/>
      <c r="HF359" s="156"/>
      <c r="HG359" s="156"/>
      <c r="HH359" s="156"/>
      <c r="HI359" s="156"/>
      <c r="HJ359" s="156"/>
      <c r="HK359" s="156"/>
      <c r="HL359" s="156"/>
      <c r="HM359" s="156"/>
      <c r="HN359" s="156"/>
      <c r="HO359" s="156"/>
      <c r="HP359" s="156"/>
      <c r="HQ359" s="156"/>
      <c r="HR359" s="156"/>
      <c r="HS359" s="156"/>
      <c r="HT359" s="156"/>
      <c r="HU359" s="156"/>
      <c r="HV359" s="156"/>
      <c r="HW359" s="156"/>
      <c r="HX359" s="156"/>
      <c r="HY359" s="156"/>
      <c r="HZ359" s="156"/>
      <c r="IA359" s="156"/>
      <c r="IB359" s="156"/>
      <c r="IC359" s="156"/>
      <c r="ID359" s="156"/>
      <c r="IE359" s="156"/>
      <c r="IF359" s="156"/>
      <c r="IG359" s="156"/>
      <c r="IH359" s="156"/>
      <c r="II359" s="156"/>
      <c r="IJ359" s="156"/>
      <c r="IK359" s="156"/>
      <c r="IL359" s="156"/>
      <c r="IM359" s="156"/>
      <c r="IN359" s="156"/>
      <c r="IO359" s="156"/>
      <c r="IP359" s="156"/>
      <c r="IQ359" s="156"/>
      <c r="IR359" s="156"/>
      <c r="IS359" s="156"/>
      <c r="IT359" s="156"/>
      <c r="IU359" s="156"/>
      <c r="IV359" s="156"/>
      <c r="IW359" s="156"/>
      <c r="IX359" s="156"/>
      <c r="IY359" s="156"/>
      <c r="IZ359" s="156"/>
      <c r="JA359" s="156"/>
      <c r="JB359" s="156"/>
      <c r="JC359" s="156"/>
      <c r="JD359" s="156"/>
      <c r="JE359" s="156"/>
      <c r="JF359" s="156"/>
      <c r="JG359" s="156"/>
      <c r="JH359" s="156"/>
      <c r="JI359" s="156"/>
      <c r="JJ359" s="156"/>
      <c r="JK359" s="156"/>
      <c r="JL359" s="156"/>
      <c r="JM359" s="156"/>
      <c r="JN359" s="156"/>
      <c r="JO359" s="156"/>
      <c r="JP359" s="156"/>
      <c r="JQ359" s="156"/>
      <c r="JR359" s="156"/>
      <c r="JS359" s="156"/>
      <c r="JT359" s="156"/>
      <c r="JU359" s="156"/>
      <c r="JV359" s="156"/>
      <c r="JW359" s="156"/>
      <c r="JX359" s="156"/>
      <c r="JY359" s="156"/>
      <c r="JZ359" s="156"/>
      <c r="KA359" s="156"/>
      <c r="KB359" s="156"/>
      <c r="KC359" s="156"/>
      <c r="KD359" s="156"/>
      <c r="KE359" s="156"/>
      <c r="KF359" s="156"/>
      <c r="KG359" s="156"/>
      <c r="KH359" s="156"/>
      <c r="KI359" s="156"/>
      <c r="KJ359" s="156"/>
      <c r="KK359" s="156"/>
      <c r="KL359" s="156"/>
      <c r="KM359" s="156"/>
      <c r="KN359" s="156"/>
      <c r="KO359" s="156"/>
      <c r="KP359" s="156"/>
      <c r="KQ359" s="156"/>
      <c r="KR359" s="156"/>
      <c r="KS359" s="156"/>
      <c r="KT359" s="156"/>
      <c r="KU359" s="156"/>
      <c r="KV359" s="156"/>
      <c r="KW359" s="156"/>
      <c r="KX359" s="156"/>
      <c r="KY359" s="156"/>
      <c r="KZ359" s="156"/>
      <c r="LA359" s="156"/>
      <c r="LB359" s="156"/>
      <c r="LC359" s="156"/>
      <c r="LD359" s="156"/>
      <c r="LE359" s="156"/>
      <c r="LF359" s="156"/>
      <c r="LG359" s="156"/>
      <c r="LH359" s="156"/>
      <c r="LI359" s="156"/>
      <c r="LJ359" s="156"/>
      <c r="LK359" s="156"/>
      <c r="LL359" s="156"/>
      <c r="LM359" s="156"/>
      <c r="LN359" s="156"/>
      <c r="LO359" s="156"/>
      <c r="LP359" s="156"/>
      <c r="LQ359" s="156"/>
      <c r="LR359" s="156"/>
      <c r="LS359" s="156"/>
      <c r="LT359" s="156"/>
      <c r="LU359" s="156"/>
      <c r="LV359" s="156"/>
      <c r="LW359" s="156"/>
      <c r="LX359" s="156"/>
      <c r="LY359" s="156"/>
      <c r="LZ359" s="156"/>
      <c r="MA359" s="156"/>
      <c r="MB359" s="156"/>
      <c r="MC359" s="156"/>
      <c r="MD359" s="156"/>
      <c r="ME359" s="156"/>
      <c r="MF359" s="156"/>
      <c r="MG359" s="156"/>
      <c r="MH359" s="156"/>
      <c r="MI359" s="156"/>
      <c r="MJ359" s="156"/>
      <c r="MK359" s="156"/>
      <c r="ML359" s="156"/>
      <c r="MM359" s="156"/>
      <c r="MN359" s="156"/>
      <c r="MO359" s="156"/>
      <c r="MP359" s="156"/>
      <c r="MQ359" s="156"/>
      <c r="MR359" s="156"/>
      <c r="MS359" s="156"/>
      <c r="MT359" s="156"/>
      <c r="MU359" s="156"/>
      <c r="MV359" s="156"/>
      <c r="MW359" s="156"/>
      <c r="MX359" s="156"/>
      <c r="MY359" s="156"/>
      <c r="MZ359" s="156"/>
      <c r="NA359" s="156"/>
      <c r="NB359" s="156"/>
      <c r="NC359" s="156"/>
      <c r="ND359" s="156"/>
      <c r="NE359" s="156"/>
      <c r="NF359" s="156"/>
      <c r="NG359" s="156"/>
      <c r="NH359" s="156"/>
      <c r="NI359" s="156"/>
      <c r="NJ359" s="156"/>
      <c r="NK359" s="156"/>
      <c r="NL359" s="156"/>
      <c r="NM359" s="156"/>
      <c r="NN359" s="156"/>
      <c r="NO359" s="156"/>
      <c r="NP359" s="156"/>
      <c r="NQ359" s="156"/>
      <c r="NR359" s="156"/>
      <c r="NS359" s="156"/>
      <c r="NT359" s="156"/>
      <c r="NU359" s="156"/>
      <c r="NV359" s="156"/>
      <c r="NW359" s="156"/>
      <c r="NX359" s="156"/>
      <c r="NY359" s="156"/>
      <c r="NZ359" s="156"/>
      <c r="OA359" s="156"/>
      <c r="OB359" s="156"/>
      <c r="OC359" s="156"/>
      <c r="OD359" s="156"/>
      <c r="OE359" s="156"/>
      <c r="OF359" s="156"/>
      <c r="OG359" s="156"/>
      <c r="OH359" s="156"/>
      <c r="OI359" s="156"/>
      <c r="OJ359" s="156"/>
      <c r="OK359" s="156"/>
      <c r="OL359" s="156"/>
      <c r="OM359" s="156"/>
      <c r="ON359" s="156"/>
      <c r="OO359" s="156"/>
      <c r="OP359" s="156"/>
      <c r="OQ359" s="156"/>
      <c r="OR359" s="156"/>
      <c r="OS359" s="156"/>
      <c r="OT359" s="156"/>
      <c r="OU359" s="156"/>
      <c r="OV359" s="156"/>
      <c r="OW359" s="156"/>
      <c r="OX359" s="156"/>
      <c r="OY359" s="156"/>
      <c r="OZ359" s="156"/>
      <c r="PA359" s="156"/>
      <c r="PB359" s="156"/>
      <c r="PC359" s="156"/>
      <c r="PD359" s="156"/>
      <c r="PE359" s="156"/>
      <c r="PF359" s="156"/>
      <c r="PG359" s="156"/>
      <c r="PH359" s="156"/>
      <c r="PI359" s="156"/>
      <c r="PJ359" s="156"/>
      <c r="PK359" s="156"/>
      <c r="PL359" s="156"/>
      <c r="PM359" s="156"/>
      <c r="PN359" s="156"/>
      <c r="PO359" s="156"/>
      <c r="PP359" s="156"/>
      <c r="PQ359" s="156"/>
      <c r="PR359" s="156"/>
      <c r="PS359" s="156"/>
      <c r="PT359" s="156"/>
      <c r="PU359" s="156"/>
      <c r="PV359" s="156"/>
      <c r="PW359" s="156"/>
      <c r="PX359" s="156"/>
      <c r="PY359" s="156"/>
      <c r="PZ359" s="156"/>
      <c r="QA359" s="156"/>
      <c r="QB359" s="156"/>
      <c r="QC359" s="156"/>
      <c r="QD359" s="156"/>
      <c r="QE359" s="156"/>
      <c r="QF359" s="156"/>
      <c r="QG359" s="156"/>
      <c r="QH359" s="156"/>
      <c r="QI359" s="156"/>
      <c r="QJ359" s="156"/>
      <c r="QK359" s="156"/>
      <c r="QL359" s="156"/>
      <c r="QM359" s="156"/>
      <c r="QN359" s="156"/>
      <c r="QO359" s="156"/>
      <c r="QP359" s="156"/>
      <c r="QQ359" s="156"/>
      <c r="QR359" s="156"/>
      <c r="QS359" s="156"/>
      <c r="QT359" s="156"/>
      <c r="QU359" s="156"/>
      <c r="QV359" s="156"/>
      <c r="QW359" s="156"/>
      <c r="QX359" s="156"/>
      <c r="QY359" s="156"/>
      <c r="QZ359" s="156"/>
      <c r="RA359" s="156"/>
      <c r="RB359" s="156"/>
      <c r="RC359" s="156"/>
      <c r="RD359" s="156"/>
      <c r="RE359" s="156"/>
      <c r="RF359" s="156"/>
      <c r="RG359" s="156"/>
      <c r="RH359" s="156"/>
      <c r="RI359" s="156"/>
      <c r="RJ359" s="156"/>
      <c r="RK359" s="156"/>
      <c r="RL359" s="156"/>
      <c r="RM359" s="156"/>
    </row>
    <row r="360" spans="1:481" s="318" customFormat="1" ht="26.25" hidden="1">
      <c r="A360" s="167">
        <v>359</v>
      </c>
      <c r="B360" s="298"/>
      <c r="C360" s="298"/>
      <c r="D360" s="298"/>
      <c r="E360" s="299"/>
      <c r="F360" s="194">
        <v>20059085</v>
      </c>
      <c r="G360" s="238" t="s">
        <v>438</v>
      </c>
      <c r="H360" s="373" t="s">
        <v>69</v>
      </c>
      <c r="I360" s="298"/>
      <c r="J360" s="312"/>
      <c r="K360" s="313"/>
      <c r="L360" s="177">
        <f t="shared" si="9"/>
        <v>7824</v>
      </c>
      <c r="M360" s="313"/>
      <c r="N360" s="314"/>
      <c r="O360" s="364">
        <f>315+630</f>
        <v>945</v>
      </c>
      <c r="P360" s="314"/>
      <c r="Q360" s="315"/>
      <c r="R360" s="314"/>
      <c r="S360" s="314"/>
      <c r="T360" s="314"/>
      <c r="U360" s="314"/>
      <c r="V360" s="312"/>
      <c r="W360" s="314"/>
      <c r="X360" s="314"/>
      <c r="Y360" s="366">
        <f>378+693</f>
        <v>1071</v>
      </c>
      <c r="Z360" s="314"/>
      <c r="AA360" s="315"/>
      <c r="AB360" s="314"/>
      <c r="AC360" s="314"/>
      <c r="AD360" s="314"/>
      <c r="AE360" s="314"/>
      <c r="AF360" s="312"/>
      <c r="AG360" s="314"/>
      <c r="AH360" s="314"/>
      <c r="AI360" s="365">
        <f>378+630</f>
        <v>1008</v>
      </c>
      <c r="AJ360" s="314"/>
      <c r="AK360" s="315"/>
      <c r="AL360" s="314"/>
      <c r="AM360" s="314"/>
      <c r="AN360" s="314"/>
      <c r="AO360" s="314"/>
      <c r="AP360" s="312"/>
      <c r="AQ360" s="314"/>
      <c r="AR360" s="314"/>
      <c r="AS360" s="367">
        <v>1600</v>
      </c>
      <c r="AT360" s="314"/>
      <c r="AU360" s="315"/>
      <c r="AV360" s="314"/>
      <c r="AW360" s="314"/>
      <c r="AX360" s="314"/>
      <c r="AY360" s="314"/>
      <c r="AZ360" s="312"/>
      <c r="BA360" s="314"/>
      <c r="BB360" s="314"/>
      <c r="BC360" s="368">
        <v>1600</v>
      </c>
      <c r="BD360" s="314"/>
      <c r="BE360" s="315"/>
      <c r="BF360" s="314"/>
      <c r="BG360" s="314"/>
      <c r="BH360" s="314"/>
      <c r="BI360" s="314"/>
      <c r="BJ360" s="312"/>
      <c r="BK360" s="314"/>
      <c r="BL360" s="314"/>
      <c r="BM360" s="494">
        <v>1600</v>
      </c>
      <c r="BN360" s="314"/>
      <c r="BO360" s="315"/>
      <c r="BP360" s="314"/>
      <c r="BQ360" s="314"/>
      <c r="BR360" s="314"/>
      <c r="BS360" s="314"/>
      <c r="BT360" s="312"/>
      <c r="BU360" s="314"/>
      <c r="BV360" s="314"/>
      <c r="BW360" s="369"/>
      <c r="BX360" s="314"/>
      <c r="BY360" s="315"/>
      <c r="BZ360" s="314"/>
      <c r="CA360" s="314"/>
      <c r="CB360" s="314"/>
      <c r="CC360" s="314"/>
      <c r="CD360" s="312"/>
      <c r="CE360" s="317"/>
      <c r="CF360" s="156"/>
      <c r="CG360" s="156"/>
      <c r="CH360" s="156"/>
      <c r="CI360" s="156"/>
      <c r="CJ360" s="156"/>
      <c r="CK360" s="156"/>
      <c r="CL360" s="156"/>
      <c r="CM360" s="156"/>
      <c r="CN360" s="156"/>
      <c r="CO360" s="156"/>
      <c r="CP360" s="156"/>
      <c r="CQ360" s="156"/>
      <c r="CR360" s="156"/>
      <c r="CS360" s="156"/>
      <c r="CT360" s="156"/>
      <c r="CU360" s="156"/>
      <c r="CV360" s="156"/>
      <c r="CW360" s="156"/>
      <c r="CX360" s="156"/>
      <c r="CY360" s="156"/>
      <c r="CZ360" s="156"/>
      <c r="DA360" s="156"/>
      <c r="DB360" s="156"/>
      <c r="DC360" s="156"/>
      <c r="DD360" s="156"/>
      <c r="DE360" s="156"/>
      <c r="DF360" s="156"/>
      <c r="DG360" s="156"/>
      <c r="DH360" s="156"/>
      <c r="DI360" s="156"/>
      <c r="DJ360" s="156"/>
      <c r="DK360" s="156"/>
      <c r="DL360" s="156"/>
      <c r="DM360" s="156"/>
      <c r="DN360" s="156"/>
      <c r="DO360" s="156"/>
      <c r="DP360" s="156"/>
      <c r="DQ360" s="156"/>
      <c r="DR360" s="156"/>
      <c r="DS360" s="156"/>
      <c r="DT360" s="156"/>
      <c r="DU360" s="156"/>
      <c r="DV360" s="156"/>
      <c r="DW360" s="156"/>
      <c r="DX360" s="156"/>
      <c r="DY360" s="156"/>
      <c r="DZ360" s="156"/>
      <c r="EA360" s="156"/>
      <c r="EB360" s="156"/>
      <c r="EC360" s="156"/>
      <c r="ED360" s="156"/>
      <c r="EE360" s="156"/>
      <c r="EF360" s="156"/>
      <c r="EG360" s="156"/>
      <c r="EH360" s="156"/>
      <c r="EI360" s="156"/>
      <c r="EJ360" s="156"/>
      <c r="EK360" s="156"/>
      <c r="EL360" s="156"/>
      <c r="EM360" s="156"/>
      <c r="EN360" s="156"/>
      <c r="EO360" s="156"/>
      <c r="EP360" s="156"/>
      <c r="EQ360" s="156"/>
      <c r="ER360" s="156"/>
      <c r="ES360" s="156"/>
      <c r="ET360" s="156"/>
      <c r="EU360" s="156"/>
      <c r="EV360" s="156"/>
      <c r="EW360" s="156"/>
      <c r="EX360" s="156"/>
      <c r="EY360" s="156"/>
      <c r="EZ360" s="156"/>
      <c r="FA360" s="156"/>
      <c r="FB360" s="156"/>
      <c r="FC360" s="156"/>
      <c r="FD360" s="156"/>
      <c r="FE360" s="156"/>
      <c r="FF360" s="156"/>
      <c r="FG360" s="156"/>
      <c r="FH360" s="156"/>
      <c r="FI360" s="156"/>
      <c r="FJ360" s="156"/>
      <c r="FK360" s="156"/>
      <c r="FL360" s="156"/>
      <c r="FM360" s="156"/>
      <c r="FN360" s="156"/>
      <c r="FO360" s="156"/>
      <c r="FP360" s="156"/>
      <c r="FQ360" s="156"/>
      <c r="FR360" s="156"/>
      <c r="FS360" s="156"/>
      <c r="FT360" s="156"/>
      <c r="FU360" s="156"/>
      <c r="FV360" s="156"/>
      <c r="FW360" s="156"/>
      <c r="FX360" s="156"/>
      <c r="FY360" s="156"/>
      <c r="FZ360" s="156"/>
      <c r="GA360" s="156"/>
      <c r="GB360" s="156"/>
      <c r="GC360" s="156"/>
      <c r="GD360" s="156"/>
      <c r="GE360" s="156"/>
      <c r="GF360" s="156"/>
      <c r="GG360" s="156"/>
      <c r="GH360" s="156"/>
      <c r="GI360" s="156"/>
      <c r="GJ360" s="156"/>
      <c r="GK360" s="156"/>
      <c r="GL360" s="156"/>
      <c r="GM360" s="156"/>
      <c r="GN360" s="156"/>
      <c r="GO360" s="156"/>
      <c r="GP360" s="156"/>
      <c r="GQ360" s="156"/>
      <c r="GR360" s="156"/>
      <c r="GS360" s="156"/>
      <c r="GT360" s="156"/>
      <c r="GU360" s="156"/>
      <c r="GV360" s="156"/>
      <c r="GW360" s="156"/>
      <c r="GX360" s="156"/>
      <c r="GY360" s="156"/>
      <c r="GZ360" s="156"/>
      <c r="HA360" s="156"/>
      <c r="HB360" s="156"/>
      <c r="HC360" s="156"/>
      <c r="HD360" s="156"/>
      <c r="HE360" s="156"/>
      <c r="HF360" s="156"/>
      <c r="HG360" s="156"/>
      <c r="HH360" s="156"/>
      <c r="HI360" s="156"/>
      <c r="HJ360" s="156"/>
      <c r="HK360" s="156"/>
      <c r="HL360" s="156"/>
      <c r="HM360" s="156"/>
      <c r="HN360" s="156"/>
      <c r="HO360" s="156"/>
      <c r="HP360" s="156"/>
      <c r="HQ360" s="156"/>
      <c r="HR360" s="156"/>
      <c r="HS360" s="156"/>
      <c r="HT360" s="156"/>
      <c r="HU360" s="156"/>
      <c r="HV360" s="156"/>
      <c r="HW360" s="156"/>
      <c r="HX360" s="156"/>
      <c r="HY360" s="156"/>
      <c r="HZ360" s="156"/>
      <c r="IA360" s="156"/>
      <c r="IB360" s="156"/>
      <c r="IC360" s="156"/>
      <c r="ID360" s="156"/>
      <c r="IE360" s="156"/>
      <c r="IF360" s="156"/>
      <c r="IG360" s="156"/>
      <c r="IH360" s="156"/>
      <c r="II360" s="156"/>
      <c r="IJ360" s="156"/>
      <c r="IK360" s="156"/>
      <c r="IL360" s="156"/>
      <c r="IM360" s="156"/>
      <c r="IN360" s="156"/>
      <c r="IO360" s="156"/>
      <c r="IP360" s="156"/>
      <c r="IQ360" s="156"/>
      <c r="IR360" s="156"/>
      <c r="IS360" s="156"/>
      <c r="IT360" s="156"/>
      <c r="IU360" s="156"/>
      <c r="IV360" s="156"/>
      <c r="IW360" s="156"/>
      <c r="IX360" s="156"/>
      <c r="IY360" s="156"/>
      <c r="IZ360" s="156"/>
      <c r="JA360" s="156"/>
      <c r="JB360" s="156"/>
      <c r="JC360" s="156"/>
      <c r="JD360" s="156"/>
      <c r="JE360" s="156"/>
      <c r="JF360" s="156"/>
      <c r="JG360" s="156"/>
      <c r="JH360" s="156"/>
      <c r="JI360" s="156"/>
      <c r="JJ360" s="156"/>
      <c r="JK360" s="156"/>
      <c r="JL360" s="156"/>
      <c r="JM360" s="156"/>
      <c r="JN360" s="156"/>
      <c r="JO360" s="156"/>
      <c r="JP360" s="156"/>
      <c r="JQ360" s="156"/>
      <c r="JR360" s="156"/>
      <c r="JS360" s="156"/>
      <c r="JT360" s="156"/>
      <c r="JU360" s="156"/>
      <c r="JV360" s="156"/>
      <c r="JW360" s="156"/>
      <c r="JX360" s="156"/>
      <c r="JY360" s="156"/>
      <c r="JZ360" s="156"/>
      <c r="KA360" s="156"/>
      <c r="KB360" s="156"/>
      <c r="KC360" s="156"/>
      <c r="KD360" s="156"/>
      <c r="KE360" s="156"/>
      <c r="KF360" s="156"/>
      <c r="KG360" s="156"/>
      <c r="KH360" s="156"/>
      <c r="KI360" s="156"/>
      <c r="KJ360" s="156"/>
      <c r="KK360" s="156"/>
      <c r="KL360" s="156"/>
      <c r="KM360" s="156"/>
      <c r="KN360" s="156"/>
      <c r="KO360" s="156"/>
      <c r="KP360" s="156"/>
      <c r="KQ360" s="156"/>
      <c r="KR360" s="156"/>
      <c r="KS360" s="156"/>
      <c r="KT360" s="156"/>
      <c r="KU360" s="156"/>
      <c r="KV360" s="156"/>
      <c r="KW360" s="156"/>
      <c r="KX360" s="156"/>
      <c r="KY360" s="156"/>
      <c r="KZ360" s="156"/>
      <c r="LA360" s="156"/>
      <c r="LB360" s="156"/>
      <c r="LC360" s="156"/>
      <c r="LD360" s="156"/>
      <c r="LE360" s="156"/>
      <c r="LF360" s="156"/>
      <c r="LG360" s="156"/>
      <c r="LH360" s="156"/>
      <c r="LI360" s="156"/>
      <c r="LJ360" s="156"/>
      <c r="LK360" s="156"/>
      <c r="LL360" s="156"/>
      <c r="LM360" s="156"/>
      <c r="LN360" s="156"/>
      <c r="LO360" s="156"/>
      <c r="LP360" s="156"/>
      <c r="LQ360" s="156"/>
      <c r="LR360" s="156"/>
      <c r="LS360" s="156"/>
      <c r="LT360" s="156"/>
      <c r="LU360" s="156"/>
      <c r="LV360" s="156"/>
      <c r="LW360" s="156"/>
      <c r="LX360" s="156"/>
      <c r="LY360" s="156"/>
      <c r="LZ360" s="156"/>
      <c r="MA360" s="156"/>
      <c r="MB360" s="156"/>
      <c r="MC360" s="156"/>
      <c r="MD360" s="156"/>
      <c r="ME360" s="156"/>
      <c r="MF360" s="156"/>
      <c r="MG360" s="156"/>
      <c r="MH360" s="156"/>
      <c r="MI360" s="156"/>
      <c r="MJ360" s="156"/>
      <c r="MK360" s="156"/>
      <c r="ML360" s="156"/>
      <c r="MM360" s="156"/>
      <c r="MN360" s="156"/>
      <c r="MO360" s="156"/>
      <c r="MP360" s="156"/>
      <c r="MQ360" s="156"/>
      <c r="MR360" s="156"/>
      <c r="MS360" s="156"/>
      <c r="MT360" s="156"/>
      <c r="MU360" s="156"/>
      <c r="MV360" s="156"/>
      <c r="MW360" s="156"/>
      <c r="MX360" s="156"/>
      <c r="MY360" s="156"/>
      <c r="MZ360" s="156"/>
      <c r="NA360" s="156"/>
      <c r="NB360" s="156"/>
      <c r="NC360" s="156"/>
      <c r="ND360" s="156"/>
      <c r="NE360" s="156"/>
      <c r="NF360" s="156"/>
      <c r="NG360" s="156"/>
      <c r="NH360" s="156"/>
      <c r="NI360" s="156"/>
      <c r="NJ360" s="156"/>
      <c r="NK360" s="156"/>
      <c r="NL360" s="156"/>
      <c r="NM360" s="156"/>
      <c r="NN360" s="156"/>
      <c r="NO360" s="156"/>
      <c r="NP360" s="156"/>
      <c r="NQ360" s="156"/>
      <c r="NR360" s="156"/>
      <c r="NS360" s="156"/>
      <c r="NT360" s="156"/>
      <c r="NU360" s="156"/>
      <c r="NV360" s="156"/>
      <c r="NW360" s="156"/>
      <c r="NX360" s="156"/>
      <c r="NY360" s="156"/>
      <c r="NZ360" s="156"/>
      <c r="OA360" s="156"/>
      <c r="OB360" s="156"/>
      <c r="OC360" s="156"/>
      <c r="OD360" s="156"/>
      <c r="OE360" s="156"/>
      <c r="OF360" s="156"/>
      <c r="OG360" s="156"/>
      <c r="OH360" s="156"/>
      <c r="OI360" s="156"/>
      <c r="OJ360" s="156"/>
      <c r="OK360" s="156"/>
      <c r="OL360" s="156"/>
      <c r="OM360" s="156"/>
      <c r="ON360" s="156"/>
      <c r="OO360" s="156"/>
      <c r="OP360" s="156"/>
      <c r="OQ360" s="156"/>
      <c r="OR360" s="156"/>
      <c r="OS360" s="156"/>
      <c r="OT360" s="156"/>
      <c r="OU360" s="156"/>
      <c r="OV360" s="156"/>
      <c r="OW360" s="156"/>
      <c r="OX360" s="156"/>
      <c r="OY360" s="156"/>
      <c r="OZ360" s="156"/>
      <c r="PA360" s="156"/>
      <c r="PB360" s="156"/>
      <c r="PC360" s="156"/>
      <c r="PD360" s="156"/>
      <c r="PE360" s="156"/>
      <c r="PF360" s="156"/>
      <c r="PG360" s="156"/>
      <c r="PH360" s="156"/>
      <c r="PI360" s="156"/>
      <c r="PJ360" s="156"/>
      <c r="PK360" s="156"/>
      <c r="PL360" s="156"/>
      <c r="PM360" s="156"/>
      <c r="PN360" s="156"/>
      <c r="PO360" s="156"/>
      <c r="PP360" s="156"/>
      <c r="PQ360" s="156"/>
      <c r="PR360" s="156"/>
      <c r="PS360" s="156"/>
      <c r="PT360" s="156"/>
      <c r="PU360" s="156"/>
      <c r="PV360" s="156"/>
      <c r="PW360" s="156"/>
      <c r="PX360" s="156"/>
      <c r="PY360" s="156"/>
      <c r="PZ360" s="156"/>
      <c r="QA360" s="156"/>
      <c r="QB360" s="156"/>
      <c r="QC360" s="156"/>
      <c r="QD360" s="156"/>
      <c r="QE360" s="156"/>
      <c r="QF360" s="156"/>
      <c r="QG360" s="156"/>
      <c r="QH360" s="156"/>
      <c r="QI360" s="156"/>
      <c r="QJ360" s="156"/>
      <c r="QK360" s="156"/>
      <c r="QL360" s="156"/>
      <c r="QM360" s="156"/>
      <c r="QN360" s="156"/>
      <c r="QO360" s="156"/>
      <c r="QP360" s="156"/>
      <c r="QQ360" s="156"/>
      <c r="QR360" s="156"/>
      <c r="QS360" s="156"/>
      <c r="QT360" s="156"/>
      <c r="QU360" s="156"/>
      <c r="QV360" s="156"/>
      <c r="QW360" s="156"/>
      <c r="QX360" s="156"/>
      <c r="QY360" s="156"/>
      <c r="QZ360" s="156"/>
      <c r="RA360" s="156"/>
      <c r="RB360" s="156"/>
      <c r="RC360" s="156"/>
      <c r="RD360" s="156"/>
      <c r="RE360" s="156"/>
      <c r="RF360" s="156"/>
      <c r="RG360" s="156"/>
      <c r="RH360" s="156"/>
      <c r="RI360" s="156"/>
      <c r="RJ360" s="156"/>
      <c r="RK360" s="156"/>
      <c r="RL360" s="156"/>
      <c r="RM360" s="156"/>
    </row>
    <row r="361" spans="1:481" s="318" customFormat="1" ht="26.25" hidden="1">
      <c r="A361" s="167">
        <v>355</v>
      </c>
      <c r="B361" s="298"/>
      <c r="C361" s="298"/>
      <c r="D361" s="298"/>
      <c r="E361" s="299"/>
      <c r="F361" s="194">
        <v>1113221</v>
      </c>
      <c r="G361" s="238" t="s">
        <v>416</v>
      </c>
      <c r="H361" s="372" t="s">
        <v>42</v>
      </c>
      <c r="I361" s="298"/>
      <c r="J361" s="312"/>
      <c r="K361" s="313"/>
      <c r="L361" s="434">
        <f t="shared" si="9"/>
        <v>3434</v>
      </c>
      <c r="M361" s="486"/>
      <c r="N361" s="314"/>
      <c r="O361" s="364">
        <v>525</v>
      </c>
      <c r="P361" s="314"/>
      <c r="Q361" s="315"/>
      <c r="R361" s="314"/>
      <c r="S361" s="314"/>
      <c r="T361" s="314"/>
      <c r="U361" s="314"/>
      <c r="V361" s="312"/>
      <c r="W361" s="314"/>
      <c r="X361" s="314"/>
      <c r="Y361" s="366">
        <v>409</v>
      </c>
      <c r="Z361" s="314"/>
      <c r="AA361" s="315"/>
      <c r="AB361" s="314"/>
      <c r="AC361" s="314"/>
      <c r="AD361" s="314"/>
      <c r="AE361" s="314"/>
      <c r="AF361" s="312"/>
      <c r="AG361" s="314"/>
      <c r="AH361" s="314"/>
      <c r="AI361" s="365">
        <v>830</v>
      </c>
      <c r="AJ361" s="314"/>
      <c r="AK361" s="315"/>
      <c r="AL361" s="314"/>
      <c r="AM361" s="314"/>
      <c r="AN361" s="314"/>
      <c r="AO361" s="314"/>
      <c r="AP361" s="312"/>
      <c r="AQ361" s="314"/>
      <c r="AR361" s="314"/>
      <c r="AS361" s="367">
        <v>430</v>
      </c>
      <c r="AT361" s="314"/>
      <c r="AU361" s="315"/>
      <c r="AV361" s="314"/>
      <c r="AW361" s="314"/>
      <c r="AX361" s="314"/>
      <c r="AY361" s="314"/>
      <c r="AZ361" s="312"/>
      <c r="BA361" s="314"/>
      <c r="BB361" s="314"/>
      <c r="BC361" s="368">
        <v>540</v>
      </c>
      <c r="BD361" s="314"/>
      <c r="BE361" s="315"/>
      <c r="BF361" s="314"/>
      <c r="BG361" s="314"/>
      <c r="BH361" s="314"/>
      <c r="BI361" s="314"/>
      <c r="BJ361" s="312"/>
      <c r="BK361" s="314"/>
      <c r="BL361" s="314"/>
      <c r="BM361" s="504"/>
      <c r="BN361" s="314"/>
      <c r="BO361" s="315"/>
      <c r="BP361" s="314"/>
      <c r="BQ361" s="314"/>
      <c r="BR361" s="314"/>
      <c r="BS361" s="314"/>
      <c r="BT361" s="312"/>
      <c r="BU361" s="314"/>
      <c r="BV361" s="314"/>
      <c r="BW361" s="369">
        <v>700</v>
      </c>
      <c r="BX361" s="314"/>
      <c r="BY361" s="315"/>
      <c r="BZ361" s="314"/>
      <c r="CA361" s="314"/>
      <c r="CB361" s="314"/>
      <c r="CC361" s="314"/>
      <c r="CD361" s="312"/>
      <c r="CE361" s="317"/>
      <c r="CF361" s="156"/>
      <c r="CG361" s="156"/>
      <c r="CH361" s="156"/>
      <c r="CI361" s="156"/>
      <c r="CJ361" s="156"/>
      <c r="CK361" s="156"/>
      <c r="CL361" s="156"/>
      <c r="CM361" s="156"/>
      <c r="CN361" s="156"/>
      <c r="CO361" s="156"/>
      <c r="CP361" s="156"/>
      <c r="CQ361" s="156"/>
      <c r="CR361" s="156"/>
      <c r="CS361" s="156"/>
      <c r="CT361" s="156"/>
      <c r="CU361" s="156"/>
      <c r="CV361" s="156"/>
      <c r="CW361" s="156"/>
      <c r="CX361" s="156"/>
      <c r="CY361" s="156"/>
      <c r="CZ361" s="156"/>
      <c r="DA361" s="156"/>
      <c r="DB361" s="156"/>
      <c r="DC361" s="156"/>
      <c r="DD361" s="156"/>
      <c r="DE361" s="156"/>
      <c r="DF361" s="156"/>
      <c r="DG361" s="156"/>
      <c r="DH361" s="156"/>
      <c r="DI361" s="156"/>
      <c r="DJ361" s="156"/>
      <c r="DK361" s="156"/>
      <c r="DL361" s="156"/>
      <c r="DM361" s="156"/>
      <c r="DN361" s="156"/>
      <c r="DO361" s="156"/>
      <c r="DP361" s="156"/>
      <c r="DQ361" s="156"/>
      <c r="DR361" s="156"/>
      <c r="DS361" s="156"/>
      <c r="DT361" s="156"/>
      <c r="DU361" s="156"/>
      <c r="DV361" s="156"/>
      <c r="DW361" s="156"/>
      <c r="DX361" s="156"/>
      <c r="DY361" s="156"/>
      <c r="DZ361" s="156"/>
      <c r="EA361" s="156"/>
      <c r="EB361" s="156"/>
      <c r="EC361" s="156"/>
      <c r="ED361" s="156"/>
      <c r="EE361" s="156"/>
      <c r="EF361" s="156"/>
      <c r="EG361" s="156"/>
      <c r="EH361" s="156"/>
      <c r="EI361" s="156"/>
      <c r="EJ361" s="156"/>
      <c r="EK361" s="156"/>
      <c r="EL361" s="156"/>
      <c r="EM361" s="156"/>
      <c r="EN361" s="156"/>
      <c r="EO361" s="156"/>
      <c r="EP361" s="156"/>
      <c r="EQ361" s="156"/>
      <c r="ER361" s="156"/>
      <c r="ES361" s="156"/>
      <c r="ET361" s="156"/>
      <c r="EU361" s="156"/>
      <c r="EV361" s="156"/>
      <c r="EW361" s="156"/>
      <c r="EX361" s="156"/>
      <c r="EY361" s="156"/>
      <c r="EZ361" s="156"/>
      <c r="FA361" s="156"/>
      <c r="FB361" s="156"/>
      <c r="FC361" s="156"/>
      <c r="FD361" s="156"/>
      <c r="FE361" s="156"/>
      <c r="FF361" s="156"/>
      <c r="FG361" s="156"/>
      <c r="FH361" s="156"/>
      <c r="FI361" s="156"/>
      <c r="FJ361" s="156"/>
      <c r="FK361" s="156"/>
      <c r="FL361" s="156"/>
      <c r="FM361" s="156"/>
      <c r="FN361" s="156"/>
      <c r="FO361" s="156"/>
      <c r="FP361" s="156"/>
      <c r="FQ361" s="156"/>
      <c r="FR361" s="156"/>
      <c r="FS361" s="156"/>
      <c r="FT361" s="156"/>
      <c r="FU361" s="156"/>
      <c r="FV361" s="156"/>
      <c r="FW361" s="156"/>
      <c r="FX361" s="156"/>
      <c r="FY361" s="156"/>
      <c r="FZ361" s="156"/>
      <c r="GA361" s="156"/>
      <c r="GB361" s="156"/>
      <c r="GC361" s="156"/>
      <c r="GD361" s="156"/>
      <c r="GE361" s="156"/>
      <c r="GF361" s="156"/>
      <c r="GG361" s="156"/>
      <c r="GH361" s="156"/>
      <c r="GI361" s="156"/>
      <c r="GJ361" s="156"/>
      <c r="GK361" s="156"/>
      <c r="GL361" s="156"/>
      <c r="GM361" s="156"/>
      <c r="GN361" s="156"/>
      <c r="GO361" s="156"/>
      <c r="GP361" s="156"/>
      <c r="GQ361" s="156"/>
      <c r="GR361" s="156"/>
      <c r="GS361" s="156"/>
      <c r="GT361" s="156"/>
      <c r="GU361" s="156"/>
      <c r="GV361" s="156"/>
      <c r="GW361" s="156"/>
      <c r="GX361" s="156"/>
      <c r="GY361" s="156"/>
      <c r="GZ361" s="156"/>
      <c r="HA361" s="156"/>
      <c r="HB361" s="156"/>
      <c r="HC361" s="156"/>
      <c r="HD361" s="156"/>
      <c r="HE361" s="156"/>
      <c r="HF361" s="156"/>
      <c r="HG361" s="156"/>
      <c r="HH361" s="156"/>
      <c r="HI361" s="156"/>
      <c r="HJ361" s="156"/>
      <c r="HK361" s="156"/>
      <c r="HL361" s="156"/>
      <c r="HM361" s="156"/>
      <c r="HN361" s="156"/>
      <c r="HO361" s="156"/>
      <c r="HP361" s="156"/>
      <c r="HQ361" s="156"/>
      <c r="HR361" s="156"/>
      <c r="HS361" s="156"/>
      <c r="HT361" s="156"/>
      <c r="HU361" s="156"/>
      <c r="HV361" s="156"/>
      <c r="HW361" s="156"/>
      <c r="HX361" s="156"/>
      <c r="HY361" s="156"/>
      <c r="HZ361" s="156"/>
      <c r="IA361" s="156"/>
      <c r="IB361" s="156"/>
      <c r="IC361" s="156"/>
      <c r="ID361" s="156"/>
      <c r="IE361" s="156"/>
      <c r="IF361" s="156"/>
      <c r="IG361" s="156"/>
      <c r="IH361" s="156"/>
      <c r="II361" s="156"/>
      <c r="IJ361" s="156"/>
      <c r="IK361" s="156"/>
      <c r="IL361" s="156"/>
      <c r="IM361" s="156"/>
      <c r="IN361" s="156"/>
      <c r="IO361" s="156"/>
      <c r="IP361" s="156"/>
      <c r="IQ361" s="156"/>
      <c r="IR361" s="156"/>
      <c r="IS361" s="156"/>
      <c r="IT361" s="156"/>
      <c r="IU361" s="156"/>
      <c r="IV361" s="156"/>
      <c r="IW361" s="156"/>
      <c r="IX361" s="156"/>
      <c r="IY361" s="156"/>
      <c r="IZ361" s="156"/>
      <c r="JA361" s="156"/>
      <c r="JB361" s="156"/>
      <c r="JC361" s="156"/>
      <c r="JD361" s="156"/>
      <c r="JE361" s="156"/>
      <c r="JF361" s="156"/>
      <c r="JG361" s="156"/>
      <c r="JH361" s="156"/>
      <c r="JI361" s="156"/>
      <c r="JJ361" s="156"/>
      <c r="JK361" s="156"/>
      <c r="JL361" s="156"/>
      <c r="JM361" s="156"/>
      <c r="JN361" s="156"/>
      <c r="JO361" s="156"/>
      <c r="JP361" s="156"/>
      <c r="JQ361" s="156"/>
      <c r="JR361" s="156"/>
      <c r="JS361" s="156"/>
      <c r="JT361" s="156"/>
      <c r="JU361" s="156"/>
      <c r="JV361" s="156"/>
      <c r="JW361" s="156"/>
      <c r="JX361" s="156"/>
      <c r="JY361" s="156"/>
      <c r="JZ361" s="156"/>
      <c r="KA361" s="156"/>
      <c r="KB361" s="156"/>
      <c r="KC361" s="156"/>
      <c r="KD361" s="156"/>
      <c r="KE361" s="156"/>
      <c r="KF361" s="156"/>
      <c r="KG361" s="156"/>
      <c r="KH361" s="156"/>
      <c r="KI361" s="156"/>
      <c r="KJ361" s="156"/>
      <c r="KK361" s="156"/>
      <c r="KL361" s="156"/>
      <c r="KM361" s="156"/>
      <c r="KN361" s="156"/>
      <c r="KO361" s="156"/>
      <c r="KP361" s="156"/>
      <c r="KQ361" s="156"/>
      <c r="KR361" s="156"/>
      <c r="KS361" s="156"/>
      <c r="KT361" s="156"/>
      <c r="KU361" s="156"/>
      <c r="KV361" s="156"/>
      <c r="KW361" s="156"/>
      <c r="KX361" s="156"/>
      <c r="KY361" s="156"/>
      <c r="KZ361" s="156"/>
      <c r="LA361" s="156"/>
      <c r="LB361" s="156"/>
      <c r="LC361" s="156"/>
      <c r="LD361" s="156"/>
      <c r="LE361" s="156"/>
      <c r="LF361" s="156"/>
      <c r="LG361" s="156"/>
      <c r="LH361" s="156"/>
      <c r="LI361" s="156"/>
      <c r="LJ361" s="156"/>
      <c r="LK361" s="156"/>
      <c r="LL361" s="156"/>
      <c r="LM361" s="156"/>
      <c r="LN361" s="156"/>
      <c r="LO361" s="156"/>
      <c r="LP361" s="156"/>
      <c r="LQ361" s="156"/>
      <c r="LR361" s="156"/>
      <c r="LS361" s="156"/>
      <c r="LT361" s="156"/>
      <c r="LU361" s="156"/>
      <c r="LV361" s="156"/>
      <c r="LW361" s="156"/>
      <c r="LX361" s="156"/>
      <c r="LY361" s="156"/>
      <c r="LZ361" s="156"/>
      <c r="MA361" s="156"/>
      <c r="MB361" s="156"/>
      <c r="MC361" s="156"/>
      <c r="MD361" s="156"/>
      <c r="ME361" s="156"/>
      <c r="MF361" s="156"/>
      <c r="MG361" s="156"/>
      <c r="MH361" s="156"/>
      <c r="MI361" s="156"/>
      <c r="MJ361" s="156"/>
      <c r="MK361" s="156"/>
      <c r="ML361" s="156"/>
      <c r="MM361" s="156"/>
      <c r="MN361" s="156"/>
      <c r="MO361" s="156"/>
      <c r="MP361" s="156"/>
      <c r="MQ361" s="156"/>
      <c r="MR361" s="156"/>
      <c r="MS361" s="156"/>
      <c r="MT361" s="156"/>
      <c r="MU361" s="156"/>
      <c r="MV361" s="156"/>
      <c r="MW361" s="156"/>
      <c r="MX361" s="156"/>
      <c r="MY361" s="156"/>
      <c r="MZ361" s="156"/>
      <c r="NA361" s="156"/>
      <c r="NB361" s="156"/>
      <c r="NC361" s="156"/>
      <c r="ND361" s="156"/>
      <c r="NE361" s="156"/>
      <c r="NF361" s="156"/>
      <c r="NG361" s="156"/>
      <c r="NH361" s="156"/>
      <c r="NI361" s="156"/>
      <c r="NJ361" s="156"/>
      <c r="NK361" s="156"/>
      <c r="NL361" s="156"/>
      <c r="NM361" s="156"/>
      <c r="NN361" s="156"/>
      <c r="NO361" s="156"/>
      <c r="NP361" s="156"/>
      <c r="NQ361" s="156"/>
      <c r="NR361" s="156"/>
      <c r="NS361" s="156"/>
      <c r="NT361" s="156"/>
      <c r="NU361" s="156"/>
      <c r="NV361" s="156"/>
      <c r="NW361" s="156"/>
      <c r="NX361" s="156"/>
      <c r="NY361" s="156"/>
      <c r="NZ361" s="156"/>
      <c r="OA361" s="156"/>
      <c r="OB361" s="156"/>
      <c r="OC361" s="156"/>
      <c r="OD361" s="156"/>
      <c r="OE361" s="156"/>
      <c r="OF361" s="156"/>
      <c r="OG361" s="156"/>
      <c r="OH361" s="156"/>
      <c r="OI361" s="156"/>
      <c r="OJ361" s="156"/>
      <c r="OK361" s="156"/>
      <c r="OL361" s="156"/>
      <c r="OM361" s="156"/>
      <c r="ON361" s="156"/>
      <c r="OO361" s="156"/>
      <c r="OP361" s="156"/>
      <c r="OQ361" s="156"/>
      <c r="OR361" s="156"/>
      <c r="OS361" s="156"/>
      <c r="OT361" s="156"/>
      <c r="OU361" s="156"/>
      <c r="OV361" s="156"/>
      <c r="OW361" s="156"/>
      <c r="OX361" s="156"/>
      <c r="OY361" s="156"/>
      <c r="OZ361" s="156"/>
      <c r="PA361" s="156"/>
      <c r="PB361" s="156"/>
      <c r="PC361" s="156"/>
      <c r="PD361" s="156"/>
      <c r="PE361" s="156"/>
      <c r="PF361" s="156"/>
      <c r="PG361" s="156"/>
      <c r="PH361" s="156"/>
      <c r="PI361" s="156"/>
      <c r="PJ361" s="156"/>
      <c r="PK361" s="156"/>
      <c r="PL361" s="156"/>
      <c r="PM361" s="156"/>
      <c r="PN361" s="156"/>
      <c r="PO361" s="156"/>
      <c r="PP361" s="156"/>
      <c r="PQ361" s="156"/>
      <c r="PR361" s="156"/>
      <c r="PS361" s="156"/>
      <c r="PT361" s="156"/>
      <c r="PU361" s="156"/>
      <c r="PV361" s="156"/>
      <c r="PW361" s="156"/>
      <c r="PX361" s="156"/>
      <c r="PY361" s="156"/>
      <c r="PZ361" s="156"/>
      <c r="QA361" s="156"/>
      <c r="QB361" s="156"/>
      <c r="QC361" s="156"/>
      <c r="QD361" s="156"/>
      <c r="QE361" s="156"/>
      <c r="QF361" s="156"/>
      <c r="QG361" s="156"/>
      <c r="QH361" s="156"/>
      <c r="QI361" s="156"/>
      <c r="QJ361" s="156"/>
      <c r="QK361" s="156"/>
      <c r="QL361" s="156"/>
      <c r="QM361" s="156"/>
      <c r="QN361" s="156"/>
      <c r="QO361" s="156"/>
      <c r="QP361" s="156"/>
      <c r="QQ361" s="156"/>
      <c r="QR361" s="156"/>
      <c r="QS361" s="156"/>
      <c r="QT361" s="156"/>
      <c r="QU361" s="156"/>
      <c r="QV361" s="156"/>
      <c r="QW361" s="156"/>
      <c r="QX361" s="156"/>
      <c r="QY361" s="156"/>
      <c r="QZ361" s="156"/>
      <c r="RA361" s="156"/>
      <c r="RB361" s="156"/>
      <c r="RC361" s="156"/>
      <c r="RD361" s="156"/>
      <c r="RE361" s="156"/>
      <c r="RF361" s="156"/>
      <c r="RG361" s="156"/>
      <c r="RH361" s="156"/>
      <c r="RI361" s="156"/>
      <c r="RJ361" s="156"/>
      <c r="RK361" s="156"/>
      <c r="RL361" s="156"/>
      <c r="RM361" s="156"/>
    </row>
    <row r="362" spans="1:481" s="318" customFormat="1" ht="29.25" hidden="1">
      <c r="A362" s="167">
        <v>356</v>
      </c>
      <c r="B362" s="298"/>
      <c r="C362" s="298"/>
      <c r="D362" s="298"/>
      <c r="E362" s="299"/>
      <c r="F362" s="331">
        <v>1113222</v>
      </c>
      <c r="G362" s="332" t="s">
        <v>426</v>
      </c>
      <c r="H362" s="372" t="s">
        <v>42</v>
      </c>
      <c r="I362" s="298"/>
      <c r="J362" s="312"/>
      <c r="K362" s="313"/>
      <c r="L362" s="415">
        <f t="shared" si="9"/>
        <v>4082</v>
      </c>
      <c r="M362" s="313"/>
      <c r="N362" s="314"/>
      <c r="O362" s="364">
        <v>607</v>
      </c>
      <c r="P362" s="314"/>
      <c r="Q362" s="315"/>
      <c r="R362" s="314"/>
      <c r="S362" s="314"/>
      <c r="T362" s="314"/>
      <c r="U362" s="314"/>
      <c r="V362" s="312"/>
      <c r="W362" s="314"/>
      <c r="X362" s="314"/>
      <c r="Y362" s="366">
        <v>605</v>
      </c>
      <c r="Z362" s="314"/>
      <c r="AA362" s="315"/>
      <c r="AB362" s="314"/>
      <c r="AC362" s="314"/>
      <c r="AD362" s="314"/>
      <c r="AE362" s="314"/>
      <c r="AF362" s="312"/>
      <c r="AG362" s="314"/>
      <c r="AH362" s="314"/>
      <c r="AI362" s="453">
        <v>1060</v>
      </c>
      <c r="AJ362" s="314"/>
      <c r="AK362" s="315"/>
      <c r="AL362" s="314"/>
      <c r="AM362" s="314"/>
      <c r="AN362" s="314"/>
      <c r="AO362" s="314"/>
      <c r="AP362" s="312"/>
      <c r="AQ362" s="314"/>
      <c r="AR362" s="314"/>
      <c r="AS362" s="367">
        <v>580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368">
        <v>730</v>
      </c>
      <c r="BD362" s="314"/>
      <c r="BE362" s="315"/>
      <c r="BF362" s="314"/>
      <c r="BG362" s="314"/>
      <c r="BH362" s="314"/>
      <c r="BI362" s="314"/>
      <c r="BJ362" s="312"/>
      <c r="BK362" s="314"/>
      <c r="BL362" s="314"/>
      <c r="BM362" s="504"/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369">
        <v>500</v>
      </c>
      <c r="BX362" s="314"/>
      <c r="BY362" s="315"/>
      <c r="BZ362" s="314"/>
      <c r="CA362" s="314"/>
      <c r="CB362" s="314"/>
      <c r="CC362" s="314"/>
      <c r="CD362" s="312"/>
      <c r="CE362" s="317"/>
      <c r="CF362" s="156"/>
      <c r="CG362" s="156"/>
      <c r="CH362" s="156"/>
      <c r="CI362" s="156"/>
      <c r="CJ362" s="156"/>
      <c r="CK362" s="156"/>
      <c r="CL362" s="156"/>
      <c r="CM362" s="156"/>
      <c r="CN362" s="156"/>
      <c r="CO362" s="156"/>
      <c r="CP362" s="156"/>
      <c r="CQ362" s="156"/>
      <c r="CR362" s="156"/>
      <c r="CS362" s="156"/>
      <c r="CT362" s="156"/>
      <c r="CU362" s="156"/>
      <c r="CV362" s="156"/>
      <c r="CW362" s="156"/>
      <c r="CX362" s="156"/>
      <c r="CY362" s="156"/>
      <c r="CZ362" s="156"/>
      <c r="DA362" s="156"/>
      <c r="DB362" s="156"/>
      <c r="DC362" s="156"/>
      <c r="DD362" s="156"/>
      <c r="DE362" s="156"/>
      <c r="DF362" s="156"/>
      <c r="DG362" s="156"/>
      <c r="DH362" s="156"/>
      <c r="DI362" s="156"/>
      <c r="DJ362" s="156"/>
      <c r="DK362" s="156"/>
      <c r="DL362" s="156"/>
      <c r="DM362" s="156"/>
      <c r="DN362" s="156"/>
      <c r="DO362" s="156"/>
      <c r="DP362" s="156"/>
      <c r="DQ362" s="156"/>
      <c r="DR362" s="156"/>
      <c r="DS362" s="156"/>
      <c r="DT362" s="156"/>
      <c r="DU362" s="156"/>
      <c r="DV362" s="156"/>
      <c r="DW362" s="156"/>
      <c r="DX362" s="156"/>
      <c r="DY362" s="156"/>
      <c r="DZ362" s="156"/>
      <c r="EA362" s="156"/>
      <c r="EB362" s="156"/>
      <c r="EC362" s="156"/>
      <c r="ED362" s="156"/>
      <c r="EE362" s="156"/>
      <c r="EF362" s="156"/>
      <c r="EG362" s="156"/>
      <c r="EH362" s="156"/>
      <c r="EI362" s="156"/>
      <c r="EJ362" s="156"/>
      <c r="EK362" s="156"/>
      <c r="EL362" s="156"/>
      <c r="EM362" s="156"/>
      <c r="EN362" s="156"/>
      <c r="EO362" s="156"/>
      <c r="EP362" s="156"/>
      <c r="EQ362" s="156"/>
      <c r="ER362" s="156"/>
      <c r="ES362" s="156"/>
      <c r="ET362" s="156"/>
      <c r="EU362" s="156"/>
      <c r="EV362" s="156"/>
      <c r="EW362" s="156"/>
      <c r="EX362" s="156"/>
      <c r="EY362" s="156"/>
      <c r="EZ362" s="156"/>
      <c r="FA362" s="156"/>
      <c r="FB362" s="156"/>
      <c r="FC362" s="156"/>
      <c r="FD362" s="156"/>
      <c r="FE362" s="156"/>
      <c r="FF362" s="156"/>
      <c r="FG362" s="156"/>
      <c r="FH362" s="156"/>
      <c r="FI362" s="156"/>
      <c r="FJ362" s="156"/>
      <c r="FK362" s="156"/>
      <c r="FL362" s="156"/>
      <c r="FM362" s="156"/>
      <c r="FN362" s="156"/>
      <c r="FO362" s="156"/>
      <c r="FP362" s="156"/>
      <c r="FQ362" s="156"/>
      <c r="FR362" s="156"/>
      <c r="FS362" s="156"/>
      <c r="FT362" s="156"/>
      <c r="FU362" s="156"/>
      <c r="FV362" s="156"/>
      <c r="FW362" s="156"/>
      <c r="FX362" s="156"/>
      <c r="FY362" s="156"/>
      <c r="FZ362" s="156"/>
      <c r="GA362" s="156"/>
      <c r="GB362" s="156"/>
      <c r="GC362" s="156"/>
      <c r="GD362" s="156"/>
      <c r="GE362" s="156"/>
      <c r="GF362" s="156"/>
      <c r="GG362" s="156"/>
      <c r="GH362" s="156"/>
      <c r="GI362" s="156"/>
      <c r="GJ362" s="156"/>
      <c r="GK362" s="156"/>
      <c r="GL362" s="156"/>
      <c r="GM362" s="156"/>
      <c r="GN362" s="156"/>
      <c r="GO362" s="156"/>
      <c r="GP362" s="156"/>
      <c r="GQ362" s="156"/>
      <c r="GR362" s="156"/>
      <c r="GS362" s="156"/>
      <c r="GT362" s="156"/>
      <c r="GU362" s="156"/>
      <c r="GV362" s="156"/>
      <c r="GW362" s="156"/>
      <c r="GX362" s="156"/>
      <c r="GY362" s="156"/>
      <c r="GZ362" s="156"/>
      <c r="HA362" s="156"/>
      <c r="HB362" s="156"/>
      <c r="HC362" s="156"/>
      <c r="HD362" s="156"/>
      <c r="HE362" s="156"/>
      <c r="HF362" s="156"/>
      <c r="HG362" s="156"/>
      <c r="HH362" s="156"/>
      <c r="HI362" s="156"/>
      <c r="HJ362" s="156"/>
      <c r="HK362" s="156"/>
      <c r="HL362" s="156"/>
      <c r="HM362" s="156"/>
      <c r="HN362" s="156"/>
      <c r="HO362" s="156"/>
      <c r="HP362" s="156"/>
      <c r="HQ362" s="156"/>
      <c r="HR362" s="156"/>
      <c r="HS362" s="156"/>
      <c r="HT362" s="156"/>
      <c r="HU362" s="156"/>
      <c r="HV362" s="156"/>
      <c r="HW362" s="156"/>
      <c r="HX362" s="156"/>
      <c r="HY362" s="156"/>
      <c r="HZ362" s="156"/>
      <c r="IA362" s="156"/>
      <c r="IB362" s="156"/>
      <c r="IC362" s="156"/>
      <c r="ID362" s="156"/>
      <c r="IE362" s="156"/>
      <c r="IF362" s="156"/>
      <c r="IG362" s="156"/>
      <c r="IH362" s="156"/>
      <c r="II362" s="156"/>
      <c r="IJ362" s="156"/>
      <c r="IK362" s="156"/>
      <c r="IL362" s="156"/>
      <c r="IM362" s="156"/>
      <c r="IN362" s="156"/>
      <c r="IO362" s="156"/>
      <c r="IP362" s="156"/>
      <c r="IQ362" s="156"/>
      <c r="IR362" s="156"/>
      <c r="IS362" s="156"/>
      <c r="IT362" s="156"/>
      <c r="IU362" s="156"/>
      <c r="IV362" s="156"/>
      <c r="IW362" s="156"/>
      <c r="IX362" s="156"/>
      <c r="IY362" s="156"/>
      <c r="IZ362" s="156"/>
      <c r="JA362" s="156"/>
      <c r="JB362" s="156"/>
      <c r="JC362" s="156"/>
      <c r="JD362" s="156"/>
      <c r="JE362" s="156"/>
      <c r="JF362" s="156"/>
      <c r="JG362" s="156"/>
      <c r="JH362" s="156"/>
      <c r="JI362" s="156"/>
      <c r="JJ362" s="156"/>
      <c r="JK362" s="156"/>
      <c r="JL362" s="156"/>
      <c r="JM362" s="156"/>
      <c r="JN362" s="156"/>
      <c r="JO362" s="156"/>
      <c r="JP362" s="156"/>
      <c r="JQ362" s="156"/>
      <c r="JR362" s="156"/>
      <c r="JS362" s="156"/>
      <c r="JT362" s="156"/>
      <c r="JU362" s="156"/>
      <c r="JV362" s="156"/>
      <c r="JW362" s="156"/>
      <c r="JX362" s="156"/>
      <c r="JY362" s="156"/>
      <c r="JZ362" s="156"/>
      <c r="KA362" s="156"/>
      <c r="KB362" s="156"/>
      <c r="KC362" s="156"/>
      <c r="KD362" s="156"/>
      <c r="KE362" s="156"/>
      <c r="KF362" s="156"/>
      <c r="KG362" s="156"/>
      <c r="KH362" s="156"/>
      <c r="KI362" s="156"/>
      <c r="KJ362" s="156"/>
      <c r="KK362" s="156"/>
      <c r="KL362" s="156"/>
      <c r="KM362" s="156"/>
      <c r="KN362" s="156"/>
      <c r="KO362" s="156"/>
      <c r="KP362" s="156"/>
      <c r="KQ362" s="156"/>
      <c r="KR362" s="156"/>
      <c r="KS362" s="156"/>
      <c r="KT362" s="156"/>
      <c r="KU362" s="156"/>
      <c r="KV362" s="156"/>
      <c r="KW362" s="156"/>
      <c r="KX362" s="156"/>
      <c r="KY362" s="156"/>
      <c r="KZ362" s="156"/>
      <c r="LA362" s="156"/>
      <c r="LB362" s="156"/>
      <c r="LC362" s="156"/>
      <c r="LD362" s="156"/>
      <c r="LE362" s="156"/>
      <c r="LF362" s="156"/>
      <c r="LG362" s="156"/>
      <c r="LH362" s="156"/>
      <c r="LI362" s="156"/>
      <c r="LJ362" s="156"/>
      <c r="LK362" s="156"/>
      <c r="LL362" s="156"/>
      <c r="LM362" s="156"/>
      <c r="LN362" s="156"/>
      <c r="LO362" s="156"/>
      <c r="LP362" s="156"/>
      <c r="LQ362" s="156"/>
      <c r="LR362" s="156"/>
      <c r="LS362" s="156"/>
      <c r="LT362" s="156"/>
      <c r="LU362" s="156"/>
      <c r="LV362" s="156"/>
      <c r="LW362" s="156"/>
      <c r="LX362" s="156"/>
      <c r="LY362" s="156"/>
      <c r="LZ362" s="156"/>
      <c r="MA362" s="156"/>
      <c r="MB362" s="156"/>
      <c r="MC362" s="156"/>
      <c r="MD362" s="156"/>
      <c r="ME362" s="156"/>
      <c r="MF362" s="156"/>
      <c r="MG362" s="156"/>
      <c r="MH362" s="156"/>
      <c r="MI362" s="156"/>
      <c r="MJ362" s="156"/>
      <c r="MK362" s="156"/>
      <c r="ML362" s="156"/>
      <c r="MM362" s="156"/>
      <c r="MN362" s="156"/>
      <c r="MO362" s="156"/>
      <c r="MP362" s="156"/>
      <c r="MQ362" s="156"/>
      <c r="MR362" s="156"/>
      <c r="MS362" s="156"/>
      <c r="MT362" s="156"/>
      <c r="MU362" s="156"/>
      <c r="MV362" s="156"/>
      <c r="MW362" s="156"/>
      <c r="MX362" s="156"/>
      <c r="MY362" s="156"/>
      <c r="MZ362" s="156"/>
      <c r="NA362" s="156"/>
      <c r="NB362" s="156"/>
      <c r="NC362" s="156"/>
      <c r="ND362" s="156"/>
      <c r="NE362" s="156"/>
      <c r="NF362" s="156"/>
      <c r="NG362" s="156"/>
      <c r="NH362" s="156"/>
      <c r="NI362" s="156"/>
      <c r="NJ362" s="156"/>
      <c r="NK362" s="156"/>
      <c r="NL362" s="156"/>
      <c r="NM362" s="156"/>
      <c r="NN362" s="156"/>
      <c r="NO362" s="156"/>
      <c r="NP362" s="156"/>
      <c r="NQ362" s="156"/>
      <c r="NR362" s="156"/>
      <c r="NS362" s="156"/>
      <c r="NT362" s="156"/>
      <c r="NU362" s="156"/>
      <c r="NV362" s="156"/>
      <c r="NW362" s="156"/>
      <c r="NX362" s="156"/>
      <c r="NY362" s="156"/>
      <c r="NZ362" s="156"/>
      <c r="OA362" s="156"/>
      <c r="OB362" s="156"/>
      <c r="OC362" s="156"/>
      <c r="OD362" s="156"/>
      <c r="OE362" s="156"/>
      <c r="OF362" s="156"/>
      <c r="OG362" s="156"/>
      <c r="OH362" s="156"/>
      <c r="OI362" s="156"/>
      <c r="OJ362" s="156"/>
      <c r="OK362" s="156"/>
      <c r="OL362" s="156"/>
      <c r="OM362" s="156"/>
      <c r="ON362" s="156"/>
      <c r="OO362" s="156"/>
      <c r="OP362" s="156"/>
      <c r="OQ362" s="156"/>
      <c r="OR362" s="156"/>
      <c r="OS362" s="156"/>
      <c r="OT362" s="156"/>
      <c r="OU362" s="156"/>
      <c r="OV362" s="156"/>
      <c r="OW362" s="156"/>
      <c r="OX362" s="156"/>
      <c r="OY362" s="156"/>
      <c r="OZ362" s="156"/>
      <c r="PA362" s="156"/>
      <c r="PB362" s="156"/>
      <c r="PC362" s="156"/>
      <c r="PD362" s="156"/>
      <c r="PE362" s="156"/>
      <c r="PF362" s="156"/>
      <c r="PG362" s="156"/>
      <c r="PH362" s="156"/>
      <c r="PI362" s="156"/>
      <c r="PJ362" s="156"/>
      <c r="PK362" s="156"/>
      <c r="PL362" s="156"/>
      <c r="PM362" s="156"/>
      <c r="PN362" s="156"/>
      <c r="PO362" s="156"/>
      <c r="PP362" s="156"/>
      <c r="PQ362" s="156"/>
      <c r="PR362" s="156"/>
      <c r="PS362" s="156"/>
      <c r="PT362" s="156"/>
      <c r="PU362" s="156"/>
      <c r="PV362" s="156"/>
      <c r="PW362" s="156"/>
      <c r="PX362" s="156"/>
      <c r="PY362" s="156"/>
      <c r="PZ362" s="156"/>
      <c r="QA362" s="156"/>
      <c r="QB362" s="156"/>
      <c r="QC362" s="156"/>
      <c r="QD362" s="156"/>
      <c r="QE362" s="156"/>
      <c r="QF362" s="156"/>
      <c r="QG362" s="156"/>
      <c r="QH362" s="156"/>
      <c r="QI362" s="156"/>
      <c r="QJ362" s="156"/>
      <c r="QK362" s="156"/>
      <c r="QL362" s="156"/>
      <c r="QM362" s="156"/>
      <c r="QN362" s="156"/>
      <c r="QO362" s="156"/>
      <c r="QP362" s="156"/>
      <c r="QQ362" s="156"/>
      <c r="QR362" s="156"/>
      <c r="QS362" s="156"/>
      <c r="QT362" s="156"/>
      <c r="QU362" s="156"/>
      <c r="QV362" s="156"/>
      <c r="QW362" s="156"/>
      <c r="QX362" s="156"/>
      <c r="QY362" s="156"/>
      <c r="QZ362" s="156"/>
      <c r="RA362" s="156"/>
      <c r="RB362" s="156"/>
      <c r="RC362" s="156"/>
      <c r="RD362" s="156"/>
      <c r="RE362" s="156"/>
      <c r="RF362" s="156"/>
      <c r="RG362" s="156"/>
      <c r="RH362" s="156"/>
      <c r="RI362" s="156"/>
      <c r="RJ362" s="156"/>
      <c r="RK362" s="156"/>
      <c r="RL362" s="156"/>
      <c r="RM362" s="156"/>
    </row>
    <row r="363" spans="1:481" s="318" customFormat="1" ht="29.25" hidden="1">
      <c r="A363" s="294">
        <v>357</v>
      </c>
      <c r="B363" s="482"/>
      <c r="C363" s="482"/>
      <c r="D363" s="482"/>
      <c r="E363" s="483"/>
      <c r="F363" s="377">
        <v>1113223</v>
      </c>
      <c r="G363" s="378" t="s">
        <v>428</v>
      </c>
      <c r="H363" s="484" t="s">
        <v>42</v>
      </c>
      <c r="I363" s="482"/>
      <c r="J363" s="485"/>
      <c r="K363" s="486"/>
      <c r="L363" s="415">
        <f t="shared" si="9"/>
        <v>2746</v>
      </c>
      <c r="M363" s="313"/>
      <c r="N363" s="487"/>
      <c r="O363" s="488">
        <v>385</v>
      </c>
      <c r="P363" s="314"/>
      <c r="Q363" s="315"/>
      <c r="R363" s="314"/>
      <c r="S363" s="314"/>
      <c r="T363" s="314"/>
      <c r="U363" s="314"/>
      <c r="V363" s="312"/>
      <c r="W363" s="314"/>
      <c r="X363" s="314"/>
      <c r="Y363" s="489">
        <v>371</v>
      </c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491">
        <v>840</v>
      </c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473">
        <v>350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490">
        <v>400</v>
      </c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505"/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448">
        <v>400</v>
      </c>
      <c r="BX363" s="314"/>
      <c r="BY363" s="315"/>
      <c r="BZ363" s="314"/>
      <c r="CA363" s="314"/>
      <c r="CB363" s="314"/>
      <c r="CC363" s="314"/>
      <c r="CD363" s="312"/>
      <c r="CE363" s="317"/>
      <c r="CF363" s="156"/>
      <c r="CG363" s="156"/>
      <c r="CH363" s="156"/>
      <c r="CI363" s="156"/>
      <c r="CJ363" s="156"/>
      <c r="CK363" s="156"/>
      <c r="CL363" s="156"/>
      <c r="CM363" s="156"/>
      <c r="CN363" s="156"/>
      <c r="CO363" s="156"/>
      <c r="CP363" s="156"/>
      <c r="CQ363" s="156"/>
      <c r="CR363" s="156"/>
      <c r="CS363" s="156"/>
      <c r="CT363" s="156"/>
      <c r="CU363" s="156"/>
      <c r="CV363" s="156"/>
      <c r="CW363" s="156"/>
      <c r="CX363" s="156"/>
      <c r="CY363" s="156"/>
      <c r="CZ363" s="156"/>
      <c r="DA363" s="156"/>
      <c r="DB363" s="156"/>
      <c r="DC363" s="156"/>
      <c r="DD363" s="156"/>
      <c r="DE363" s="156"/>
      <c r="DF363" s="156"/>
      <c r="DG363" s="156"/>
      <c r="DH363" s="156"/>
      <c r="DI363" s="156"/>
      <c r="DJ363" s="156"/>
      <c r="DK363" s="156"/>
      <c r="DL363" s="156"/>
      <c r="DM363" s="156"/>
      <c r="DN363" s="156"/>
      <c r="DO363" s="156"/>
      <c r="DP363" s="156"/>
      <c r="DQ363" s="156"/>
      <c r="DR363" s="156"/>
      <c r="DS363" s="156"/>
      <c r="DT363" s="156"/>
      <c r="DU363" s="156"/>
      <c r="DV363" s="156"/>
      <c r="DW363" s="156"/>
      <c r="DX363" s="156"/>
      <c r="DY363" s="156"/>
      <c r="DZ363" s="156"/>
      <c r="EA363" s="156"/>
      <c r="EB363" s="156"/>
      <c r="EC363" s="156"/>
      <c r="ED363" s="156"/>
      <c r="EE363" s="156"/>
      <c r="EF363" s="156"/>
      <c r="EG363" s="156"/>
      <c r="EH363" s="156"/>
      <c r="EI363" s="156"/>
      <c r="EJ363" s="156"/>
      <c r="EK363" s="156"/>
      <c r="EL363" s="156"/>
      <c r="EM363" s="156"/>
      <c r="EN363" s="156"/>
      <c r="EO363" s="156"/>
      <c r="EP363" s="156"/>
      <c r="EQ363" s="156"/>
      <c r="ER363" s="156"/>
      <c r="ES363" s="156"/>
      <c r="ET363" s="156"/>
      <c r="EU363" s="156"/>
      <c r="EV363" s="156"/>
      <c r="EW363" s="156"/>
      <c r="EX363" s="156"/>
      <c r="EY363" s="156"/>
      <c r="EZ363" s="156"/>
      <c r="FA363" s="156"/>
      <c r="FB363" s="156"/>
      <c r="FC363" s="156"/>
      <c r="FD363" s="156"/>
      <c r="FE363" s="156"/>
      <c r="FF363" s="156"/>
      <c r="FG363" s="156"/>
      <c r="FH363" s="156"/>
      <c r="FI363" s="156"/>
      <c r="FJ363" s="156"/>
      <c r="FK363" s="156"/>
      <c r="FL363" s="156"/>
      <c r="FM363" s="156"/>
      <c r="FN363" s="156"/>
      <c r="FO363" s="156"/>
      <c r="FP363" s="156"/>
      <c r="FQ363" s="156"/>
      <c r="FR363" s="156"/>
      <c r="FS363" s="156"/>
      <c r="FT363" s="156"/>
      <c r="FU363" s="156"/>
      <c r="FV363" s="156"/>
      <c r="FW363" s="156"/>
      <c r="FX363" s="156"/>
      <c r="FY363" s="156"/>
      <c r="FZ363" s="156"/>
      <c r="GA363" s="156"/>
      <c r="GB363" s="156"/>
      <c r="GC363" s="156"/>
      <c r="GD363" s="156"/>
      <c r="GE363" s="156"/>
      <c r="GF363" s="156"/>
      <c r="GG363" s="156"/>
      <c r="GH363" s="156"/>
      <c r="GI363" s="156"/>
      <c r="GJ363" s="156"/>
      <c r="GK363" s="156"/>
      <c r="GL363" s="156"/>
      <c r="GM363" s="156"/>
      <c r="GN363" s="156"/>
      <c r="GO363" s="156"/>
      <c r="GP363" s="156"/>
      <c r="GQ363" s="156"/>
      <c r="GR363" s="156"/>
      <c r="GS363" s="156"/>
      <c r="GT363" s="156"/>
      <c r="GU363" s="156"/>
      <c r="GV363" s="156"/>
      <c r="GW363" s="156"/>
      <c r="GX363" s="156"/>
      <c r="GY363" s="156"/>
      <c r="GZ363" s="156"/>
      <c r="HA363" s="156"/>
      <c r="HB363" s="156"/>
      <c r="HC363" s="156"/>
      <c r="HD363" s="156"/>
      <c r="HE363" s="156"/>
      <c r="HF363" s="156"/>
      <c r="HG363" s="156"/>
      <c r="HH363" s="156"/>
      <c r="HI363" s="156"/>
      <c r="HJ363" s="156"/>
      <c r="HK363" s="156"/>
      <c r="HL363" s="156"/>
      <c r="HM363" s="156"/>
      <c r="HN363" s="156"/>
      <c r="HO363" s="156"/>
      <c r="HP363" s="156"/>
      <c r="HQ363" s="156"/>
      <c r="HR363" s="156"/>
      <c r="HS363" s="156"/>
      <c r="HT363" s="156"/>
      <c r="HU363" s="156"/>
      <c r="HV363" s="156"/>
      <c r="HW363" s="156"/>
      <c r="HX363" s="156"/>
      <c r="HY363" s="156"/>
      <c r="HZ363" s="156"/>
      <c r="IA363" s="156"/>
      <c r="IB363" s="156"/>
      <c r="IC363" s="156"/>
      <c r="ID363" s="156"/>
      <c r="IE363" s="156"/>
      <c r="IF363" s="156"/>
      <c r="IG363" s="156"/>
      <c r="IH363" s="156"/>
      <c r="II363" s="156"/>
      <c r="IJ363" s="156"/>
      <c r="IK363" s="156"/>
      <c r="IL363" s="156"/>
      <c r="IM363" s="156"/>
      <c r="IN363" s="156"/>
      <c r="IO363" s="156"/>
      <c r="IP363" s="156"/>
      <c r="IQ363" s="156"/>
      <c r="IR363" s="156"/>
      <c r="IS363" s="156"/>
      <c r="IT363" s="156"/>
      <c r="IU363" s="156"/>
      <c r="IV363" s="156"/>
      <c r="IW363" s="156"/>
      <c r="IX363" s="156"/>
      <c r="IY363" s="156"/>
      <c r="IZ363" s="156"/>
      <c r="JA363" s="156"/>
      <c r="JB363" s="156"/>
      <c r="JC363" s="156"/>
      <c r="JD363" s="156"/>
      <c r="JE363" s="156"/>
      <c r="JF363" s="156"/>
      <c r="JG363" s="156"/>
      <c r="JH363" s="156"/>
      <c r="JI363" s="156"/>
      <c r="JJ363" s="156"/>
      <c r="JK363" s="156"/>
      <c r="JL363" s="156"/>
      <c r="JM363" s="156"/>
      <c r="JN363" s="156"/>
      <c r="JO363" s="156"/>
      <c r="JP363" s="156"/>
      <c r="JQ363" s="156"/>
      <c r="JR363" s="156"/>
      <c r="JS363" s="156"/>
      <c r="JT363" s="156"/>
      <c r="JU363" s="156"/>
      <c r="JV363" s="156"/>
      <c r="JW363" s="156"/>
      <c r="JX363" s="156"/>
      <c r="JY363" s="156"/>
      <c r="JZ363" s="156"/>
      <c r="KA363" s="156"/>
      <c r="KB363" s="156"/>
      <c r="KC363" s="156"/>
      <c r="KD363" s="156"/>
      <c r="KE363" s="156"/>
      <c r="KF363" s="156"/>
      <c r="KG363" s="156"/>
      <c r="KH363" s="156"/>
      <c r="KI363" s="156"/>
      <c r="KJ363" s="156"/>
      <c r="KK363" s="156"/>
      <c r="KL363" s="156"/>
      <c r="KM363" s="156"/>
      <c r="KN363" s="156"/>
      <c r="KO363" s="156"/>
      <c r="KP363" s="156"/>
      <c r="KQ363" s="156"/>
      <c r="KR363" s="156"/>
      <c r="KS363" s="156"/>
      <c r="KT363" s="156"/>
      <c r="KU363" s="156"/>
      <c r="KV363" s="156"/>
      <c r="KW363" s="156"/>
      <c r="KX363" s="156"/>
      <c r="KY363" s="156"/>
      <c r="KZ363" s="156"/>
      <c r="LA363" s="156"/>
      <c r="LB363" s="156"/>
      <c r="LC363" s="156"/>
      <c r="LD363" s="156"/>
      <c r="LE363" s="156"/>
      <c r="LF363" s="156"/>
      <c r="LG363" s="156"/>
      <c r="LH363" s="156"/>
      <c r="LI363" s="156"/>
      <c r="LJ363" s="156"/>
      <c r="LK363" s="156"/>
      <c r="LL363" s="156"/>
      <c r="LM363" s="156"/>
      <c r="LN363" s="156"/>
      <c r="LO363" s="156"/>
      <c r="LP363" s="156"/>
      <c r="LQ363" s="156"/>
      <c r="LR363" s="156"/>
      <c r="LS363" s="156"/>
      <c r="LT363" s="156"/>
      <c r="LU363" s="156"/>
      <c r="LV363" s="156"/>
      <c r="LW363" s="156"/>
      <c r="LX363" s="156"/>
      <c r="LY363" s="156"/>
      <c r="LZ363" s="156"/>
      <c r="MA363" s="156"/>
      <c r="MB363" s="156"/>
      <c r="MC363" s="156"/>
      <c r="MD363" s="156"/>
      <c r="ME363" s="156"/>
      <c r="MF363" s="156"/>
      <c r="MG363" s="156"/>
      <c r="MH363" s="156"/>
      <c r="MI363" s="156"/>
      <c r="MJ363" s="156"/>
      <c r="MK363" s="156"/>
      <c r="ML363" s="156"/>
      <c r="MM363" s="156"/>
      <c r="MN363" s="156"/>
      <c r="MO363" s="156"/>
      <c r="MP363" s="156"/>
      <c r="MQ363" s="156"/>
      <c r="MR363" s="156"/>
      <c r="MS363" s="156"/>
      <c r="MT363" s="156"/>
      <c r="MU363" s="156"/>
      <c r="MV363" s="156"/>
      <c r="MW363" s="156"/>
      <c r="MX363" s="156"/>
      <c r="MY363" s="156"/>
      <c r="MZ363" s="156"/>
      <c r="NA363" s="156"/>
      <c r="NB363" s="156"/>
      <c r="NC363" s="156"/>
      <c r="ND363" s="156"/>
      <c r="NE363" s="156"/>
      <c r="NF363" s="156"/>
      <c r="NG363" s="156"/>
      <c r="NH363" s="156"/>
      <c r="NI363" s="156"/>
      <c r="NJ363" s="156"/>
      <c r="NK363" s="156"/>
      <c r="NL363" s="156"/>
      <c r="NM363" s="156"/>
      <c r="NN363" s="156"/>
      <c r="NO363" s="156"/>
      <c r="NP363" s="156"/>
      <c r="NQ363" s="156"/>
      <c r="NR363" s="156"/>
      <c r="NS363" s="156"/>
      <c r="NT363" s="156"/>
      <c r="NU363" s="156"/>
      <c r="NV363" s="156"/>
      <c r="NW363" s="156"/>
      <c r="NX363" s="156"/>
      <c r="NY363" s="156"/>
      <c r="NZ363" s="156"/>
      <c r="OA363" s="156"/>
      <c r="OB363" s="156"/>
      <c r="OC363" s="156"/>
      <c r="OD363" s="156"/>
      <c r="OE363" s="156"/>
      <c r="OF363" s="156"/>
      <c r="OG363" s="156"/>
      <c r="OH363" s="156"/>
      <c r="OI363" s="156"/>
      <c r="OJ363" s="156"/>
      <c r="OK363" s="156"/>
      <c r="OL363" s="156"/>
      <c r="OM363" s="156"/>
      <c r="ON363" s="156"/>
      <c r="OO363" s="156"/>
      <c r="OP363" s="156"/>
      <c r="OQ363" s="156"/>
      <c r="OR363" s="156"/>
      <c r="OS363" s="156"/>
      <c r="OT363" s="156"/>
      <c r="OU363" s="156"/>
      <c r="OV363" s="156"/>
      <c r="OW363" s="156"/>
      <c r="OX363" s="156"/>
      <c r="OY363" s="156"/>
      <c r="OZ363" s="156"/>
      <c r="PA363" s="156"/>
      <c r="PB363" s="156"/>
      <c r="PC363" s="156"/>
      <c r="PD363" s="156"/>
      <c r="PE363" s="156"/>
      <c r="PF363" s="156"/>
      <c r="PG363" s="156"/>
      <c r="PH363" s="156"/>
      <c r="PI363" s="156"/>
      <c r="PJ363" s="156"/>
      <c r="PK363" s="156"/>
      <c r="PL363" s="156"/>
      <c r="PM363" s="156"/>
      <c r="PN363" s="156"/>
      <c r="PO363" s="156"/>
      <c r="PP363" s="156"/>
      <c r="PQ363" s="156"/>
      <c r="PR363" s="156"/>
      <c r="PS363" s="156"/>
      <c r="PT363" s="156"/>
      <c r="PU363" s="156"/>
      <c r="PV363" s="156"/>
      <c r="PW363" s="156"/>
      <c r="PX363" s="156"/>
      <c r="PY363" s="156"/>
      <c r="PZ363" s="156"/>
      <c r="QA363" s="156"/>
      <c r="QB363" s="156"/>
      <c r="QC363" s="156"/>
      <c r="QD363" s="156"/>
      <c r="QE363" s="156"/>
      <c r="QF363" s="156"/>
      <c r="QG363" s="156"/>
      <c r="QH363" s="156"/>
      <c r="QI363" s="156"/>
      <c r="QJ363" s="156"/>
      <c r="QK363" s="156"/>
      <c r="QL363" s="156"/>
      <c r="QM363" s="156"/>
      <c r="QN363" s="156"/>
      <c r="QO363" s="156"/>
      <c r="QP363" s="156"/>
      <c r="QQ363" s="156"/>
      <c r="QR363" s="156"/>
      <c r="QS363" s="156"/>
      <c r="QT363" s="156"/>
      <c r="QU363" s="156"/>
      <c r="QV363" s="156"/>
      <c r="QW363" s="156"/>
      <c r="QX363" s="156"/>
      <c r="QY363" s="156"/>
      <c r="QZ363" s="156"/>
      <c r="RA363" s="156"/>
      <c r="RB363" s="156"/>
      <c r="RC363" s="156"/>
      <c r="RD363" s="156"/>
      <c r="RE363" s="156"/>
      <c r="RF363" s="156"/>
      <c r="RG363" s="156"/>
      <c r="RH363" s="156"/>
      <c r="RI363" s="156"/>
      <c r="RJ363" s="156"/>
      <c r="RK363" s="156"/>
      <c r="RL363" s="156"/>
      <c r="RM363" s="156"/>
    </row>
    <row r="364" spans="1:481" s="318" customFormat="1" ht="29.25" hidden="1">
      <c r="A364" s="297">
        <v>358</v>
      </c>
      <c r="B364" s="298"/>
      <c r="C364" s="298"/>
      <c r="D364" s="298"/>
      <c r="E364" s="299"/>
      <c r="F364" s="379">
        <v>1113224</v>
      </c>
      <c r="G364" s="380" t="s">
        <v>429</v>
      </c>
      <c r="H364" s="430" t="s">
        <v>42</v>
      </c>
      <c r="I364" s="298"/>
      <c r="J364" s="312"/>
      <c r="K364" s="313"/>
      <c r="L364" s="415">
        <f t="shared" si="9"/>
        <v>3214</v>
      </c>
      <c r="M364" s="313"/>
      <c r="N364" s="314"/>
      <c r="O364" s="364">
        <v>519</v>
      </c>
      <c r="P364" s="314"/>
      <c r="Q364" s="315"/>
      <c r="R364" s="314"/>
      <c r="S364" s="314"/>
      <c r="T364" s="314"/>
      <c r="U364" s="314"/>
      <c r="V364" s="312"/>
      <c r="W364" s="314"/>
      <c r="X364" s="314"/>
      <c r="Y364" s="366">
        <v>495</v>
      </c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365">
        <v>500</v>
      </c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367">
        <v>410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368">
        <v>790</v>
      </c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504"/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369">
        <v>500</v>
      </c>
      <c r="BX364" s="314"/>
      <c r="BY364" s="315"/>
      <c r="BZ364" s="314"/>
      <c r="CA364" s="314"/>
      <c r="CB364" s="314"/>
      <c r="CC364" s="314"/>
      <c r="CD364" s="312"/>
      <c r="CE364" s="317"/>
      <c r="CF364" s="156"/>
      <c r="CG364" s="156"/>
      <c r="CH364" s="156"/>
      <c r="CI364" s="156"/>
      <c r="CJ364" s="156"/>
      <c r="CK364" s="156"/>
      <c r="CL364" s="156"/>
      <c r="CM364" s="156"/>
      <c r="CN364" s="156"/>
      <c r="CO364" s="156"/>
      <c r="CP364" s="156"/>
      <c r="CQ364" s="156"/>
      <c r="CR364" s="156"/>
      <c r="CS364" s="156"/>
      <c r="CT364" s="156"/>
      <c r="CU364" s="156"/>
      <c r="CV364" s="156"/>
      <c r="CW364" s="156"/>
      <c r="CX364" s="156"/>
      <c r="CY364" s="156"/>
      <c r="CZ364" s="156"/>
      <c r="DA364" s="156"/>
      <c r="DB364" s="156"/>
      <c r="DC364" s="156"/>
      <c r="DD364" s="156"/>
      <c r="DE364" s="156"/>
      <c r="DF364" s="156"/>
      <c r="DG364" s="156"/>
      <c r="DH364" s="156"/>
      <c r="DI364" s="156"/>
      <c r="DJ364" s="156"/>
      <c r="DK364" s="156"/>
      <c r="DL364" s="156"/>
      <c r="DM364" s="156"/>
      <c r="DN364" s="156"/>
      <c r="DO364" s="156"/>
      <c r="DP364" s="156"/>
      <c r="DQ364" s="156"/>
      <c r="DR364" s="156"/>
      <c r="DS364" s="156"/>
      <c r="DT364" s="156"/>
      <c r="DU364" s="156"/>
      <c r="DV364" s="156"/>
      <c r="DW364" s="156"/>
      <c r="DX364" s="156"/>
      <c r="DY364" s="156"/>
      <c r="DZ364" s="156"/>
      <c r="EA364" s="156"/>
      <c r="EB364" s="156"/>
      <c r="EC364" s="156"/>
      <c r="ED364" s="156"/>
      <c r="EE364" s="156"/>
      <c r="EF364" s="156"/>
      <c r="EG364" s="156"/>
      <c r="EH364" s="156"/>
      <c r="EI364" s="156"/>
      <c r="EJ364" s="156"/>
      <c r="EK364" s="156"/>
      <c r="EL364" s="156"/>
      <c r="EM364" s="156"/>
      <c r="EN364" s="156"/>
      <c r="EO364" s="156"/>
      <c r="EP364" s="156"/>
      <c r="EQ364" s="156"/>
      <c r="ER364" s="156"/>
      <c r="ES364" s="156"/>
      <c r="ET364" s="156"/>
      <c r="EU364" s="156"/>
      <c r="EV364" s="156"/>
      <c r="EW364" s="156"/>
      <c r="EX364" s="156"/>
      <c r="EY364" s="156"/>
      <c r="EZ364" s="156"/>
      <c r="FA364" s="156"/>
      <c r="FB364" s="156"/>
      <c r="FC364" s="156"/>
      <c r="FD364" s="156"/>
      <c r="FE364" s="156"/>
      <c r="FF364" s="156"/>
      <c r="FG364" s="156"/>
      <c r="FH364" s="156"/>
      <c r="FI364" s="156"/>
      <c r="FJ364" s="156"/>
      <c r="FK364" s="156"/>
      <c r="FL364" s="156"/>
      <c r="FM364" s="156"/>
      <c r="FN364" s="156"/>
      <c r="FO364" s="156"/>
      <c r="FP364" s="156"/>
      <c r="FQ364" s="156"/>
      <c r="FR364" s="156"/>
      <c r="FS364" s="156"/>
      <c r="FT364" s="156"/>
      <c r="FU364" s="156"/>
      <c r="FV364" s="156"/>
      <c r="FW364" s="156"/>
      <c r="FX364" s="156"/>
      <c r="FY364" s="156"/>
      <c r="FZ364" s="156"/>
      <c r="GA364" s="156"/>
      <c r="GB364" s="156"/>
      <c r="GC364" s="156"/>
      <c r="GD364" s="156"/>
      <c r="GE364" s="156"/>
      <c r="GF364" s="156"/>
      <c r="GG364" s="156"/>
      <c r="GH364" s="156"/>
      <c r="GI364" s="156"/>
      <c r="GJ364" s="156"/>
      <c r="GK364" s="156"/>
      <c r="GL364" s="156"/>
      <c r="GM364" s="156"/>
      <c r="GN364" s="156"/>
      <c r="GO364" s="156"/>
      <c r="GP364" s="156"/>
      <c r="GQ364" s="156"/>
      <c r="GR364" s="156"/>
      <c r="GS364" s="156"/>
      <c r="GT364" s="156"/>
      <c r="GU364" s="156"/>
      <c r="GV364" s="156"/>
      <c r="GW364" s="156"/>
      <c r="GX364" s="156"/>
      <c r="GY364" s="156"/>
      <c r="GZ364" s="156"/>
      <c r="HA364" s="156"/>
      <c r="HB364" s="156"/>
      <c r="HC364" s="156"/>
      <c r="HD364" s="156"/>
      <c r="HE364" s="156"/>
      <c r="HF364" s="156"/>
      <c r="HG364" s="156"/>
      <c r="HH364" s="156"/>
      <c r="HI364" s="156"/>
      <c r="HJ364" s="156"/>
      <c r="HK364" s="156"/>
      <c r="HL364" s="156"/>
      <c r="HM364" s="156"/>
      <c r="HN364" s="156"/>
      <c r="HO364" s="156"/>
      <c r="HP364" s="156"/>
      <c r="HQ364" s="156"/>
      <c r="HR364" s="156"/>
      <c r="HS364" s="156"/>
      <c r="HT364" s="156"/>
      <c r="HU364" s="156"/>
      <c r="HV364" s="156"/>
      <c r="HW364" s="156"/>
      <c r="HX364" s="156"/>
      <c r="HY364" s="156"/>
      <c r="HZ364" s="156"/>
      <c r="IA364" s="156"/>
      <c r="IB364" s="156"/>
      <c r="IC364" s="156"/>
      <c r="ID364" s="156"/>
      <c r="IE364" s="156"/>
      <c r="IF364" s="156"/>
      <c r="IG364" s="156"/>
      <c r="IH364" s="156"/>
      <c r="II364" s="156"/>
      <c r="IJ364" s="156"/>
      <c r="IK364" s="156"/>
      <c r="IL364" s="156"/>
      <c r="IM364" s="156"/>
      <c r="IN364" s="156"/>
      <c r="IO364" s="156"/>
      <c r="IP364" s="156"/>
      <c r="IQ364" s="156"/>
      <c r="IR364" s="156"/>
      <c r="IS364" s="156"/>
      <c r="IT364" s="156"/>
      <c r="IU364" s="156"/>
      <c r="IV364" s="156"/>
      <c r="IW364" s="156"/>
      <c r="IX364" s="156"/>
      <c r="IY364" s="156"/>
      <c r="IZ364" s="156"/>
      <c r="JA364" s="156"/>
      <c r="JB364" s="156"/>
      <c r="JC364" s="156"/>
      <c r="JD364" s="156"/>
      <c r="JE364" s="156"/>
      <c r="JF364" s="156"/>
      <c r="JG364" s="156"/>
      <c r="JH364" s="156"/>
      <c r="JI364" s="156"/>
      <c r="JJ364" s="156"/>
      <c r="JK364" s="156"/>
      <c r="JL364" s="156"/>
      <c r="JM364" s="156"/>
      <c r="JN364" s="156"/>
      <c r="JO364" s="156"/>
      <c r="JP364" s="156"/>
      <c r="JQ364" s="156"/>
      <c r="JR364" s="156"/>
      <c r="JS364" s="156"/>
      <c r="JT364" s="156"/>
      <c r="JU364" s="156"/>
      <c r="JV364" s="156"/>
      <c r="JW364" s="156"/>
      <c r="JX364" s="156"/>
      <c r="JY364" s="156"/>
      <c r="JZ364" s="156"/>
      <c r="KA364" s="156"/>
      <c r="KB364" s="156"/>
      <c r="KC364" s="156"/>
      <c r="KD364" s="156"/>
      <c r="KE364" s="156"/>
      <c r="KF364" s="156"/>
      <c r="KG364" s="156"/>
      <c r="KH364" s="156"/>
      <c r="KI364" s="156"/>
      <c r="KJ364" s="156"/>
      <c r="KK364" s="156"/>
      <c r="KL364" s="156"/>
      <c r="KM364" s="156"/>
      <c r="KN364" s="156"/>
      <c r="KO364" s="156"/>
      <c r="KP364" s="156"/>
      <c r="KQ364" s="156"/>
      <c r="KR364" s="156"/>
      <c r="KS364" s="156"/>
      <c r="KT364" s="156"/>
      <c r="KU364" s="156"/>
      <c r="KV364" s="156"/>
      <c r="KW364" s="156"/>
      <c r="KX364" s="156"/>
      <c r="KY364" s="156"/>
      <c r="KZ364" s="156"/>
      <c r="LA364" s="156"/>
      <c r="LB364" s="156"/>
      <c r="LC364" s="156"/>
      <c r="LD364" s="156"/>
      <c r="LE364" s="156"/>
      <c r="LF364" s="156"/>
      <c r="LG364" s="156"/>
      <c r="LH364" s="156"/>
      <c r="LI364" s="156"/>
      <c r="LJ364" s="156"/>
      <c r="LK364" s="156"/>
      <c r="LL364" s="156"/>
      <c r="LM364" s="156"/>
      <c r="LN364" s="156"/>
      <c r="LO364" s="156"/>
      <c r="LP364" s="156"/>
      <c r="LQ364" s="156"/>
      <c r="LR364" s="156"/>
      <c r="LS364" s="156"/>
      <c r="LT364" s="156"/>
      <c r="LU364" s="156"/>
      <c r="LV364" s="156"/>
      <c r="LW364" s="156"/>
      <c r="LX364" s="156"/>
      <c r="LY364" s="156"/>
      <c r="LZ364" s="156"/>
      <c r="MA364" s="156"/>
      <c r="MB364" s="156"/>
      <c r="MC364" s="156"/>
      <c r="MD364" s="156"/>
      <c r="ME364" s="156"/>
      <c r="MF364" s="156"/>
      <c r="MG364" s="156"/>
      <c r="MH364" s="156"/>
      <c r="MI364" s="156"/>
      <c r="MJ364" s="156"/>
      <c r="MK364" s="156"/>
      <c r="ML364" s="156"/>
      <c r="MM364" s="156"/>
      <c r="MN364" s="156"/>
      <c r="MO364" s="156"/>
      <c r="MP364" s="156"/>
      <c r="MQ364" s="156"/>
      <c r="MR364" s="156"/>
      <c r="MS364" s="156"/>
      <c r="MT364" s="156"/>
      <c r="MU364" s="156"/>
      <c r="MV364" s="156"/>
      <c r="MW364" s="156"/>
      <c r="MX364" s="156"/>
      <c r="MY364" s="156"/>
      <c r="MZ364" s="156"/>
      <c r="NA364" s="156"/>
      <c r="NB364" s="156"/>
      <c r="NC364" s="156"/>
      <c r="ND364" s="156"/>
      <c r="NE364" s="156"/>
      <c r="NF364" s="156"/>
      <c r="NG364" s="156"/>
      <c r="NH364" s="156"/>
      <c r="NI364" s="156"/>
      <c r="NJ364" s="156"/>
      <c r="NK364" s="156"/>
      <c r="NL364" s="156"/>
      <c r="NM364" s="156"/>
      <c r="NN364" s="156"/>
      <c r="NO364" s="156"/>
      <c r="NP364" s="156"/>
      <c r="NQ364" s="156"/>
      <c r="NR364" s="156"/>
      <c r="NS364" s="156"/>
      <c r="NT364" s="156"/>
      <c r="NU364" s="156"/>
      <c r="NV364" s="156"/>
      <c r="NW364" s="156"/>
      <c r="NX364" s="156"/>
      <c r="NY364" s="156"/>
      <c r="NZ364" s="156"/>
      <c r="OA364" s="156"/>
      <c r="OB364" s="156"/>
      <c r="OC364" s="156"/>
      <c r="OD364" s="156"/>
      <c r="OE364" s="156"/>
      <c r="OF364" s="156"/>
      <c r="OG364" s="156"/>
      <c r="OH364" s="156"/>
      <c r="OI364" s="156"/>
      <c r="OJ364" s="156"/>
      <c r="OK364" s="156"/>
      <c r="OL364" s="156"/>
      <c r="OM364" s="156"/>
      <c r="ON364" s="156"/>
      <c r="OO364" s="156"/>
      <c r="OP364" s="156"/>
      <c r="OQ364" s="156"/>
      <c r="OR364" s="156"/>
      <c r="OS364" s="156"/>
      <c r="OT364" s="156"/>
      <c r="OU364" s="156"/>
      <c r="OV364" s="156"/>
      <c r="OW364" s="156"/>
      <c r="OX364" s="156"/>
      <c r="OY364" s="156"/>
      <c r="OZ364" s="156"/>
      <c r="PA364" s="156"/>
      <c r="PB364" s="156"/>
      <c r="PC364" s="156"/>
      <c r="PD364" s="156"/>
      <c r="PE364" s="156"/>
      <c r="PF364" s="156"/>
      <c r="PG364" s="156"/>
      <c r="PH364" s="156"/>
      <c r="PI364" s="156"/>
      <c r="PJ364" s="156"/>
      <c r="PK364" s="156"/>
      <c r="PL364" s="156"/>
      <c r="PM364" s="156"/>
      <c r="PN364" s="156"/>
      <c r="PO364" s="156"/>
      <c r="PP364" s="156"/>
      <c r="PQ364" s="156"/>
      <c r="PR364" s="156"/>
      <c r="PS364" s="156"/>
      <c r="PT364" s="156"/>
      <c r="PU364" s="156"/>
      <c r="PV364" s="156"/>
      <c r="PW364" s="156"/>
      <c r="PX364" s="156"/>
      <c r="PY364" s="156"/>
      <c r="PZ364" s="156"/>
      <c r="QA364" s="156"/>
      <c r="QB364" s="156"/>
      <c r="QC364" s="156"/>
      <c r="QD364" s="156"/>
      <c r="QE364" s="156"/>
      <c r="QF364" s="156"/>
      <c r="QG364" s="156"/>
      <c r="QH364" s="156"/>
      <c r="QI364" s="156"/>
      <c r="QJ364" s="156"/>
      <c r="QK364" s="156"/>
      <c r="QL364" s="156"/>
      <c r="QM364" s="156"/>
      <c r="QN364" s="156"/>
      <c r="QO364" s="156"/>
      <c r="QP364" s="156"/>
      <c r="QQ364" s="156"/>
      <c r="QR364" s="156"/>
      <c r="QS364" s="156"/>
      <c r="QT364" s="156"/>
      <c r="QU364" s="156"/>
      <c r="QV364" s="156"/>
      <c r="QW364" s="156"/>
      <c r="QX364" s="156"/>
      <c r="QY364" s="156"/>
      <c r="QZ364" s="156"/>
      <c r="RA364" s="156"/>
      <c r="RB364" s="156"/>
      <c r="RC364" s="156"/>
      <c r="RD364" s="156"/>
      <c r="RE364" s="156"/>
      <c r="RF364" s="156"/>
      <c r="RG364" s="156"/>
      <c r="RH364" s="156"/>
      <c r="RI364" s="156"/>
      <c r="RJ364" s="156"/>
      <c r="RK364" s="156"/>
      <c r="RL364" s="156"/>
      <c r="RM364" s="156"/>
    </row>
    <row r="365" spans="1:481" s="318" customFormat="1" ht="29.25" hidden="1">
      <c r="A365" s="297">
        <v>359</v>
      </c>
      <c r="B365" s="298"/>
      <c r="C365" s="298"/>
      <c r="D365" s="298"/>
      <c r="E365" s="299"/>
      <c r="F365" s="424">
        <v>1113225</v>
      </c>
      <c r="G365" s="380" t="s">
        <v>431</v>
      </c>
      <c r="H365" s="430" t="s">
        <v>42</v>
      </c>
      <c r="I365" s="298"/>
      <c r="J365" s="312"/>
      <c r="K365" s="313"/>
      <c r="L365" s="415">
        <f t="shared" si="9"/>
        <v>4623</v>
      </c>
      <c r="M365" s="313"/>
      <c r="N365" s="314"/>
      <c r="O365" s="364">
        <v>1053</v>
      </c>
      <c r="P365" s="314"/>
      <c r="Q365" s="315"/>
      <c r="R365" s="314"/>
      <c r="S365" s="314"/>
      <c r="T365" s="314"/>
      <c r="U365" s="314"/>
      <c r="V365" s="312"/>
      <c r="W365" s="314"/>
      <c r="X365" s="317"/>
      <c r="Y365" s="366">
        <v>770</v>
      </c>
      <c r="Z365" s="314"/>
      <c r="AA365" s="315"/>
      <c r="AB365" s="314"/>
      <c r="AC365" s="314"/>
      <c r="AD365" s="314"/>
      <c r="AE365" s="314"/>
      <c r="AF365" s="312"/>
      <c r="AG365" s="314"/>
      <c r="AH365" s="317"/>
      <c r="AI365" s="365">
        <v>700</v>
      </c>
      <c r="AJ365" s="314"/>
      <c r="AK365" s="315"/>
      <c r="AL365" s="314"/>
      <c r="AM365" s="314"/>
      <c r="AN365" s="314"/>
      <c r="AO365" s="314"/>
      <c r="AP365" s="312"/>
      <c r="AQ365" s="314"/>
      <c r="AR365" s="317"/>
      <c r="AS365" s="367">
        <v>700</v>
      </c>
      <c r="AT365" s="314"/>
      <c r="AU365" s="315"/>
      <c r="AV365" s="314"/>
      <c r="AW365" s="314"/>
      <c r="AX365" s="314"/>
      <c r="AY365" s="314"/>
      <c r="AZ365" s="312"/>
      <c r="BA365" s="314"/>
      <c r="BB365" s="317"/>
      <c r="BC365" s="368">
        <v>700</v>
      </c>
      <c r="BD365" s="314"/>
      <c r="BE365" s="315"/>
      <c r="BF365" s="314"/>
      <c r="BG365" s="314"/>
      <c r="BH365" s="314"/>
      <c r="BI365" s="314"/>
      <c r="BJ365" s="312"/>
      <c r="BK365" s="314"/>
      <c r="BL365" s="317"/>
      <c r="BM365" s="504"/>
      <c r="BN365" s="314"/>
      <c r="BO365" s="315"/>
      <c r="BP365" s="314"/>
      <c r="BQ365" s="314"/>
      <c r="BR365" s="314"/>
      <c r="BS365" s="314"/>
      <c r="BT365" s="312"/>
      <c r="BU365" s="314"/>
      <c r="BV365" s="317"/>
      <c r="BW365" s="369">
        <v>700</v>
      </c>
      <c r="BX365" s="314"/>
      <c r="BY365" s="315"/>
      <c r="BZ365" s="314"/>
      <c r="CA365" s="314"/>
      <c r="CB365" s="314"/>
      <c r="CC365" s="314"/>
      <c r="CD365" s="312"/>
      <c r="CE365" s="317"/>
      <c r="CF365" s="156"/>
      <c r="CG365" s="156"/>
      <c r="CH365" s="156"/>
      <c r="CI365" s="156"/>
      <c r="CJ365" s="156"/>
      <c r="CK365" s="156"/>
      <c r="CL365" s="156"/>
      <c r="CM365" s="156"/>
      <c r="CN365" s="156"/>
      <c r="CO365" s="156"/>
      <c r="CP365" s="156"/>
      <c r="CQ365" s="156"/>
      <c r="CR365" s="156"/>
      <c r="CS365" s="156"/>
      <c r="CT365" s="156"/>
      <c r="CU365" s="156"/>
      <c r="CV365" s="156"/>
      <c r="CW365" s="156"/>
      <c r="CX365" s="156"/>
      <c r="CY365" s="156"/>
      <c r="CZ365" s="156"/>
      <c r="DA365" s="156"/>
      <c r="DB365" s="156"/>
      <c r="DC365" s="156"/>
      <c r="DD365" s="156"/>
      <c r="DE365" s="156"/>
      <c r="DF365" s="156"/>
      <c r="DG365" s="156"/>
      <c r="DH365" s="156"/>
      <c r="DI365" s="156"/>
      <c r="DJ365" s="156"/>
      <c r="DK365" s="156"/>
      <c r="DL365" s="156"/>
      <c r="DM365" s="156"/>
      <c r="DN365" s="156"/>
      <c r="DO365" s="156"/>
      <c r="DP365" s="156"/>
      <c r="DQ365" s="156"/>
      <c r="DR365" s="156"/>
      <c r="DS365" s="156"/>
      <c r="DT365" s="156"/>
      <c r="DU365" s="156"/>
      <c r="DV365" s="156"/>
      <c r="DW365" s="156"/>
      <c r="DX365" s="156"/>
      <c r="DY365" s="156"/>
      <c r="DZ365" s="156"/>
      <c r="EA365" s="156"/>
      <c r="EB365" s="156"/>
      <c r="EC365" s="156"/>
      <c r="ED365" s="156"/>
      <c r="EE365" s="156"/>
      <c r="EF365" s="156"/>
      <c r="EG365" s="156"/>
      <c r="EH365" s="156"/>
      <c r="EI365" s="156"/>
      <c r="EJ365" s="156"/>
      <c r="EK365" s="156"/>
      <c r="EL365" s="156"/>
      <c r="EM365" s="156"/>
      <c r="EN365" s="156"/>
      <c r="EO365" s="156"/>
      <c r="EP365" s="156"/>
      <c r="EQ365" s="156"/>
      <c r="ER365" s="156"/>
      <c r="ES365" s="156"/>
      <c r="ET365" s="156"/>
      <c r="EU365" s="156"/>
      <c r="EV365" s="156"/>
      <c r="EW365" s="156"/>
      <c r="EX365" s="156"/>
      <c r="EY365" s="156"/>
      <c r="EZ365" s="156"/>
      <c r="FA365" s="156"/>
      <c r="FB365" s="156"/>
      <c r="FC365" s="156"/>
      <c r="FD365" s="156"/>
      <c r="FE365" s="156"/>
      <c r="FF365" s="156"/>
      <c r="FG365" s="156"/>
      <c r="FH365" s="156"/>
      <c r="FI365" s="156"/>
      <c r="FJ365" s="156"/>
      <c r="FK365" s="156"/>
      <c r="FL365" s="156"/>
      <c r="FM365" s="156"/>
      <c r="FN365" s="156"/>
      <c r="FO365" s="156"/>
      <c r="FP365" s="156"/>
      <c r="FQ365" s="156"/>
      <c r="FR365" s="156"/>
      <c r="FS365" s="156"/>
      <c r="FT365" s="156"/>
      <c r="FU365" s="156"/>
      <c r="FV365" s="156"/>
      <c r="FW365" s="156"/>
      <c r="FX365" s="156"/>
      <c r="FY365" s="156"/>
      <c r="FZ365" s="156"/>
      <c r="GA365" s="156"/>
      <c r="GB365" s="156"/>
      <c r="GC365" s="156"/>
      <c r="GD365" s="156"/>
      <c r="GE365" s="156"/>
      <c r="GF365" s="156"/>
      <c r="GG365" s="156"/>
      <c r="GH365" s="156"/>
      <c r="GI365" s="156"/>
      <c r="GJ365" s="156"/>
      <c r="GK365" s="156"/>
      <c r="GL365" s="156"/>
      <c r="GM365" s="156"/>
      <c r="GN365" s="156"/>
      <c r="GO365" s="156"/>
      <c r="GP365" s="156"/>
      <c r="GQ365" s="156"/>
      <c r="GR365" s="156"/>
      <c r="GS365" s="156"/>
      <c r="GT365" s="156"/>
      <c r="GU365" s="156"/>
      <c r="GV365" s="156"/>
      <c r="GW365" s="156"/>
      <c r="GX365" s="156"/>
      <c r="GY365" s="156"/>
      <c r="GZ365" s="156"/>
      <c r="HA365" s="156"/>
      <c r="HB365" s="156"/>
      <c r="HC365" s="156"/>
      <c r="HD365" s="156"/>
      <c r="HE365" s="156"/>
      <c r="HF365" s="156"/>
      <c r="HG365" s="156"/>
      <c r="HH365" s="156"/>
      <c r="HI365" s="156"/>
      <c r="HJ365" s="156"/>
      <c r="HK365" s="156"/>
      <c r="HL365" s="156"/>
      <c r="HM365" s="156"/>
      <c r="HN365" s="156"/>
      <c r="HO365" s="156"/>
      <c r="HP365" s="156"/>
      <c r="HQ365" s="156"/>
      <c r="HR365" s="156"/>
      <c r="HS365" s="156"/>
      <c r="HT365" s="156"/>
      <c r="HU365" s="156"/>
      <c r="HV365" s="156"/>
      <c r="HW365" s="156"/>
      <c r="HX365" s="156"/>
      <c r="HY365" s="156"/>
      <c r="HZ365" s="156"/>
      <c r="IA365" s="156"/>
      <c r="IB365" s="156"/>
      <c r="IC365" s="156"/>
      <c r="ID365" s="156"/>
      <c r="IE365" s="156"/>
      <c r="IF365" s="156"/>
      <c r="IG365" s="156"/>
      <c r="IH365" s="156"/>
      <c r="II365" s="156"/>
      <c r="IJ365" s="156"/>
      <c r="IK365" s="156"/>
      <c r="IL365" s="156"/>
      <c r="IM365" s="156"/>
      <c r="IN365" s="156"/>
      <c r="IO365" s="156"/>
      <c r="IP365" s="156"/>
      <c r="IQ365" s="156"/>
      <c r="IR365" s="156"/>
      <c r="IS365" s="156"/>
      <c r="IT365" s="156"/>
      <c r="IU365" s="156"/>
      <c r="IV365" s="156"/>
      <c r="IW365" s="156"/>
      <c r="IX365" s="156"/>
      <c r="IY365" s="156"/>
      <c r="IZ365" s="156"/>
      <c r="JA365" s="156"/>
      <c r="JB365" s="156"/>
      <c r="JC365" s="156"/>
      <c r="JD365" s="156"/>
      <c r="JE365" s="156"/>
      <c r="JF365" s="156"/>
      <c r="JG365" s="156"/>
      <c r="JH365" s="156"/>
      <c r="JI365" s="156"/>
      <c r="JJ365" s="156"/>
      <c r="JK365" s="156"/>
      <c r="JL365" s="156"/>
      <c r="JM365" s="156"/>
      <c r="JN365" s="156"/>
      <c r="JO365" s="156"/>
      <c r="JP365" s="156"/>
      <c r="JQ365" s="156"/>
      <c r="JR365" s="156"/>
      <c r="JS365" s="156"/>
      <c r="JT365" s="156"/>
      <c r="JU365" s="156"/>
      <c r="JV365" s="156"/>
      <c r="JW365" s="156"/>
      <c r="JX365" s="156"/>
      <c r="JY365" s="156"/>
      <c r="JZ365" s="156"/>
      <c r="KA365" s="156"/>
      <c r="KB365" s="156"/>
      <c r="KC365" s="156"/>
      <c r="KD365" s="156"/>
      <c r="KE365" s="156"/>
      <c r="KF365" s="156"/>
      <c r="KG365" s="156"/>
      <c r="KH365" s="156"/>
      <c r="KI365" s="156"/>
      <c r="KJ365" s="156"/>
      <c r="KK365" s="156"/>
      <c r="KL365" s="156"/>
      <c r="KM365" s="156"/>
      <c r="KN365" s="156"/>
      <c r="KO365" s="156"/>
      <c r="KP365" s="156"/>
      <c r="KQ365" s="156"/>
      <c r="KR365" s="156"/>
      <c r="KS365" s="156"/>
      <c r="KT365" s="156"/>
      <c r="KU365" s="156"/>
      <c r="KV365" s="156"/>
      <c r="KW365" s="156"/>
      <c r="KX365" s="156"/>
      <c r="KY365" s="156"/>
      <c r="KZ365" s="156"/>
      <c r="LA365" s="156"/>
      <c r="LB365" s="156"/>
      <c r="LC365" s="156"/>
      <c r="LD365" s="156"/>
      <c r="LE365" s="156"/>
      <c r="LF365" s="156"/>
      <c r="LG365" s="156"/>
      <c r="LH365" s="156"/>
      <c r="LI365" s="156"/>
      <c r="LJ365" s="156"/>
      <c r="LK365" s="156"/>
      <c r="LL365" s="156"/>
      <c r="LM365" s="156"/>
      <c r="LN365" s="156"/>
      <c r="LO365" s="156"/>
      <c r="LP365" s="156"/>
      <c r="LQ365" s="156"/>
      <c r="LR365" s="156"/>
      <c r="LS365" s="156"/>
      <c r="LT365" s="156"/>
      <c r="LU365" s="156"/>
      <c r="LV365" s="156"/>
      <c r="LW365" s="156"/>
      <c r="LX365" s="156"/>
      <c r="LY365" s="156"/>
      <c r="LZ365" s="156"/>
      <c r="MA365" s="156"/>
      <c r="MB365" s="156"/>
      <c r="MC365" s="156"/>
      <c r="MD365" s="156"/>
      <c r="ME365" s="156"/>
      <c r="MF365" s="156"/>
      <c r="MG365" s="156"/>
      <c r="MH365" s="156"/>
      <c r="MI365" s="156"/>
      <c r="MJ365" s="156"/>
      <c r="MK365" s="156"/>
      <c r="ML365" s="156"/>
      <c r="MM365" s="156"/>
      <c r="MN365" s="156"/>
      <c r="MO365" s="156"/>
      <c r="MP365" s="156"/>
      <c r="MQ365" s="156"/>
      <c r="MR365" s="156"/>
      <c r="MS365" s="156"/>
      <c r="MT365" s="156"/>
      <c r="MU365" s="156"/>
      <c r="MV365" s="156"/>
      <c r="MW365" s="156"/>
      <c r="MX365" s="156"/>
      <c r="MY365" s="156"/>
      <c r="MZ365" s="156"/>
      <c r="NA365" s="156"/>
      <c r="NB365" s="156"/>
      <c r="NC365" s="156"/>
      <c r="ND365" s="156"/>
      <c r="NE365" s="156"/>
      <c r="NF365" s="156"/>
      <c r="NG365" s="156"/>
      <c r="NH365" s="156"/>
      <c r="NI365" s="156"/>
      <c r="NJ365" s="156"/>
      <c r="NK365" s="156"/>
      <c r="NL365" s="156"/>
      <c r="NM365" s="156"/>
      <c r="NN365" s="156"/>
      <c r="NO365" s="156"/>
      <c r="NP365" s="156"/>
      <c r="NQ365" s="156"/>
      <c r="NR365" s="156"/>
      <c r="NS365" s="156"/>
      <c r="NT365" s="156"/>
      <c r="NU365" s="156"/>
      <c r="NV365" s="156"/>
      <c r="NW365" s="156"/>
      <c r="NX365" s="156"/>
      <c r="NY365" s="156"/>
      <c r="NZ365" s="156"/>
      <c r="OA365" s="156"/>
      <c r="OB365" s="156"/>
      <c r="OC365" s="156"/>
      <c r="OD365" s="156"/>
      <c r="OE365" s="156"/>
      <c r="OF365" s="156"/>
      <c r="OG365" s="156"/>
      <c r="OH365" s="156"/>
      <c r="OI365" s="156"/>
      <c r="OJ365" s="156"/>
      <c r="OK365" s="156"/>
      <c r="OL365" s="156"/>
      <c r="OM365" s="156"/>
      <c r="ON365" s="156"/>
      <c r="OO365" s="156"/>
      <c r="OP365" s="156"/>
      <c r="OQ365" s="156"/>
      <c r="OR365" s="156"/>
      <c r="OS365" s="156"/>
      <c r="OT365" s="156"/>
      <c r="OU365" s="156"/>
      <c r="OV365" s="156"/>
      <c r="OW365" s="156"/>
      <c r="OX365" s="156"/>
      <c r="OY365" s="156"/>
      <c r="OZ365" s="156"/>
      <c r="PA365" s="156"/>
      <c r="PB365" s="156"/>
      <c r="PC365" s="156"/>
      <c r="PD365" s="156"/>
      <c r="PE365" s="156"/>
      <c r="PF365" s="156"/>
      <c r="PG365" s="156"/>
      <c r="PH365" s="156"/>
      <c r="PI365" s="156"/>
      <c r="PJ365" s="156"/>
      <c r="PK365" s="156"/>
      <c r="PL365" s="156"/>
      <c r="PM365" s="156"/>
      <c r="PN365" s="156"/>
      <c r="PO365" s="156"/>
      <c r="PP365" s="156"/>
      <c r="PQ365" s="156"/>
      <c r="PR365" s="156"/>
      <c r="PS365" s="156"/>
      <c r="PT365" s="156"/>
      <c r="PU365" s="156"/>
      <c r="PV365" s="156"/>
      <c r="PW365" s="156"/>
      <c r="PX365" s="156"/>
      <c r="PY365" s="156"/>
      <c r="PZ365" s="156"/>
      <c r="QA365" s="156"/>
      <c r="QB365" s="156"/>
      <c r="QC365" s="156"/>
      <c r="QD365" s="156"/>
      <c r="QE365" s="156"/>
      <c r="QF365" s="156"/>
      <c r="QG365" s="156"/>
      <c r="QH365" s="156"/>
      <c r="QI365" s="156"/>
      <c r="QJ365" s="156"/>
      <c r="QK365" s="156"/>
      <c r="QL365" s="156"/>
      <c r="QM365" s="156"/>
      <c r="QN365" s="156"/>
      <c r="QO365" s="156"/>
      <c r="QP365" s="156"/>
      <c r="QQ365" s="156"/>
      <c r="QR365" s="156"/>
      <c r="QS365" s="156"/>
      <c r="QT365" s="156"/>
      <c r="QU365" s="156"/>
      <c r="QV365" s="156"/>
      <c r="QW365" s="156"/>
      <c r="QX365" s="156"/>
      <c r="QY365" s="156"/>
      <c r="QZ365" s="156"/>
      <c r="RA365" s="156"/>
      <c r="RB365" s="156"/>
      <c r="RC365" s="156"/>
      <c r="RD365" s="156"/>
      <c r="RE365" s="156"/>
      <c r="RF365" s="156"/>
      <c r="RG365" s="156"/>
      <c r="RH365" s="156"/>
      <c r="RI365" s="156"/>
      <c r="RJ365" s="156"/>
      <c r="RK365" s="156"/>
      <c r="RL365" s="156"/>
      <c r="RM365" s="156"/>
    </row>
    <row r="366" spans="1:481" s="318" customFormat="1" ht="29.25" hidden="1">
      <c r="A366" s="297"/>
      <c r="B366" s="298"/>
      <c r="C366" s="298"/>
      <c r="D366" s="298"/>
      <c r="E366" s="299"/>
      <c r="F366" s="379"/>
      <c r="G366" s="380" t="s">
        <v>447</v>
      </c>
      <c r="H366" s="430"/>
      <c r="I366" s="298"/>
      <c r="J366" s="312"/>
      <c r="K366" s="313"/>
      <c r="L366" s="415">
        <f t="shared" si="9"/>
        <v>0</v>
      </c>
      <c r="M366" s="313"/>
      <c r="N366" s="314"/>
      <c r="O366" s="364"/>
      <c r="P366" s="314"/>
      <c r="Q366" s="315"/>
      <c r="R366" s="314"/>
      <c r="S366" s="314"/>
      <c r="T366" s="314"/>
      <c r="U366" s="314"/>
      <c r="V366" s="312"/>
      <c r="W366" s="314"/>
      <c r="X366" s="317"/>
      <c r="Y366" s="366"/>
      <c r="Z366" s="314"/>
      <c r="AA366" s="315"/>
      <c r="AB366" s="314"/>
      <c r="AC366" s="314"/>
      <c r="AD366" s="314"/>
      <c r="AE366" s="314"/>
      <c r="AF366" s="312"/>
      <c r="AG366" s="314"/>
      <c r="AH366" s="317"/>
      <c r="AI366" s="365"/>
      <c r="AJ366" s="314"/>
      <c r="AK366" s="315"/>
      <c r="AL366" s="314"/>
      <c r="AM366" s="314"/>
      <c r="AN366" s="314"/>
      <c r="AO366" s="314"/>
      <c r="AP366" s="312"/>
      <c r="AQ366" s="314"/>
      <c r="AR366" s="317"/>
      <c r="AS366" s="367"/>
      <c r="AT366" s="314"/>
      <c r="AU366" s="315"/>
      <c r="AV366" s="314"/>
      <c r="AW366" s="314"/>
      <c r="AX366" s="314"/>
      <c r="AY366" s="314"/>
      <c r="AZ366" s="312"/>
      <c r="BA366" s="314"/>
      <c r="BB366" s="317"/>
      <c r="BC366" s="368"/>
      <c r="BD366" s="314"/>
      <c r="BE366" s="315"/>
      <c r="BF366" s="314"/>
      <c r="BG366" s="314"/>
      <c r="BH366" s="314"/>
      <c r="BI366" s="314"/>
      <c r="BJ366" s="312"/>
      <c r="BK366" s="314"/>
      <c r="BL366" s="317"/>
      <c r="BM366" s="429"/>
      <c r="BN366" s="314"/>
      <c r="BO366" s="315"/>
      <c r="BP366" s="314"/>
      <c r="BQ366" s="314"/>
      <c r="BR366" s="314"/>
      <c r="BS366" s="314"/>
      <c r="BT366" s="312"/>
      <c r="BU366" s="314"/>
      <c r="BV366" s="317"/>
      <c r="BW366" s="369"/>
      <c r="BX366" s="314"/>
      <c r="BY366" s="315"/>
      <c r="BZ366" s="314"/>
      <c r="CA366" s="314"/>
      <c r="CB366" s="314"/>
      <c r="CC366" s="314"/>
      <c r="CD366" s="312"/>
      <c r="CE366" s="317"/>
      <c r="CF366" s="156"/>
      <c r="CG366" s="156"/>
      <c r="CH366" s="156"/>
      <c r="CI366" s="156"/>
      <c r="CJ366" s="156"/>
      <c r="CK366" s="156"/>
      <c r="CL366" s="156"/>
      <c r="CM366" s="156"/>
      <c r="CN366" s="156"/>
      <c r="CO366" s="156"/>
      <c r="CP366" s="156"/>
      <c r="CQ366" s="156"/>
      <c r="CR366" s="156"/>
      <c r="CS366" s="156"/>
      <c r="CT366" s="156"/>
      <c r="CU366" s="156"/>
      <c r="CV366" s="156"/>
      <c r="CW366" s="156"/>
      <c r="CX366" s="156"/>
      <c r="CY366" s="156"/>
      <c r="CZ366" s="156"/>
      <c r="DA366" s="156"/>
      <c r="DB366" s="156"/>
      <c r="DC366" s="156"/>
      <c r="DD366" s="156"/>
      <c r="DE366" s="156"/>
      <c r="DF366" s="156"/>
      <c r="DG366" s="156"/>
      <c r="DH366" s="156"/>
      <c r="DI366" s="156"/>
      <c r="DJ366" s="156"/>
      <c r="DK366" s="156"/>
      <c r="DL366" s="156"/>
      <c r="DM366" s="156"/>
      <c r="DN366" s="156"/>
      <c r="DO366" s="156"/>
      <c r="DP366" s="156"/>
      <c r="DQ366" s="156"/>
      <c r="DR366" s="156"/>
      <c r="DS366" s="156"/>
      <c r="DT366" s="156"/>
      <c r="DU366" s="156"/>
      <c r="DV366" s="156"/>
      <c r="DW366" s="156"/>
      <c r="DX366" s="156"/>
      <c r="DY366" s="156"/>
      <c r="DZ366" s="156"/>
      <c r="EA366" s="156"/>
      <c r="EB366" s="156"/>
      <c r="EC366" s="156"/>
      <c r="ED366" s="156"/>
      <c r="EE366" s="156"/>
      <c r="EF366" s="156"/>
      <c r="EG366" s="156"/>
      <c r="EH366" s="156"/>
      <c r="EI366" s="156"/>
      <c r="EJ366" s="156"/>
      <c r="EK366" s="156"/>
      <c r="EL366" s="156"/>
      <c r="EM366" s="156"/>
      <c r="EN366" s="156"/>
      <c r="EO366" s="156"/>
      <c r="EP366" s="156"/>
      <c r="EQ366" s="156"/>
      <c r="ER366" s="156"/>
      <c r="ES366" s="156"/>
      <c r="ET366" s="156"/>
      <c r="EU366" s="156"/>
      <c r="EV366" s="156"/>
      <c r="EW366" s="156"/>
      <c r="EX366" s="156"/>
      <c r="EY366" s="156"/>
      <c r="EZ366" s="156"/>
      <c r="FA366" s="156"/>
      <c r="FB366" s="156"/>
      <c r="FC366" s="156"/>
      <c r="FD366" s="156"/>
      <c r="FE366" s="156"/>
      <c r="FF366" s="156"/>
      <c r="FG366" s="156"/>
      <c r="FH366" s="156"/>
      <c r="FI366" s="156"/>
      <c r="FJ366" s="156"/>
      <c r="FK366" s="156"/>
      <c r="FL366" s="156"/>
      <c r="FM366" s="156"/>
      <c r="FN366" s="156"/>
      <c r="FO366" s="156"/>
      <c r="FP366" s="156"/>
      <c r="FQ366" s="156"/>
      <c r="FR366" s="156"/>
      <c r="FS366" s="156"/>
      <c r="FT366" s="156"/>
      <c r="FU366" s="156"/>
      <c r="FV366" s="156"/>
      <c r="FW366" s="156"/>
      <c r="FX366" s="156"/>
      <c r="FY366" s="156"/>
      <c r="FZ366" s="156"/>
      <c r="GA366" s="156"/>
      <c r="GB366" s="156"/>
      <c r="GC366" s="156"/>
      <c r="GD366" s="156"/>
      <c r="GE366" s="156"/>
      <c r="GF366" s="156"/>
      <c r="GG366" s="156"/>
      <c r="GH366" s="156"/>
      <c r="GI366" s="156"/>
      <c r="GJ366" s="156"/>
      <c r="GK366" s="156"/>
      <c r="GL366" s="156"/>
      <c r="GM366" s="156"/>
      <c r="GN366" s="156"/>
      <c r="GO366" s="156"/>
      <c r="GP366" s="156"/>
      <c r="GQ366" s="156"/>
      <c r="GR366" s="156"/>
      <c r="GS366" s="156"/>
      <c r="GT366" s="156"/>
      <c r="GU366" s="156"/>
      <c r="GV366" s="156"/>
      <c r="GW366" s="156"/>
      <c r="GX366" s="156"/>
      <c r="GY366" s="156"/>
      <c r="GZ366" s="156"/>
      <c r="HA366" s="156"/>
      <c r="HB366" s="156"/>
      <c r="HC366" s="156"/>
      <c r="HD366" s="156"/>
      <c r="HE366" s="156"/>
      <c r="HF366" s="156"/>
      <c r="HG366" s="156"/>
      <c r="HH366" s="156"/>
      <c r="HI366" s="156"/>
      <c r="HJ366" s="156"/>
      <c r="HK366" s="156"/>
      <c r="HL366" s="156"/>
      <c r="HM366" s="156"/>
      <c r="HN366" s="156"/>
      <c r="HO366" s="156"/>
      <c r="HP366" s="156"/>
      <c r="HQ366" s="156"/>
      <c r="HR366" s="156"/>
      <c r="HS366" s="156"/>
      <c r="HT366" s="156"/>
      <c r="HU366" s="156"/>
      <c r="HV366" s="156"/>
      <c r="HW366" s="156"/>
      <c r="HX366" s="156"/>
      <c r="HY366" s="156"/>
      <c r="HZ366" s="156"/>
      <c r="IA366" s="156"/>
      <c r="IB366" s="156"/>
      <c r="IC366" s="156"/>
      <c r="ID366" s="156"/>
      <c r="IE366" s="156"/>
      <c r="IF366" s="156"/>
      <c r="IG366" s="156"/>
      <c r="IH366" s="156"/>
      <c r="II366" s="156"/>
      <c r="IJ366" s="156"/>
      <c r="IK366" s="156"/>
      <c r="IL366" s="156"/>
      <c r="IM366" s="156"/>
      <c r="IN366" s="156"/>
      <c r="IO366" s="156"/>
      <c r="IP366" s="156"/>
      <c r="IQ366" s="156"/>
      <c r="IR366" s="156"/>
      <c r="IS366" s="156"/>
      <c r="IT366" s="156"/>
      <c r="IU366" s="156"/>
      <c r="IV366" s="156"/>
      <c r="IW366" s="156"/>
      <c r="IX366" s="156"/>
      <c r="IY366" s="156"/>
      <c r="IZ366" s="156"/>
      <c r="JA366" s="156"/>
      <c r="JB366" s="156"/>
      <c r="JC366" s="156"/>
      <c r="JD366" s="156"/>
      <c r="JE366" s="156"/>
      <c r="JF366" s="156"/>
      <c r="JG366" s="156"/>
      <c r="JH366" s="156"/>
      <c r="JI366" s="156"/>
      <c r="JJ366" s="156"/>
      <c r="JK366" s="156"/>
      <c r="JL366" s="156"/>
      <c r="JM366" s="156"/>
      <c r="JN366" s="156"/>
      <c r="JO366" s="156"/>
      <c r="JP366" s="156"/>
      <c r="JQ366" s="156"/>
      <c r="JR366" s="156"/>
      <c r="JS366" s="156"/>
      <c r="JT366" s="156"/>
      <c r="JU366" s="156"/>
      <c r="JV366" s="156"/>
      <c r="JW366" s="156"/>
      <c r="JX366" s="156"/>
      <c r="JY366" s="156"/>
      <c r="JZ366" s="156"/>
      <c r="KA366" s="156"/>
      <c r="KB366" s="156"/>
      <c r="KC366" s="156"/>
      <c r="KD366" s="156"/>
      <c r="KE366" s="156"/>
      <c r="KF366" s="156"/>
      <c r="KG366" s="156"/>
      <c r="KH366" s="156"/>
      <c r="KI366" s="156"/>
      <c r="KJ366" s="156"/>
      <c r="KK366" s="156"/>
      <c r="KL366" s="156"/>
      <c r="KM366" s="156"/>
      <c r="KN366" s="156"/>
      <c r="KO366" s="156"/>
      <c r="KP366" s="156"/>
      <c r="KQ366" s="156"/>
      <c r="KR366" s="156"/>
      <c r="KS366" s="156"/>
      <c r="KT366" s="156"/>
      <c r="KU366" s="156"/>
      <c r="KV366" s="156"/>
      <c r="KW366" s="156"/>
      <c r="KX366" s="156"/>
      <c r="KY366" s="156"/>
      <c r="KZ366" s="156"/>
      <c r="LA366" s="156"/>
      <c r="LB366" s="156"/>
      <c r="LC366" s="156"/>
      <c r="LD366" s="156"/>
      <c r="LE366" s="156"/>
      <c r="LF366" s="156"/>
      <c r="LG366" s="156"/>
      <c r="LH366" s="156"/>
      <c r="LI366" s="156"/>
      <c r="LJ366" s="156"/>
      <c r="LK366" s="156"/>
      <c r="LL366" s="156"/>
      <c r="LM366" s="156"/>
      <c r="LN366" s="156"/>
      <c r="LO366" s="156"/>
      <c r="LP366" s="156"/>
      <c r="LQ366" s="156"/>
      <c r="LR366" s="156"/>
      <c r="LS366" s="156"/>
      <c r="LT366" s="156"/>
      <c r="LU366" s="156"/>
      <c r="LV366" s="156"/>
      <c r="LW366" s="156"/>
      <c r="LX366" s="156"/>
      <c r="LY366" s="156"/>
      <c r="LZ366" s="156"/>
      <c r="MA366" s="156"/>
      <c r="MB366" s="156"/>
      <c r="MC366" s="156"/>
      <c r="MD366" s="156"/>
      <c r="ME366" s="156"/>
      <c r="MF366" s="156"/>
      <c r="MG366" s="156"/>
      <c r="MH366" s="156"/>
      <c r="MI366" s="156"/>
      <c r="MJ366" s="156"/>
      <c r="MK366" s="156"/>
      <c r="ML366" s="156"/>
      <c r="MM366" s="156"/>
      <c r="MN366" s="156"/>
      <c r="MO366" s="156"/>
      <c r="MP366" s="156"/>
      <c r="MQ366" s="156"/>
      <c r="MR366" s="156"/>
      <c r="MS366" s="156"/>
      <c r="MT366" s="156"/>
      <c r="MU366" s="156"/>
      <c r="MV366" s="156"/>
      <c r="MW366" s="156"/>
      <c r="MX366" s="156"/>
      <c r="MY366" s="156"/>
      <c r="MZ366" s="156"/>
      <c r="NA366" s="156"/>
      <c r="NB366" s="156"/>
      <c r="NC366" s="156"/>
      <c r="ND366" s="156"/>
      <c r="NE366" s="156"/>
      <c r="NF366" s="156"/>
      <c r="NG366" s="156"/>
      <c r="NH366" s="156"/>
      <c r="NI366" s="156"/>
      <c r="NJ366" s="156"/>
      <c r="NK366" s="156"/>
      <c r="NL366" s="156"/>
      <c r="NM366" s="156"/>
      <c r="NN366" s="156"/>
      <c r="NO366" s="156"/>
      <c r="NP366" s="156"/>
      <c r="NQ366" s="156"/>
      <c r="NR366" s="156"/>
      <c r="NS366" s="156"/>
      <c r="NT366" s="156"/>
      <c r="NU366" s="156"/>
      <c r="NV366" s="156"/>
      <c r="NW366" s="156"/>
      <c r="NX366" s="156"/>
      <c r="NY366" s="156"/>
      <c r="NZ366" s="156"/>
      <c r="OA366" s="156"/>
      <c r="OB366" s="156"/>
      <c r="OC366" s="156"/>
      <c r="OD366" s="156"/>
      <c r="OE366" s="156"/>
      <c r="OF366" s="156"/>
      <c r="OG366" s="156"/>
      <c r="OH366" s="156"/>
      <c r="OI366" s="156"/>
      <c r="OJ366" s="156"/>
      <c r="OK366" s="156"/>
      <c r="OL366" s="156"/>
      <c r="OM366" s="156"/>
      <c r="ON366" s="156"/>
      <c r="OO366" s="156"/>
      <c r="OP366" s="156"/>
      <c r="OQ366" s="156"/>
      <c r="OR366" s="156"/>
      <c r="OS366" s="156"/>
      <c r="OT366" s="156"/>
      <c r="OU366" s="156"/>
      <c r="OV366" s="156"/>
      <c r="OW366" s="156"/>
      <c r="OX366" s="156"/>
      <c r="OY366" s="156"/>
      <c r="OZ366" s="156"/>
      <c r="PA366" s="156"/>
      <c r="PB366" s="156"/>
      <c r="PC366" s="156"/>
      <c r="PD366" s="156"/>
      <c r="PE366" s="156"/>
      <c r="PF366" s="156"/>
      <c r="PG366" s="156"/>
      <c r="PH366" s="156"/>
      <c r="PI366" s="156"/>
      <c r="PJ366" s="156"/>
      <c r="PK366" s="156"/>
      <c r="PL366" s="156"/>
      <c r="PM366" s="156"/>
      <c r="PN366" s="156"/>
      <c r="PO366" s="156"/>
      <c r="PP366" s="156"/>
      <c r="PQ366" s="156"/>
      <c r="PR366" s="156"/>
      <c r="PS366" s="156"/>
      <c r="PT366" s="156"/>
      <c r="PU366" s="156"/>
      <c r="PV366" s="156"/>
      <c r="PW366" s="156"/>
      <c r="PX366" s="156"/>
      <c r="PY366" s="156"/>
      <c r="PZ366" s="156"/>
      <c r="QA366" s="156"/>
      <c r="QB366" s="156"/>
      <c r="QC366" s="156"/>
      <c r="QD366" s="156"/>
      <c r="QE366" s="156"/>
      <c r="QF366" s="156"/>
      <c r="QG366" s="156"/>
      <c r="QH366" s="156"/>
      <c r="QI366" s="156"/>
      <c r="QJ366" s="156"/>
      <c r="QK366" s="156"/>
      <c r="QL366" s="156"/>
      <c r="QM366" s="156"/>
      <c r="QN366" s="156"/>
      <c r="QO366" s="156"/>
      <c r="QP366" s="156"/>
      <c r="QQ366" s="156"/>
      <c r="QR366" s="156"/>
      <c r="QS366" s="156"/>
      <c r="QT366" s="156"/>
      <c r="QU366" s="156"/>
      <c r="QV366" s="156"/>
      <c r="QW366" s="156"/>
      <c r="QX366" s="156"/>
      <c r="QY366" s="156"/>
      <c r="QZ366" s="156"/>
      <c r="RA366" s="156"/>
      <c r="RB366" s="156"/>
      <c r="RC366" s="156"/>
      <c r="RD366" s="156"/>
      <c r="RE366" s="156"/>
      <c r="RF366" s="156"/>
      <c r="RG366" s="156"/>
      <c r="RH366" s="156"/>
      <c r="RI366" s="156"/>
      <c r="RJ366" s="156"/>
      <c r="RK366" s="156"/>
      <c r="RL366" s="156"/>
      <c r="RM366" s="156"/>
    </row>
    <row r="367" spans="1:481" s="318" customFormat="1" ht="29.25" hidden="1">
      <c r="A367" s="297"/>
      <c r="B367" s="298"/>
      <c r="C367" s="298"/>
      <c r="D367" s="298"/>
      <c r="E367" s="299"/>
      <c r="F367" s="498"/>
      <c r="G367" s="445" t="s">
        <v>448</v>
      </c>
      <c r="H367" s="430"/>
      <c r="I367" s="298"/>
      <c r="J367" s="312"/>
      <c r="K367" s="313"/>
      <c r="L367" s="415">
        <f t="shared" si="9"/>
        <v>0</v>
      </c>
      <c r="M367" s="313"/>
      <c r="N367" s="314"/>
      <c r="O367" s="364"/>
      <c r="P367" s="314"/>
      <c r="Q367" s="315"/>
      <c r="R367" s="314"/>
      <c r="S367" s="314"/>
      <c r="T367" s="314"/>
      <c r="U367" s="314"/>
      <c r="V367" s="312"/>
      <c r="W367" s="314"/>
      <c r="X367" s="317"/>
      <c r="Y367" s="366"/>
      <c r="Z367" s="314"/>
      <c r="AA367" s="315"/>
      <c r="AB367" s="314"/>
      <c r="AC367" s="314"/>
      <c r="AD367" s="314"/>
      <c r="AE367" s="314"/>
      <c r="AF367" s="312"/>
      <c r="AG367" s="314"/>
      <c r="AH367" s="317"/>
      <c r="AI367" s="365"/>
      <c r="AJ367" s="314"/>
      <c r="AK367" s="315"/>
      <c r="AL367" s="314"/>
      <c r="AM367" s="314"/>
      <c r="AN367" s="314"/>
      <c r="AO367" s="314"/>
      <c r="AP367" s="312"/>
      <c r="AQ367" s="314"/>
      <c r="AR367" s="317"/>
      <c r="AS367" s="367"/>
      <c r="AT367" s="314"/>
      <c r="AU367" s="315"/>
      <c r="AV367" s="314"/>
      <c r="AW367" s="314"/>
      <c r="AX367" s="314"/>
      <c r="AY367" s="314"/>
      <c r="AZ367" s="312"/>
      <c r="BA367" s="314"/>
      <c r="BB367" s="317"/>
      <c r="BC367" s="368"/>
      <c r="BD367" s="314"/>
      <c r="BE367" s="315"/>
      <c r="BF367" s="314"/>
      <c r="BG367" s="314"/>
      <c r="BH367" s="314"/>
      <c r="BI367" s="314"/>
      <c r="BJ367" s="312"/>
      <c r="BK367" s="314"/>
      <c r="BL367" s="317"/>
      <c r="BM367" s="429"/>
      <c r="BN367" s="314"/>
      <c r="BO367" s="315"/>
      <c r="BP367" s="314"/>
      <c r="BQ367" s="314"/>
      <c r="BR367" s="314"/>
      <c r="BS367" s="314"/>
      <c r="BT367" s="312"/>
      <c r="BU367" s="314"/>
      <c r="BV367" s="317"/>
      <c r="BW367" s="369"/>
      <c r="BX367" s="314"/>
      <c r="BY367" s="315"/>
      <c r="BZ367" s="314"/>
      <c r="CA367" s="314"/>
      <c r="CB367" s="314"/>
      <c r="CC367" s="314"/>
      <c r="CD367" s="312"/>
      <c r="CE367" s="317"/>
      <c r="CF367" s="156"/>
      <c r="CG367" s="156"/>
      <c r="CH367" s="156"/>
      <c r="CI367" s="156"/>
      <c r="CJ367" s="156"/>
      <c r="CK367" s="156"/>
      <c r="CL367" s="156"/>
      <c r="CM367" s="156"/>
      <c r="CN367" s="156"/>
      <c r="CO367" s="156"/>
      <c r="CP367" s="156"/>
      <c r="CQ367" s="156"/>
      <c r="CR367" s="156"/>
      <c r="CS367" s="156"/>
      <c r="CT367" s="156"/>
      <c r="CU367" s="156"/>
      <c r="CV367" s="156"/>
      <c r="CW367" s="156"/>
      <c r="CX367" s="156"/>
      <c r="CY367" s="156"/>
      <c r="CZ367" s="156"/>
      <c r="DA367" s="156"/>
      <c r="DB367" s="156"/>
      <c r="DC367" s="156"/>
      <c r="DD367" s="156"/>
      <c r="DE367" s="156"/>
      <c r="DF367" s="156"/>
      <c r="DG367" s="156"/>
      <c r="DH367" s="156"/>
      <c r="DI367" s="156"/>
      <c r="DJ367" s="156"/>
      <c r="DK367" s="156"/>
      <c r="DL367" s="156"/>
      <c r="DM367" s="156"/>
      <c r="DN367" s="156"/>
      <c r="DO367" s="156"/>
      <c r="DP367" s="156"/>
      <c r="DQ367" s="156"/>
      <c r="DR367" s="156"/>
      <c r="DS367" s="156"/>
      <c r="DT367" s="156"/>
      <c r="DU367" s="156"/>
      <c r="DV367" s="156"/>
      <c r="DW367" s="156"/>
      <c r="DX367" s="156"/>
      <c r="DY367" s="156"/>
      <c r="DZ367" s="156"/>
      <c r="EA367" s="156"/>
      <c r="EB367" s="156"/>
      <c r="EC367" s="156"/>
      <c r="ED367" s="156"/>
      <c r="EE367" s="156"/>
      <c r="EF367" s="156"/>
      <c r="EG367" s="156"/>
      <c r="EH367" s="156"/>
      <c r="EI367" s="156"/>
      <c r="EJ367" s="156"/>
      <c r="EK367" s="156"/>
      <c r="EL367" s="156"/>
      <c r="EM367" s="156"/>
      <c r="EN367" s="156"/>
      <c r="EO367" s="156"/>
      <c r="EP367" s="156"/>
      <c r="EQ367" s="156"/>
      <c r="ER367" s="156"/>
      <c r="ES367" s="156"/>
      <c r="ET367" s="156"/>
      <c r="EU367" s="156"/>
      <c r="EV367" s="156"/>
      <c r="EW367" s="156"/>
      <c r="EX367" s="156"/>
      <c r="EY367" s="156"/>
      <c r="EZ367" s="156"/>
      <c r="FA367" s="156"/>
      <c r="FB367" s="156"/>
      <c r="FC367" s="156"/>
      <c r="FD367" s="156"/>
      <c r="FE367" s="156"/>
      <c r="FF367" s="156"/>
      <c r="FG367" s="156"/>
      <c r="FH367" s="156"/>
      <c r="FI367" s="156"/>
      <c r="FJ367" s="156"/>
      <c r="FK367" s="156"/>
      <c r="FL367" s="156"/>
      <c r="FM367" s="156"/>
      <c r="FN367" s="156"/>
      <c r="FO367" s="156"/>
      <c r="FP367" s="156"/>
      <c r="FQ367" s="156"/>
      <c r="FR367" s="156"/>
      <c r="FS367" s="156"/>
      <c r="FT367" s="156"/>
      <c r="FU367" s="156"/>
      <c r="FV367" s="156"/>
      <c r="FW367" s="156"/>
      <c r="FX367" s="156"/>
      <c r="FY367" s="156"/>
      <c r="FZ367" s="156"/>
      <c r="GA367" s="156"/>
      <c r="GB367" s="156"/>
      <c r="GC367" s="156"/>
      <c r="GD367" s="156"/>
      <c r="GE367" s="156"/>
      <c r="GF367" s="156"/>
      <c r="GG367" s="156"/>
      <c r="GH367" s="156"/>
      <c r="GI367" s="156"/>
      <c r="GJ367" s="156"/>
      <c r="GK367" s="156"/>
      <c r="GL367" s="156"/>
      <c r="GM367" s="156"/>
      <c r="GN367" s="156"/>
      <c r="GO367" s="156"/>
      <c r="GP367" s="156"/>
      <c r="GQ367" s="156"/>
      <c r="GR367" s="156"/>
      <c r="GS367" s="156"/>
      <c r="GT367" s="156"/>
      <c r="GU367" s="156"/>
      <c r="GV367" s="156"/>
      <c r="GW367" s="156"/>
      <c r="GX367" s="156"/>
      <c r="GY367" s="156"/>
      <c r="GZ367" s="156"/>
      <c r="HA367" s="156"/>
      <c r="HB367" s="156"/>
      <c r="HC367" s="156"/>
      <c r="HD367" s="156"/>
      <c r="HE367" s="156"/>
      <c r="HF367" s="156"/>
      <c r="HG367" s="156"/>
      <c r="HH367" s="156"/>
      <c r="HI367" s="156"/>
      <c r="HJ367" s="156"/>
      <c r="HK367" s="156"/>
      <c r="HL367" s="156"/>
      <c r="HM367" s="156"/>
      <c r="HN367" s="156"/>
      <c r="HO367" s="156"/>
      <c r="HP367" s="156"/>
      <c r="HQ367" s="156"/>
      <c r="HR367" s="156"/>
      <c r="HS367" s="156"/>
      <c r="HT367" s="156"/>
      <c r="HU367" s="156"/>
      <c r="HV367" s="156"/>
      <c r="HW367" s="156"/>
      <c r="HX367" s="156"/>
      <c r="HY367" s="156"/>
      <c r="HZ367" s="156"/>
      <c r="IA367" s="156"/>
      <c r="IB367" s="156"/>
      <c r="IC367" s="156"/>
      <c r="ID367" s="156"/>
      <c r="IE367" s="156"/>
      <c r="IF367" s="156"/>
      <c r="IG367" s="156"/>
      <c r="IH367" s="156"/>
      <c r="II367" s="156"/>
      <c r="IJ367" s="156"/>
      <c r="IK367" s="156"/>
      <c r="IL367" s="156"/>
      <c r="IM367" s="156"/>
      <c r="IN367" s="156"/>
      <c r="IO367" s="156"/>
      <c r="IP367" s="156"/>
      <c r="IQ367" s="156"/>
      <c r="IR367" s="156"/>
      <c r="IS367" s="156"/>
      <c r="IT367" s="156"/>
      <c r="IU367" s="156"/>
      <c r="IV367" s="156"/>
      <c r="IW367" s="156"/>
      <c r="IX367" s="156"/>
      <c r="IY367" s="156"/>
      <c r="IZ367" s="156"/>
      <c r="JA367" s="156"/>
      <c r="JB367" s="156"/>
      <c r="JC367" s="156"/>
      <c r="JD367" s="156"/>
      <c r="JE367" s="156"/>
      <c r="JF367" s="156"/>
      <c r="JG367" s="156"/>
      <c r="JH367" s="156"/>
      <c r="JI367" s="156"/>
      <c r="JJ367" s="156"/>
      <c r="JK367" s="156"/>
      <c r="JL367" s="156"/>
      <c r="JM367" s="156"/>
      <c r="JN367" s="156"/>
      <c r="JO367" s="156"/>
      <c r="JP367" s="156"/>
      <c r="JQ367" s="156"/>
      <c r="JR367" s="156"/>
      <c r="JS367" s="156"/>
      <c r="JT367" s="156"/>
      <c r="JU367" s="156"/>
      <c r="JV367" s="156"/>
      <c r="JW367" s="156"/>
      <c r="JX367" s="156"/>
      <c r="JY367" s="156"/>
      <c r="JZ367" s="156"/>
      <c r="KA367" s="156"/>
      <c r="KB367" s="156"/>
      <c r="KC367" s="156"/>
      <c r="KD367" s="156"/>
      <c r="KE367" s="156"/>
      <c r="KF367" s="156"/>
      <c r="KG367" s="156"/>
      <c r="KH367" s="156"/>
      <c r="KI367" s="156"/>
      <c r="KJ367" s="156"/>
      <c r="KK367" s="156"/>
      <c r="KL367" s="156"/>
      <c r="KM367" s="156"/>
      <c r="KN367" s="156"/>
      <c r="KO367" s="156"/>
      <c r="KP367" s="156"/>
      <c r="KQ367" s="156"/>
      <c r="KR367" s="156"/>
      <c r="KS367" s="156"/>
      <c r="KT367" s="156"/>
      <c r="KU367" s="156"/>
      <c r="KV367" s="156"/>
      <c r="KW367" s="156"/>
      <c r="KX367" s="156"/>
      <c r="KY367" s="156"/>
      <c r="KZ367" s="156"/>
      <c r="LA367" s="156"/>
      <c r="LB367" s="156"/>
      <c r="LC367" s="156"/>
      <c r="LD367" s="156"/>
      <c r="LE367" s="156"/>
      <c r="LF367" s="156"/>
      <c r="LG367" s="156"/>
      <c r="LH367" s="156"/>
      <c r="LI367" s="156"/>
      <c r="LJ367" s="156"/>
      <c r="LK367" s="156"/>
      <c r="LL367" s="156"/>
      <c r="LM367" s="156"/>
      <c r="LN367" s="156"/>
      <c r="LO367" s="156"/>
      <c r="LP367" s="156"/>
      <c r="LQ367" s="156"/>
      <c r="LR367" s="156"/>
      <c r="LS367" s="156"/>
      <c r="LT367" s="156"/>
      <c r="LU367" s="156"/>
      <c r="LV367" s="156"/>
      <c r="LW367" s="156"/>
      <c r="LX367" s="156"/>
      <c r="LY367" s="156"/>
      <c r="LZ367" s="156"/>
      <c r="MA367" s="156"/>
      <c r="MB367" s="156"/>
      <c r="MC367" s="156"/>
      <c r="MD367" s="156"/>
      <c r="ME367" s="156"/>
      <c r="MF367" s="156"/>
      <c r="MG367" s="156"/>
      <c r="MH367" s="156"/>
      <c r="MI367" s="156"/>
      <c r="MJ367" s="156"/>
      <c r="MK367" s="156"/>
      <c r="ML367" s="156"/>
      <c r="MM367" s="156"/>
      <c r="MN367" s="156"/>
      <c r="MO367" s="156"/>
      <c r="MP367" s="156"/>
      <c r="MQ367" s="156"/>
      <c r="MR367" s="156"/>
      <c r="MS367" s="156"/>
      <c r="MT367" s="156"/>
      <c r="MU367" s="156"/>
      <c r="MV367" s="156"/>
      <c r="MW367" s="156"/>
      <c r="MX367" s="156"/>
      <c r="MY367" s="156"/>
      <c r="MZ367" s="156"/>
      <c r="NA367" s="156"/>
      <c r="NB367" s="156"/>
      <c r="NC367" s="156"/>
      <c r="ND367" s="156"/>
      <c r="NE367" s="156"/>
      <c r="NF367" s="156"/>
      <c r="NG367" s="156"/>
      <c r="NH367" s="156"/>
      <c r="NI367" s="156"/>
      <c r="NJ367" s="156"/>
      <c r="NK367" s="156"/>
      <c r="NL367" s="156"/>
      <c r="NM367" s="156"/>
      <c r="NN367" s="156"/>
      <c r="NO367" s="156"/>
      <c r="NP367" s="156"/>
      <c r="NQ367" s="156"/>
      <c r="NR367" s="156"/>
      <c r="NS367" s="156"/>
      <c r="NT367" s="156"/>
      <c r="NU367" s="156"/>
      <c r="NV367" s="156"/>
      <c r="NW367" s="156"/>
      <c r="NX367" s="156"/>
      <c r="NY367" s="156"/>
      <c r="NZ367" s="156"/>
      <c r="OA367" s="156"/>
      <c r="OB367" s="156"/>
      <c r="OC367" s="156"/>
      <c r="OD367" s="156"/>
      <c r="OE367" s="156"/>
      <c r="OF367" s="156"/>
      <c r="OG367" s="156"/>
      <c r="OH367" s="156"/>
      <c r="OI367" s="156"/>
      <c r="OJ367" s="156"/>
      <c r="OK367" s="156"/>
      <c r="OL367" s="156"/>
      <c r="OM367" s="156"/>
      <c r="ON367" s="156"/>
      <c r="OO367" s="156"/>
      <c r="OP367" s="156"/>
      <c r="OQ367" s="156"/>
      <c r="OR367" s="156"/>
      <c r="OS367" s="156"/>
      <c r="OT367" s="156"/>
      <c r="OU367" s="156"/>
      <c r="OV367" s="156"/>
      <c r="OW367" s="156"/>
      <c r="OX367" s="156"/>
      <c r="OY367" s="156"/>
      <c r="OZ367" s="156"/>
      <c r="PA367" s="156"/>
      <c r="PB367" s="156"/>
      <c r="PC367" s="156"/>
      <c r="PD367" s="156"/>
      <c r="PE367" s="156"/>
      <c r="PF367" s="156"/>
      <c r="PG367" s="156"/>
      <c r="PH367" s="156"/>
      <c r="PI367" s="156"/>
      <c r="PJ367" s="156"/>
      <c r="PK367" s="156"/>
      <c r="PL367" s="156"/>
      <c r="PM367" s="156"/>
      <c r="PN367" s="156"/>
      <c r="PO367" s="156"/>
      <c r="PP367" s="156"/>
      <c r="PQ367" s="156"/>
      <c r="PR367" s="156"/>
      <c r="PS367" s="156"/>
      <c r="PT367" s="156"/>
      <c r="PU367" s="156"/>
      <c r="PV367" s="156"/>
      <c r="PW367" s="156"/>
      <c r="PX367" s="156"/>
      <c r="PY367" s="156"/>
      <c r="PZ367" s="156"/>
      <c r="QA367" s="156"/>
      <c r="QB367" s="156"/>
      <c r="QC367" s="156"/>
      <c r="QD367" s="156"/>
      <c r="QE367" s="156"/>
      <c r="QF367" s="156"/>
      <c r="QG367" s="156"/>
      <c r="QH367" s="156"/>
      <c r="QI367" s="156"/>
      <c r="QJ367" s="156"/>
      <c r="QK367" s="156"/>
      <c r="QL367" s="156"/>
      <c r="QM367" s="156"/>
      <c r="QN367" s="156"/>
      <c r="QO367" s="156"/>
      <c r="QP367" s="156"/>
      <c r="QQ367" s="156"/>
      <c r="QR367" s="156"/>
      <c r="QS367" s="156"/>
      <c r="QT367" s="156"/>
      <c r="QU367" s="156"/>
      <c r="QV367" s="156"/>
      <c r="QW367" s="156"/>
      <c r="QX367" s="156"/>
      <c r="QY367" s="156"/>
      <c r="QZ367" s="156"/>
      <c r="RA367" s="156"/>
      <c r="RB367" s="156"/>
      <c r="RC367" s="156"/>
      <c r="RD367" s="156"/>
      <c r="RE367" s="156"/>
      <c r="RF367" s="156"/>
      <c r="RG367" s="156"/>
      <c r="RH367" s="156"/>
      <c r="RI367" s="156"/>
      <c r="RJ367" s="156"/>
      <c r="RK367" s="156"/>
      <c r="RL367" s="156"/>
      <c r="RM367" s="156"/>
    </row>
    <row r="368" spans="1:481" s="318" customFormat="1" ht="26.25" hidden="1">
      <c r="A368" s="297"/>
      <c r="B368" s="298"/>
      <c r="C368" s="298"/>
      <c r="D368" s="298"/>
      <c r="E368" s="497"/>
      <c r="F368" s="500">
        <v>20059413</v>
      </c>
      <c r="G368" s="501" t="s">
        <v>452</v>
      </c>
      <c r="H368" s="493" t="s">
        <v>69</v>
      </c>
      <c r="I368" s="298"/>
      <c r="J368" s="312"/>
      <c r="K368" s="313"/>
      <c r="L368" s="177">
        <f t="shared" si="9"/>
        <v>3250</v>
      </c>
      <c r="M368" s="313"/>
      <c r="N368" s="314"/>
      <c r="O368" s="364">
        <f>90+360</f>
        <v>450</v>
      </c>
      <c r="P368" s="314"/>
      <c r="Q368" s="315"/>
      <c r="R368" s="314"/>
      <c r="S368" s="314"/>
      <c r="T368" s="314"/>
      <c r="U368" s="314"/>
      <c r="V368" s="312"/>
      <c r="W368" s="314"/>
      <c r="X368" s="317"/>
      <c r="Y368" s="366">
        <f>150+480</f>
        <v>630</v>
      </c>
      <c r="Z368" s="314"/>
      <c r="AA368" s="315"/>
      <c r="AB368" s="314"/>
      <c r="AC368" s="314"/>
      <c r="AD368" s="314"/>
      <c r="AE368" s="314"/>
      <c r="AF368" s="312"/>
      <c r="AG368" s="314"/>
      <c r="AH368" s="317"/>
      <c r="AI368" s="365">
        <f>120+450</f>
        <v>570</v>
      </c>
      <c r="AJ368" s="314"/>
      <c r="AK368" s="315"/>
      <c r="AL368" s="314"/>
      <c r="AM368" s="314"/>
      <c r="AN368" s="314"/>
      <c r="AO368" s="314"/>
      <c r="AP368" s="312"/>
      <c r="AQ368" s="314"/>
      <c r="AR368" s="317"/>
      <c r="AS368" s="367">
        <v>500</v>
      </c>
      <c r="AT368" s="314"/>
      <c r="AU368" s="315"/>
      <c r="AV368" s="314"/>
      <c r="AW368" s="314"/>
      <c r="AX368" s="314"/>
      <c r="AY368" s="314"/>
      <c r="AZ368" s="312"/>
      <c r="BA368" s="314"/>
      <c r="BB368" s="317"/>
      <c r="BC368" s="368">
        <v>500</v>
      </c>
      <c r="BD368" s="314"/>
      <c r="BE368" s="315"/>
      <c r="BF368" s="314"/>
      <c r="BG368" s="314"/>
      <c r="BH368" s="314"/>
      <c r="BI368" s="314"/>
      <c r="BJ368" s="312"/>
      <c r="BK368" s="314"/>
      <c r="BL368" s="317"/>
      <c r="BM368" s="429">
        <v>600</v>
      </c>
      <c r="BN368" s="314"/>
      <c r="BO368" s="315"/>
      <c r="BP368" s="314"/>
      <c r="BQ368" s="314"/>
      <c r="BR368" s="314"/>
      <c r="BS368" s="314"/>
      <c r="BT368" s="312"/>
      <c r="BU368" s="314"/>
      <c r="BV368" s="317"/>
      <c r="BW368" s="369"/>
      <c r="BX368" s="314"/>
      <c r="BY368" s="315"/>
      <c r="BZ368" s="314"/>
      <c r="CA368" s="314"/>
      <c r="CB368" s="314"/>
      <c r="CC368" s="314"/>
      <c r="CD368" s="312"/>
      <c r="CE368" s="317"/>
      <c r="CF368" s="156"/>
      <c r="CG368" s="156"/>
      <c r="CH368" s="156"/>
      <c r="CI368" s="156"/>
      <c r="CJ368" s="156"/>
      <c r="CK368" s="156"/>
      <c r="CL368" s="156"/>
      <c r="CM368" s="156"/>
      <c r="CN368" s="156"/>
      <c r="CO368" s="156"/>
      <c r="CP368" s="156"/>
      <c r="CQ368" s="156"/>
      <c r="CR368" s="156"/>
      <c r="CS368" s="156"/>
      <c r="CT368" s="156"/>
      <c r="CU368" s="156"/>
      <c r="CV368" s="156"/>
      <c r="CW368" s="156"/>
      <c r="CX368" s="156"/>
      <c r="CY368" s="156"/>
      <c r="CZ368" s="156"/>
      <c r="DA368" s="156"/>
      <c r="DB368" s="156"/>
      <c r="DC368" s="156"/>
      <c r="DD368" s="156"/>
      <c r="DE368" s="156"/>
      <c r="DF368" s="156"/>
      <c r="DG368" s="156"/>
      <c r="DH368" s="156"/>
      <c r="DI368" s="156"/>
      <c r="DJ368" s="156"/>
      <c r="DK368" s="156"/>
      <c r="DL368" s="156"/>
      <c r="DM368" s="156"/>
      <c r="DN368" s="156"/>
      <c r="DO368" s="156"/>
      <c r="DP368" s="156"/>
      <c r="DQ368" s="156"/>
      <c r="DR368" s="156"/>
      <c r="DS368" s="156"/>
      <c r="DT368" s="156"/>
      <c r="DU368" s="156"/>
      <c r="DV368" s="156"/>
      <c r="DW368" s="156"/>
      <c r="DX368" s="156"/>
      <c r="DY368" s="156"/>
      <c r="DZ368" s="156"/>
      <c r="EA368" s="156"/>
      <c r="EB368" s="156"/>
      <c r="EC368" s="156"/>
      <c r="ED368" s="156"/>
      <c r="EE368" s="156"/>
      <c r="EF368" s="156"/>
      <c r="EG368" s="156"/>
      <c r="EH368" s="156"/>
      <c r="EI368" s="156"/>
      <c r="EJ368" s="156"/>
      <c r="EK368" s="156"/>
      <c r="EL368" s="156"/>
      <c r="EM368" s="156"/>
      <c r="EN368" s="156"/>
      <c r="EO368" s="156"/>
      <c r="EP368" s="156"/>
      <c r="EQ368" s="156"/>
      <c r="ER368" s="156"/>
      <c r="ES368" s="156"/>
      <c r="ET368" s="156"/>
      <c r="EU368" s="156"/>
      <c r="EV368" s="156"/>
      <c r="EW368" s="156"/>
      <c r="EX368" s="156"/>
      <c r="EY368" s="156"/>
      <c r="EZ368" s="156"/>
      <c r="FA368" s="156"/>
      <c r="FB368" s="156"/>
      <c r="FC368" s="156"/>
      <c r="FD368" s="156"/>
      <c r="FE368" s="156"/>
      <c r="FF368" s="156"/>
      <c r="FG368" s="156"/>
      <c r="FH368" s="156"/>
      <c r="FI368" s="156"/>
      <c r="FJ368" s="156"/>
      <c r="FK368" s="156"/>
      <c r="FL368" s="156"/>
      <c r="FM368" s="156"/>
      <c r="FN368" s="156"/>
      <c r="FO368" s="156"/>
      <c r="FP368" s="156"/>
      <c r="FQ368" s="156"/>
      <c r="FR368" s="156"/>
      <c r="FS368" s="156"/>
      <c r="FT368" s="156"/>
      <c r="FU368" s="156"/>
      <c r="FV368" s="156"/>
      <c r="FW368" s="156"/>
      <c r="FX368" s="156"/>
      <c r="FY368" s="156"/>
      <c r="FZ368" s="156"/>
      <c r="GA368" s="156"/>
      <c r="GB368" s="156"/>
      <c r="GC368" s="156"/>
      <c r="GD368" s="156"/>
      <c r="GE368" s="156"/>
      <c r="GF368" s="156"/>
      <c r="GG368" s="156"/>
      <c r="GH368" s="156"/>
      <c r="GI368" s="156"/>
      <c r="GJ368" s="156"/>
      <c r="GK368" s="156"/>
      <c r="GL368" s="156"/>
      <c r="GM368" s="156"/>
      <c r="GN368" s="156"/>
      <c r="GO368" s="156"/>
      <c r="GP368" s="156"/>
      <c r="GQ368" s="156"/>
      <c r="GR368" s="156"/>
      <c r="GS368" s="156"/>
      <c r="GT368" s="156"/>
      <c r="GU368" s="156"/>
      <c r="GV368" s="156"/>
      <c r="GW368" s="156"/>
      <c r="GX368" s="156"/>
      <c r="GY368" s="156"/>
      <c r="GZ368" s="156"/>
      <c r="HA368" s="156"/>
      <c r="HB368" s="156"/>
      <c r="HC368" s="156"/>
      <c r="HD368" s="156"/>
      <c r="HE368" s="156"/>
      <c r="HF368" s="156"/>
      <c r="HG368" s="156"/>
      <c r="HH368" s="156"/>
      <c r="HI368" s="156"/>
      <c r="HJ368" s="156"/>
      <c r="HK368" s="156"/>
      <c r="HL368" s="156"/>
      <c r="HM368" s="156"/>
      <c r="HN368" s="156"/>
      <c r="HO368" s="156"/>
      <c r="HP368" s="156"/>
      <c r="HQ368" s="156"/>
      <c r="HR368" s="156"/>
      <c r="HS368" s="156"/>
      <c r="HT368" s="156"/>
      <c r="HU368" s="156"/>
      <c r="HV368" s="156"/>
      <c r="HW368" s="156"/>
      <c r="HX368" s="156"/>
      <c r="HY368" s="156"/>
      <c r="HZ368" s="156"/>
      <c r="IA368" s="156"/>
      <c r="IB368" s="156"/>
      <c r="IC368" s="156"/>
      <c r="ID368" s="156"/>
      <c r="IE368" s="156"/>
      <c r="IF368" s="156"/>
      <c r="IG368" s="156"/>
      <c r="IH368" s="156"/>
      <c r="II368" s="156"/>
      <c r="IJ368" s="156"/>
      <c r="IK368" s="156"/>
      <c r="IL368" s="156"/>
      <c r="IM368" s="156"/>
      <c r="IN368" s="156"/>
      <c r="IO368" s="156"/>
      <c r="IP368" s="156"/>
      <c r="IQ368" s="156"/>
      <c r="IR368" s="156"/>
      <c r="IS368" s="156"/>
      <c r="IT368" s="156"/>
      <c r="IU368" s="156"/>
      <c r="IV368" s="156"/>
      <c r="IW368" s="156"/>
      <c r="IX368" s="156"/>
      <c r="IY368" s="156"/>
      <c r="IZ368" s="156"/>
      <c r="JA368" s="156"/>
      <c r="JB368" s="156"/>
      <c r="JC368" s="156"/>
      <c r="JD368" s="156"/>
      <c r="JE368" s="156"/>
      <c r="JF368" s="156"/>
      <c r="JG368" s="156"/>
      <c r="JH368" s="156"/>
      <c r="JI368" s="156"/>
      <c r="JJ368" s="156"/>
      <c r="JK368" s="156"/>
      <c r="JL368" s="156"/>
      <c r="JM368" s="156"/>
      <c r="JN368" s="156"/>
      <c r="JO368" s="156"/>
      <c r="JP368" s="156"/>
      <c r="JQ368" s="156"/>
      <c r="JR368" s="156"/>
      <c r="JS368" s="156"/>
      <c r="JT368" s="156"/>
      <c r="JU368" s="156"/>
      <c r="JV368" s="156"/>
      <c r="JW368" s="156"/>
      <c r="JX368" s="156"/>
      <c r="JY368" s="156"/>
      <c r="JZ368" s="156"/>
      <c r="KA368" s="156"/>
      <c r="KB368" s="156"/>
      <c r="KC368" s="156"/>
      <c r="KD368" s="156"/>
      <c r="KE368" s="156"/>
      <c r="KF368" s="156"/>
      <c r="KG368" s="156"/>
      <c r="KH368" s="156"/>
      <c r="KI368" s="156"/>
      <c r="KJ368" s="156"/>
      <c r="KK368" s="156"/>
      <c r="KL368" s="156"/>
      <c r="KM368" s="156"/>
      <c r="KN368" s="156"/>
      <c r="KO368" s="156"/>
      <c r="KP368" s="156"/>
      <c r="KQ368" s="156"/>
      <c r="KR368" s="156"/>
      <c r="KS368" s="156"/>
      <c r="KT368" s="156"/>
      <c r="KU368" s="156"/>
      <c r="KV368" s="156"/>
      <c r="KW368" s="156"/>
      <c r="KX368" s="156"/>
      <c r="KY368" s="156"/>
      <c r="KZ368" s="156"/>
      <c r="LA368" s="156"/>
      <c r="LB368" s="156"/>
      <c r="LC368" s="156"/>
      <c r="LD368" s="156"/>
      <c r="LE368" s="156"/>
      <c r="LF368" s="156"/>
      <c r="LG368" s="156"/>
      <c r="LH368" s="156"/>
      <c r="LI368" s="156"/>
      <c r="LJ368" s="156"/>
      <c r="LK368" s="156"/>
      <c r="LL368" s="156"/>
      <c r="LM368" s="156"/>
      <c r="LN368" s="156"/>
      <c r="LO368" s="156"/>
      <c r="LP368" s="156"/>
      <c r="LQ368" s="156"/>
      <c r="LR368" s="156"/>
      <c r="LS368" s="156"/>
      <c r="LT368" s="156"/>
      <c r="LU368" s="156"/>
      <c r="LV368" s="156"/>
      <c r="LW368" s="156"/>
      <c r="LX368" s="156"/>
      <c r="LY368" s="156"/>
      <c r="LZ368" s="156"/>
      <c r="MA368" s="156"/>
      <c r="MB368" s="156"/>
      <c r="MC368" s="156"/>
      <c r="MD368" s="156"/>
      <c r="ME368" s="156"/>
      <c r="MF368" s="156"/>
      <c r="MG368" s="156"/>
      <c r="MH368" s="156"/>
      <c r="MI368" s="156"/>
      <c r="MJ368" s="156"/>
      <c r="MK368" s="156"/>
      <c r="ML368" s="156"/>
      <c r="MM368" s="156"/>
      <c r="MN368" s="156"/>
      <c r="MO368" s="156"/>
      <c r="MP368" s="156"/>
      <c r="MQ368" s="156"/>
      <c r="MR368" s="156"/>
      <c r="MS368" s="156"/>
      <c r="MT368" s="156"/>
      <c r="MU368" s="156"/>
      <c r="MV368" s="156"/>
      <c r="MW368" s="156"/>
      <c r="MX368" s="156"/>
      <c r="MY368" s="156"/>
      <c r="MZ368" s="156"/>
      <c r="NA368" s="156"/>
      <c r="NB368" s="156"/>
      <c r="NC368" s="156"/>
      <c r="ND368" s="156"/>
      <c r="NE368" s="156"/>
      <c r="NF368" s="156"/>
      <c r="NG368" s="156"/>
      <c r="NH368" s="156"/>
      <c r="NI368" s="156"/>
      <c r="NJ368" s="156"/>
      <c r="NK368" s="156"/>
      <c r="NL368" s="156"/>
      <c r="NM368" s="156"/>
      <c r="NN368" s="156"/>
      <c r="NO368" s="156"/>
      <c r="NP368" s="156"/>
      <c r="NQ368" s="156"/>
      <c r="NR368" s="156"/>
      <c r="NS368" s="156"/>
      <c r="NT368" s="156"/>
      <c r="NU368" s="156"/>
      <c r="NV368" s="156"/>
      <c r="NW368" s="156"/>
      <c r="NX368" s="156"/>
      <c r="NY368" s="156"/>
      <c r="NZ368" s="156"/>
      <c r="OA368" s="156"/>
      <c r="OB368" s="156"/>
      <c r="OC368" s="156"/>
      <c r="OD368" s="156"/>
      <c r="OE368" s="156"/>
      <c r="OF368" s="156"/>
      <c r="OG368" s="156"/>
      <c r="OH368" s="156"/>
      <c r="OI368" s="156"/>
      <c r="OJ368" s="156"/>
      <c r="OK368" s="156"/>
      <c r="OL368" s="156"/>
      <c r="OM368" s="156"/>
      <c r="ON368" s="156"/>
      <c r="OO368" s="156"/>
      <c r="OP368" s="156"/>
      <c r="OQ368" s="156"/>
      <c r="OR368" s="156"/>
      <c r="OS368" s="156"/>
      <c r="OT368" s="156"/>
      <c r="OU368" s="156"/>
      <c r="OV368" s="156"/>
      <c r="OW368" s="156"/>
      <c r="OX368" s="156"/>
      <c r="OY368" s="156"/>
      <c r="OZ368" s="156"/>
      <c r="PA368" s="156"/>
      <c r="PB368" s="156"/>
      <c r="PC368" s="156"/>
      <c r="PD368" s="156"/>
      <c r="PE368" s="156"/>
      <c r="PF368" s="156"/>
      <c r="PG368" s="156"/>
      <c r="PH368" s="156"/>
      <c r="PI368" s="156"/>
      <c r="PJ368" s="156"/>
      <c r="PK368" s="156"/>
      <c r="PL368" s="156"/>
      <c r="PM368" s="156"/>
      <c r="PN368" s="156"/>
      <c r="PO368" s="156"/>
      <c r="PP368" s="156"/>
      <c r="PQ368" s="156"/>
      <c r="PR368" s="156"/>
      <c r="PS368" s="156"/>
      <c r="PT368" s="156"/>
      <c r="PU368" s="156"/>
      <c r="PV368" s="156"/>
      <c r="PW368" s="156"/>
      <c r="PX368" s="156"/>
      <c r="PY368" s="156"/>
      <c r="PZ368" s="156"/>
      <c r="QA368" s="156"/>
      <c r="QB368" s="156"/>
      <c r="QC368" s="156"/>
      <c r="QD368" s="156"/>
      <c r="QE368" s="156"/>
      <c r="QF368" s="156"/>
      <c r="QG368" s="156"/>
      <c r="QH368" s="156"/>
      <c r="QI368" s="156"/>
      <c r="QJ368" s="156"/>
      <c r="QK368" s="156"/>
      <c r="QL368" s="156"/>
      <c r="QM368" s="156"/>
      <c r="QN368" s="156"/>
      <c r="QO368" s="156"/>
      <c r="QP368" s="156"/>
      <c r="QQ368" s="156"/>
      <c r="QR368" s="156"/>
      <c r="QS368" s="156"/>
      <c r="QT368" s="156"/>
      <c r="QU368" s="156"/>
      <c r="QV368" s="156"/>
      <c r="QW368" s="156"/>
      <c r="QX368" s="156"/>
      <c r="QY368" s="156"/>
      <c r="QZ368" s="156"/>
      <c r="RA368" s="156"/>
      <c r="RB368" s="156"/>
      <c r="RC368" s="156"/>
      <c r="RD368" s="156"/>
      <c r="RE368" s="156"/>
      <c r="RF368" s="156"/>
      <c r="RG368" s="156"/>
      <c r="RH368" s="156"/>
      <c r="RI368" s="156"/>
      <c r="RJ368" s="156"/>
      <c r="RK368" s="156"/>
      <c r="RL368" s="156"/>
      <c r="RM368" s="156"/>
    </row>
    <row r="369" spans="1:481" s="318" customFormat="1" ht="26.25" hidden="1">
      <c r="A369" s="297"/>
      <c r="B369" s="298"/>
      <c r="C369" s="298"/>
      <c r="D369" s="298"/>
      <c r="E369" s="497"/>
      <c r="F369" s="500">
        <v>20059414</v>
      </c>
      <c r="G369" s="501" t="s">
        <v>453</v>
      </c>
      <c r="H369" s="493" t="s">
        <v>69</v>
      </c>
      <c r="I369" s="298"/>
      <c r="J369" s="312"/>
      <c r="K369" s="313"/>
      <c r="L369" s="177">
        <f t="shared" si="9"/>
        <v>3100</v>
      </c>
      <c r="M369" s="313"/>
      <c r="N369" s="314"/>
      <c r="O369" s="364">
        <f>80+360</f>
        <v>440</v>
      </c>
      <c r="P369" s="314"/>
      <c r="Q369" s="315"/>
      <c r="R369" s="314"/>
      <c r="S369" s="314"/>
      <c r="T369" s="314"/>
      <c r="U369" s="314"/>
      <c r="V369" s="312"/>
      <c r="W369" s="314"/>
      <c r="X369" s="317"/>
      <c r="Y369" s="366">
        <f>120+400</f>
        <v>520</v>
      </c>
      <c r="Z369" s="314"/>
      <c r="AA369" s="315"/>
      <c r="AB369" s="314"/>
      <c r="AC369" s="314"/>
      <c r="AD369" s="314"/>
      <c r="AE369" s="314"/>
      <c r="AF369" s="312"/>
      <c r="AG369" s="314"/>
      <c r="AH369" s="317"/>
      <c r="AI369" s="365">
        <f>160+480</f>
        <v>640</v>
      </c>
      <c r="AJ369" s="314"/>
      <c r="AK369" s="315"/>
      <c r="AL369" s="314"/>
      <c r="AM369" s="314"/>
      <c r="AN369" s="314"/>
      <c r="AO369" s="314"/>
      <c r="AP369" s="312"/>
      <c r="AQ369" s="314"/>
      <c r="AR369" s="317"/>
      <c r="AS369" s="367">
        <v>500</v>
      </c>
      <c r="AT369" s="314"/>
      <c r="AU369" s="315"/>
      <c r="AV369" s="314"/>
      <c r="AW369" s="314"/>
      <c r="AX369" s="314"/>
      <c r="AY369" s="314"/>
      <c r="AZ369" s="312"/>
      <c r="BA369" s="314"/>
      <c r="BB369" s="317"/>
      <c r="BC369" s="368">
        <v>500</v>
      </c>
      <c r="BD369" s="314"/>
      <c r="BE369" s="315"/>
      <c r="BF369" s="314"/>
      <c r="BG369" s="314"/>
      <c r="BH369" s="314"/>
      <c r="BI369" s="314"/>
      <c r="BJ369" s="312"/>
      <c r="BK369" s="314"/>
      <c r="BL369" s="317"/>
      <c r="BM369" s="429">
        <v>500</v>
      </c>
      <c r="BN369" s="314"/>
      <c r="BO369" s="315"/>
      <c r="BP369" s="314"/>
      <c r="BQ369" s="314"/>
      <c r="BR369" s="314"/>
      <c r="BS369" s="314"/>
      <c r="BT369" s="312"/>
      <c r="BU369" s="314"/>
      <c r="BV369" s="317"/>
      <c r="BW369" s="369"/>
      <c r="BX369" s="314"/>
      <c r="BY369" s="315"/>
      <c r="BZ369" s="314"/>
      <c r="CA369" s="314"/>
      <c r="CB369" s="314"/>
      <c r="CC369" s="314"/>
      <c r="CD369" s="312"/>
      <c r="CE369" s="317"/>
      <c r="CF369" s="156"/>
      <c r="CG369" s="156"/>
      <c r="CH369" s="156"/>
      <c r="CI369" s="156"/>
      <c r="CJ369" s="156"/>
      <c r="CK369" s="156"/>
      <c r="CL369" s="156"/>
      <c r="CM369" s="156"/>
      <c r="CN369" s="156"/>
      <c r="CO369" s="156"/>
      <c r="CP369" s="156"/>
      <c r="CQ369" s="156"/>
      <c r="CR369" s="156"/>
      <c r="CS369" s="156"/>
      <c r="CT369" s="156"/>
      <c r="CU369" s="156"/>
      <c r="CV369" s="156"/>
      <c r="CW369" s="156"/>
      <c r="CX369" s="156"/>
      <c r="CY369" s="156"/>
      <c r="CZ369" s="156"/>
      <c r="DA369" s="156"/>
      <c r="DB369" s="156"/>
      <c r="DC369" s="156"/>
      <c r="DD369" s="156"/>
      <c r="DE369" s="156"/>
      <c r="DF369" s="156"/>
      <c r="DG369" s="156"/>
      <c r="DH369" s="156"/>
      <c r="DI369" s="156"/>
      <c r="DJ369" s="156"/>
      <c r="DK369" s="156"/>
      <c r="DL369" s="156"/>
      <c r="DM369" s="156"/>
      <c r="DN369" s="156"/>
      <c r="DO369" s="156"/>
      <c r="DP369" s="156"/>
      <c r="DQ369" s="156"/>
      <c r="DR369" s="156"/>
      <c r="DS369" s="156"/>
      <c r="DT369" s="156"/>
      <c r="DU369" s="156"/>
      <c r="DV369" s="156"/>
      <c r="DW369" s="156"/>
      <c r="DX369" s="156"/>
      <c r="DY369" s="156"/>
      <c r="DZ369" s="156"/>
      <c r="EA369" s="156"/>
      <c r="EB369" s="156"/>
      <c r="EC369" s="156"/>
      <c r="ED369" s="156"/>
      <c r="EE369" s="156"/>
      <c r="EF369" s="156"/>
      <c r="EG369" s="156"/>
      <c r="EH369" s="156"/>
      <c r="EI369" s="156"/>
      <c r="EJ369" s="156"/>
      <c r="EK369" s="156"/>
      <c r="EL369" s="156"/>
      <c r="EM369" s="156"/>
      <c r="EN369" s="156"/>
      <c r="EO369" s="156"/>
      <c r="EP369" s="156"/>
      <c r="EQ369" s="156"/>
      <c r="ER369" s="156"/>
      <c r="ES369" s="156"/>
      <c r="ET369" s="156"/>
      <c r="EU369" s="156"/>
      <c r="EV369" s="156"/>
      <c r="EW369" s="156"/>
      <c r="EX369" s="156"/>
      <c r="EY369" s="156"/>
      <c r="EZ369" s="156"/>
      <c r="FA369" s="156"/>
      <c r="FB369" s="156"/>
      <c r="FC369" s="156"/>
      <c r="FD369" s="156"/>
      <c r="FE369" s="156"/>
      <c r="FF369" s="156"/>
      <c r="FG369" s="156"/>
      <c r="FH369" s="156"/>
      <c r="FI369" s="156"/>
      <c r="FJ369" s="156"/>
      <c r="FK369" s="156"/>
      <c r="FL369" s="156"/>
      <c r="FM369" s="156"/>
      <c r="FN369" s="156"/>
      <c r="FO369" s="156"/>
      <c r="FP369" s="156"/>
      <c r="FQ369" s="156"/>
      <c r="FR369" s="156"/>
      <c r="FS369" s="156"/>
      <c r="FT369" s="156"/>
      <c r="FU369" s="156"/>
      <c r="FV369" s="156"/>
      <c r="FW369" s="156"/>
      <c r="FX369" s="156"/>
      <c r="FY369" s="156"/>
      <c r="FZ369" s="156"/>
      <c r="GA369" s="156"/>
      <c r="GB369" s="156"/>
      <c r="GC369" s="156"/>
      <c r="GD369" s="156"/>
      <c r="GE369" s="156"/>
      <c r="GF369" s="156"/>
      <c r="GG369" s="156"/>
      <c r="GH369" s="156"/>
      <c r="GI369" s="156"/>
      <c r="GJ369" s="156"/>
      <c r="GK369" s="156"/>
      <c r="GL369" s="156"/>
      <c r="GM369" s="156"/>
      <c r="GN369" s="156"/>
      <c r="GO369" s="156"/>
      <c r="GP369" s="156"/>
      <c r="GQ369" s="156"/>
      <c r="GR369" s="156"/>
      <c r="GS369" s="156"/>
      <c r="GT369" s="156"/>
      <c r="GU369" s="156"/>
      <c r="GV369" s="156"/>
      <c r="GW369" s="156"/>
      <c r="GX369" s="156"/>
      <c r="GY369" s="156"/>
      <c r="GZ369" s="156"/>
      <c r="HA369" s="156"/>
      <c r="HB369" s="156"/>
      <c r="HC369" s="156"/>
      <c r="HD369" s="156"/>
      <c r="HE369" s="156"/>
      <c r="HF369" s="156"/>
      <c r="HG369" s="156"/>
      <c r="HH369" s="156"/>
      <c r="HI369" s="156"/>
      <c r="HJ369" s="156"/>
      <c r="HK369" s="156"/>
      <c r="HL369" s="156"/>
      <c r="HM369" s="156"/>
      <c r="HN369" s="156"/>
      <c r="HO369" s="156"/>
      <c r="HP369" s="156"/>
      <c r="HQ369" s="156"/>
      <c r="HR369" s="156"/>
      <c r="HS369" s="156"/>
      <c r="HT369" s="156"/>
      <c r="HU369" s="156"/>
      <c r="HV369" s="156"/>
      <c r="HW369" s="156"/>
      <c r="HX369" s="156"/>
      <c r="HY369" s="156"/>
      <c r="HZ369" s="156"/>
      <c r="IA369" s="156"/>
      <c r="IB369" s="156"/>
      <c r="IC369" s="156"/>
      <c r="ID369" s="156"/>
      <c r="IE369" s="156"/>
      <c r="IF369" s="156"/>
      <c r="IG369" s="156"/>
      <c r="IH369" s="156"/>
      <c r="II369" s="156"/>
      <c r="IJ369" s="156"/>
      <c r="IK369" s="156"/>
      <c r="IL369" s="156"/>
      <c r="IM369" s="156"/>
      <c r="IN369" s="156"/>
      <c r="IO369" s="156"/>
      <c r="IP369" s="156"/>
      <c r="IQ369" s="156"/>
      <c r="IR369" s="156"/>
      <c r="IS369" s="156"/>
      <c r="IT369" s="156"/>
      <c r="IU369" s="156"/>
      <c r="IV369" s="156"/>
      <c r="IW369" s="156"/>
      <c r="IX369" s="156"/>
      <c r="IY369" s="156"/>
      <c r="IZ369" s="156"/>
      <c r="JA369" s="156"/>
      <c r="JB369" s="156"/>
      <c r="JC369" s="156"/>
      <c r="JD369" s="156"/>
      <c r="JE369" s="156"/>
      <c r="JF369" s="156"/>
      <c r="JG369" s="156"/>
      <c r="JH369" s="156"/>
      <c r="JI369" s="156"/>
      <c r="JJ369" s="156"/>
      <c r="JK369" s="156"/>
      <c r="JL369" s="156"/>
      <c r="JM369" s="156"/>
      <c r="JN369" s="156"/>
      <c r="JO369" s="156"/>
      <c r="JP369" s="156"/>
      <c r="JQ369" s="156"/>
      <c r="JR369" s="156"/>
      <c r="JS369" s="156"/>
      <c r="JT369" s="156"/>
      <c r="JU369" s="156"/>
      <c r="JV369" s="156"/>
      <c r="JW369" s="156"/>
      <c r="JX369" s="156"/>
      <c r="JY369" s="156"/>
      <c r="JZ369" s="156"/>
      <c r="KA369" s="156"/>
      <c r="KB369" s="156"/>
      <c r="KC369" s="156"/>
      <c r="KD369" s="156"/>
      <c r="KE369" s="156"/>
      <c r="KF369" s="156"/>
      <c r="KG369" s="156"/>
      <c r="KH369" s="156"/>
      <c r="KI369" s="156"/>
      <c r="KJ369" s="156"/>
      <c r="KK369" s="156"/>
      <c r="KL369" s="156"/>
      <c r="KM369" s="156"/>
      <c r="KN369" s="156"/>
      <c r="KO369" s="156"/>
      <c r="KP369" s="156"/>
      <c r="KQ369" s="156"/>
      <c r="KR369" s="156"/>
      <c r="KS369" s="156"/>
      <c r="KT369" s="156"/>
      <c r="KU369" s="156"/>
      <c r="KV369" s="156"/>
      <c r="KW369" s="156"/>
      <c r="KX369" s="156"/>
      <c r="KY369" s="156"/>
      <c r="KZ369" s="156"/>
      <c r="LA369" s="156"/>
      <c r="LB369" s="156"/>
      <c r="LC369" s="156"/>
      <c r="LD369" s="156"/>
      <c r="LE369" s="156"/>
      <c r="LF369" s="156"/>
      <c r="LG369" s="156"/>
      <c r="LH369" s="156"/>
      <c r="LI369" s="156"/>
      <c r="LJ369" s="156"/>
      <c r="LK369" s="156"/>
      <c r="LL369" s="156"/>
      <c r="LM369" s="156"/>
      <c r="LN369" s="156"/>
      <c r="LO369" s="156"/>
      <c r="LP369" s="156"/>
      <c r="LQ369" s="156"/>
      <c r="LR369" s="156"/>
      <c r="LS369" s="156"/>
      <c r="LT369" s="156"/>
      <c r="LU369" s="156"/>
      <c r="LV369" s="156"/>
      <c r="LW369" s="156"/>
      <c r="LX369" s="156"/>
      <c r="LY369" s="156"/>
      <c r="LZ369" s="156"/>
      <c r="MA369" s="156"/>
      <c r="MB369" s="156"/>
      <c r="MC369" s="156"/>
      <c r="MD369" s="156"/>
      <c r="ME369" s="156"/>
      <c r="MF369" s="156"/>
      <c r="MG369" s="156"/>
      <c r="MH369" s="156"/>
      <c r="MI369" s="156"/>
      <c r="MJ369" s="156"/>
      <c r="MK369" s="156"/>
      <c r="ML369" s="156"/>
      <c r="MM369" s="156"/>
      <c r="MN369" s="156"/>
      <c r="MO369" s="156"/>
      <c r="MP369" s="156"/>
      <c r="MQ369" s="156"/>
      <c r="MR369" s="156"/>
      <c r="MS369" s="156"/>
      <c r="MT369" s="156"/>
      <c r="MU369" s="156"/>
      <c r="MV369" s="156"/>
      <c r="MW369" s="156"/>
      <c r="MX369" s="156"/>
      <c r="MY369" s="156"/>
      <c r="MZ369" s="156"/>
      <c r="NA369" s="156"/>
      <c r="NB369" s="156"/>
      <c r="NC369" s="156"/>
      <c r="ND369" s="156"/>
      <c r="NE369" s="156"/>
      <c r="NF369" s="156"/>
      <c r="NG369" s="156"/>
      <c r="NH369" s="156"/>
      <c r="NI369" s="156"/>
      <c r="NJ369" s="156"/>
      <c r="NK369" s="156"/>
      <c r="NL369" s="156"/>
      <c r="NM369" s="156"/>
      <c r="NN369" s="156"/>
      <c r="NO369" s="156"/>
      <c r="NP369" s="156"/>
      <c r="NQ369" s="156"/>
      <c r="NR369" s="156"/>
      <c r="NS369" s="156"/>
      <c r="NT369" s="156"/>
      <c r="NU369" s="156"/>
      <c r="NV369" s="156"/>
      <c r="NW369" s="156"/>
      <c r="NX369" s="156"/>
      <c r="NY369" s="156"/>
      <c r="NZ369" s="156"/>
      <c r="OA369" s="156"/>
      <c r="OB369" s="156"/>
      <c r="OC369" s="156"/>
      <c r="OD369" s="156"/>
      <c r="OE369" s="156"/>
      <c r="OF369" s="156"/>
      <c r="OG369" s="156"/>
      <c r="OH369" s="156"/>
      <c r="OI369" s="156"/>
      <c r="OJ369" s="156"/>
      <c r="OK369" s="156"/>
      <c r="OL369" s="156"/>
      <c r="OM369" s="156"/>
      <c r="ON369" s="156"/>
      <c r="OO369" s="156"/>
      <c r="OP369" s="156"/>
      <c r="OQ369" s="156"/>
      <c r="OR369" s="156"/>
      <c r="OS369" s="156"/>
      <c r="OT369" s="156"/>
      <c r="OU369" s="156"/>
      <c r="OV369" s="156"/>
      <c r="OW369" s="156"/>
      <c r="OX369" s="156"/>
      <c r="OY369" s="156"/>
      <c r="OZ369" s="156"/>
      <c r="PA369" s="156"/>
      <c r="PB369" s="156"/>
      <c r="PC369" s="156"/>
      <c r="PD369" s="156"/>
      <c r="PE369" s="156"/>
      <c r="PF369" s="156"/>
      <c r="PG369" s="156"/>
      <c r="PH369" s="156"/>
      <c r="PI369" s="156"/>
      <c r="PJ369" s="156"/>
      <c r="PK369" s="156"/>
      <c r="PL369" s="156"/>
      <c r="PM369" s="156"/>
      <c r="PN369" s="156"/>
      <c r="PO369" s="156"/>
      <c r="PP369" s="156"/>
      <c r="PQ369" s="156"/>
      <c r="PR369" s="156"/>
      <c r="PS369" s="156"/>
      <c r="PT369" s="156"/>
      <c r="PU369" s="156"/>
      <c r="PV369" s="156"/>
      <c r="PW369" s="156"/>
      <c r="PX369" s="156"/>
      <c r="PY369" s="156"/>
      <c r="PZ369" s="156"/>
      <c r="QA369" s="156"/>
      <c r="QB369" s="156"/>
      <c r="QC369" s="156"/>
      <c r="QD369" s="156"/>
      <c r="QE369" s="156"/>
      <c r="QF369" s="156"/>
      <c r="QG369" s="156"/>
      <c r="QH369" s="156"/>
      <c r="QI369" s="156"/>
      <c r="QJ369" s="156"/>
      <c r="QK369" s="156"/>
      <c r="QL369" s="156"/>
      <c r="QM369" s="156"/>
      <c r="QN369" s="156"/>
      <c r="QO369" s="156"/>
      <c r="QP369" s="156"/>
      <c r="QQ369" s="156"/>
      <c r="QR369" s="156"/>
      <c r="QS369" s="156"/>
      <c r="QT369" s="156"/>
      <c r="QU369" s="156"/>
      <c r="QV369" s="156"/>
      <c r="QW369" s="156"/>
      <c r="QX369" s="156"/>
      <c r="QY369" s="156"/>
      <c r="QZ369" s="156"/>
      <c r="RA369" s="156"/>
      <c r="RB369" s="156"/>
      <c r="RC369" s="156"/>
      <c r="RD369" s="156"/>
      <c r="RE369" s="156"/>
      <c r="RF369" s="156"/>
      <c r="RG369" s="156"/>
      <c r="RH369" s="156"/>
      <c r="RI369" s="156"/>
      <c r="RJ369" s="156"/>
      <c r="RK369" s="156"/>
      <c r="RL369" s="156"/>
      <c r="RM369" s="156"/>
    </row>
    <row r="370" spans="1:481" s="318" customFormat="1" ht="29.25" hidden="1">
      <c r="A370" s="297"/>
      <c r="B370" s="298"/>
      <c r="C370" s="298"/>
      <c r="D370" s="298"/>
      <c r="E370" s="299"/>
      <c r="F370" s="506">
        <v>20059547</v>
      </c>
      <c r="G370" s="499" t="s">
        <v>454</v>
      </c>
      <c r="H370" s="373" t="s">
        <v>69</v>
      </c>
      <c r="I370" s="298"/>
      <c r="J370" s="312"/>
      <c r="K370" s="313"/>
      <c r="L370" s="177">
        <f t="shared" si="9"/>
        <v>6048</v>
      </c>
      <c r="M370" s="313"/>
      <c r="N370" s="314"/>
      <c r="O370" s="364"/>
      <c r="P370" s="314"/>
      <c r="Q370" s="315"/>
      <c r="R370" s="314"/>
      <c r="S370" s="314"/>
      <c r="T370" s="314"/>
      <c r="U370" s="314"/>
      <c r="V370" s="312"/>
      <c r="W370" s="314"/>
      <c r="X370" s="317"/>
      <c r="Y370" s="366"/>
      <c r="Z370" s="314"/>
      <c r="AA370" s="315"/>
      <c r="AB370" s="314"/>
      <c r="AC370" s="314"/>
      <c r="AD370" s="314"/>
      <c r="AE370" s="314"/>
      <c r="AF370" s="312"/>
      <c r="AG370" s="314"/>
      <c r="AH370" s="317"/>
      <c r="AI370" s="365">
        <f>504+1044</f>
        <v>1548</v>
      </c>
      <c r="AJ370" s="314"/>
      <c r="AK370" s="315"/>
      <c r="AL370" s="314"/>
      <c r="AM370" s="314"/>
      <c r="AN370" s="314"/>
      <c r="AO370" s="314"/>
      <c r="AP370" s="312"/>
      <c r="AQ370" s="314"/>
      <c r="AR370" s="317"/>
      <c r="AS370" s="367">
        <v>1500</v>
      </c>
      <c r="AT370" s="314"/>
      <c r="AU370" s="315"/>
      <c r="AV370" s="314"/>
      <c r="AW370" s="314"/>
      <c r="AX370" s="314"/>
      <c r="AY370" s="314"/>
      <c r="AZ370" s="312"/>
      <c r="BA370" s="314"/>
      <c r="BB370" s="317"/>
      <c r="BC370" s="368">
        <v>1500</v>
      </c>
      <c r="BD370" s="314"/>
      <c r="BE370" s="315"/>
      <c r="BF370" s="314"/>
      <c r="BG370" s="314"/>
      <c r="BH370" s="314"/>
      <c r="BI370" s="314"/>
      <c r="BJ370" s="312"/>
      <c r="BK370" s="314"/>
      <c r="BL370" s="317"/>
      <c r="BM370" s="429">
        <v>1500</v>
      </c>
      <c r="BN370" s="314"/>
      <c r="BO370" s="315"/>
      <c r="BP370" s="314"/>
      <c r="BQ370" s="314"/>
      <c r="BR370" s="314"/>
      <c r="BS370" s="314"/>
      <c r="BT370" s="312"/>
      <c r="BU370" s="314"/>
      <c r="BV370" s="317"/>
      <c r="BW370" s="369"/>
      <c r="BX370" s="314"/>
      <c r="BY370" s="315"/>
      <c r="BZ370" s="314"/>
      <c r="CA370" s="314"/>
      <c r="CB370" s="314"/>
      <c r="CC370" s="314"/>
      <c r="CD370" s="312"/>
      <c r="CE370" s="317"/>
      <c r="CF370" s="156"/>
      <c r="CG370" s="156"/>
      <c r="CH370" s="156"/>
      <c r="CI370" s="156"/>
      <c r="CJ370" s="156"/>
      <c r="CK370" s="156"/>
      <c r="CL370" s="156"/>
      <c r="CM370" s="156"/>
      <c r="CN370" s="156"/>
      <c r="CO370" s="156"/>
      <c r="CP370" s="156"/>
      <c r="CQ370" s="156"/>
      <c r="CR370" s="156"/>
      <c r="CS370" s="156"/>
      <c r="CT370" s="156"/>
      <c r="CU370" s="156"/>
      <c r="CV370" s="156"/>
      <c r="CW370" s="156"/>
      <c r="CX370" s="156"/>
      <c r="CY370" s="156"/>
      <c r="CZ370" s="156"/>
      <c r="DA370" s="156"/>
      <c r="DB370" s="156"/>
      <c r="DC370" s="156"/>
      <c r="DD370" s="156"/>
      <c r="DE370" s="156"/>
      <c r="DF370" s="156"/>
      <c r="DG370" s="156"/>
      <c r="DH370" s="156"/>
      <c r="DI370" s="156"/>
      <c r="DJ370" s="156"/>
      <c r="DK370" s="156"/>
      <c r="DL370" s="156"/>
      <c r="DM370" s="156"/>
      <c r="DN370" s="156"/>
      <c r="DO370" s="156"/>
      <c r="DP370" s="156"/>
      <c r="DQ370" s="156"/>
      <c r="DR370" s="156"/>
      <c r="DS370" s="156"/>
      <c r="DT370" s="156"/>
      <c r="DU370" s="156"/>
      <c r="DV370" s="156"/>
      <c r="DW370" s="156"/>
      <c r="DX370" s="156"/>
      <c r="DY370" s="156"/>
      <c r="DZ370" s="156"/>
      <c r="EA370" s="156"/>
      <c r="EB370" s="156"/>
      <c r="EC370" s="156"/>
      <c r="ED370" s="156"/>
      <c r="EE370" s="156"/>
      <c r="EF370" s="156"/>
      <c r="EG370" s="156"/>
      <c r="EH370" s="156"/>
      <c r="EI370" s="156"/>
      <c r="EJ370" s="156"/>
      <c r="EK370" s="156"/>
      <c r="EL370" s="156"/>
      <c r="EM370" s="156"/>
      <c r="EN370" s="156"/>
      <c r="EO370" s="156"/>
      <c r="EP370" s="156"/>
      <c r="EQ370" s="156"/>
      <c r="ER370" s="156"/>
      <c r="ES370" s="156"/>
      <c r="ET370" s="156"/>
      <c r="EU370" s="156"/>
      <c r="EV370" s="156"/>
      <c r="EW370" s="156"/>
      <c r="EX370" s="156"/>
      <c r="EY370" s="156"/>
      <c r="EZ370" s="156"/>
      <c r="FA370" s="156"/>
      <c r="FB370" s="156"/>
      <c r="FC370" s="156"/>
      <c r="FD370" s="156"/>
      <c r="FE370" s="156"/>
      <c r="FF370" s="156"/>
      <c r="FG370" s="156"/>
      <c r="FH370" s="156"/>
      <c r="FI370" s="156"/>
      <c r="FJ370" s="156"/>
      <c r="FK370" s="156"/>
      <c r="FL370" s="156"/>
      <c r="FM370" s="156"/>
      <c r="FN370" s="156"/>
      <c r="FO370" s="156"/>
      <c r="FP370" s="156"/>
      <c r="FQ370" s="156"/>
      <c r="FR370" s="156"/>
      <c r="FS370" s="156"/>
      <c r="FT370" s="156"/>
      <c r="FU370" s="156"/>
      <c r="FV370" s="156"/>
      <c r="FW370" s="156"/>
      <c r="FX370" s="156"/>
      <c r="FY370" s="156"/>
      <c r="FZ370" s="156"/>
      <c r="GA370" s="156"/>
      <c r="GB370" s="156"/>
      <c r="GC370" s="156"/>
      <c r="GD370" s="156"/>
      <c r="GE370" s="156"/>
      <c r="GF370" s="156"/>
      <c r="GG370" s="156"/>
      <c r="GH370" s="156"/>
      <c r="GI370" s="156"/>
      <c r="GJ370" s="156"/>
      <c r="GK370" s="156"/>
      <c r="GL370" s="156"/>
      <c r="GM370" s="156"/>
      <c r="GN370" s="156"/>
      <c r="GO370" s="156"/>
      <c r="GP370" s="156"/>
      <c r="GQ370" s="156"/>
      <c r="GR370" s="156"/>
      <c r="GS370" s="156"/>
      <c r="GT370" s="156"/>
      <c r="GU370" s="156"/>
      <c r="GV370" s="156"/>
      <c r="GW370" s="156"/>
      <c r="GX370" s="156"/>
      <c r="GY370" s="156"/>
      <c r="GZ370" s="156"/>
      <c r="HA370" s="156"/>
      <c r="HB370" s="156"/>
      <c r="HC370" s="156"/>
      <c r="HD370" s="156"/>
      <c r="HE370" s="156"/>
      <c r="HF370" s="156"/>
      <c r="HG370" s="156"/>
      <c r="HH370" s="156"/>
      <c r="HI370" s="156"/>
      <c r="HJ370" s="156"/>
      <c r="HK370" s="156"/>
      <c r="HL370" s="156"/>
      <c r="HM370" s="156"/>
      <c r="HN370" s="156"/>
      <c r="HO370" s="156"/>
      <c r="HP370" s="156"/>
      <c r="HQ370" s="156"/>
      <c r="HR370" s="156"/>
      <c r="HS370" s="156"/>
      <c r="HT370" s="156"/>
      <c r="HU370" s="156"/>
      <c r="HV370" s="156"/>
      <c r="HW370" s="156"/>
      <c r="HX370" s="156"/>
      <c r="HY370" s="156"/>
      <c r="HZ370" s="156"/>
      <c r="IA370" s="156"/>
      <c r="IB370" s="156"/>
      <c r="IC370" s="156"/>
      <c r="ID370" s="156"/>
      <c r="IE370" s="156"/>
      <c r="IF370" s="156"/>
      <c r="IG370" s="156"/>
      <c r="IH370" s="156"/>
      <c r="II370" s="156"/>
      <c r="IJ370" s="156"/>
      <c r="IK370" s="156"/>
      <c r="IL370" s="156"/>
      <c r="IM370" s="156"/>
      <c r="IN370" s="156"/>
      <c r="IO370" s="156"/>
      <c r="IP370" s="156"/>
      <c r="IQ370" s="156"/>
      <c r="IR370" s="156"/>
      <c r="IS370" s="156"/>
      <c r="IT370" s="156"/>
      <c r="IU370" s="156"/>
      <c r="IV370" s="156"/>
      <c r="IW370" s="156"/>
      <c r="IX370" s="156"/>
      <c r="IY370" s="156"/>
      <c r="IZ370" s="156"/>
      <c r="JA370" s="156"/>
      <c r="JB370" s="156"/>
      <c r="JC370" s="156"/>
      <c r="JD370" s="156"/>
      <c r="JE370" s="156"/>
      <c r="JF370" s="156"/>
      <c r="JG370" s="156"/>
      <c r="JH370" s="156"/>
      <c r="JI370" s="156"/>
      <c r="JJ370" s="156"/>
      <c r="JK370" s="156"/>
      <c r="JL370" s="156"/>
      <c r="JM370" s="156"/>
      <c r="JN370" s="156"/>
      <c r="JO370" s="156"/>
      <c r="JP370" s="156"/>
      <c r="JQ370" s="156"/>
      <c r="JR370" s="156"/>
      <c r="JS370" s="156"/>
      <c r="JT370" s="156"/>
      <c r="JU370" s="156"/>
      <c r="JV370" s="156"/>
      <c r="JW370" s="156"/>
      <c r="JX370" s="156"/>
      <c r="JY370" s="156"/>
      <c r="JZ370" s="156"/>
      <c r="KA370" s="156"/>
      <c r="KB370" s="156"/>
      <c r="KC370" s="156"/>
      <c r="KD370" s="156"/>
      <c r="KE370" s="156"/>
      <c r="KF370" s="156"/>
      <c r="KG370" s="156"/>
      <c r="KH370" s="156"/>
      <c r="KI370" s="156"/>
      <c r="KJ370" s="156"/>
      <c r="KK370" s="156"/>
      <c r="KL370" s="156"/>
      <c r="KM370" s="156"/>
      <c r="KN370" s="156"/>
      <c r="KO370" s="156"/>
      <c r="KP370" s="156"/>
      <c r="KQ370" s="156"/>
      <c r="KR370" s="156"/>
      <c r="KS370" s="156"/>
      <c r="KT370" s="156"/>
      <c r="KU370" s="156"/>
      <c r="KV370" s="156"/>
      <c r="KW370" s="156"/>
      <c r="KX370" s="156"/>
      <c r="KY370" s="156"/>
      <c r="KZ370" s="156"/>
      <c r="LA370" s="156"/>
      <c r="LB370" s="156"/>
      <c r="LC370" s="156"/>
      <c r="LD370" s="156"/>
      <c r="LE370" s="156"/>
      <c r="LF370" s="156"/>
      <c r="LG370" s="156"/>
      <c r="LH370" s="156"/>
      <c r="LI370" s="156"/>
      <c r="LJ370" s="156"/>
      <c r="LK370" s="156"/>
      <c r="LL370" s="156"/>
      <c r="LM370" s="156"/>
      <c r="LN370" s="156"/>
      <c r="LO370" s="156"/>
      <c r="LP370" s="156"/>
      <c r="LQ370" s="156"/>
      <c r="LR370" s="156"/>
      <c r="LS370" s="156"/>
      <c r="LT370" s="156"/>
      <c r="LU370" s="156"/>
      <c r="LV370" s="156"/>
      <c r="LW370" s="156"/>
      <c r="LX370" s="156"/>
      <c r="LY370" s="156"/>
      <c r="LZ370" s="156"/>
      <c r="MA370" s="156"/>
      <c r="MB370" s="156"/>
      <c r="MC370" s="156"/>
      <c r="MD370" s="156"/>
      <c r="ME370" s="156"/>
      <c r="MF370" s="156"/>
      <c r="MG370" s="156"/>
      <c r="MH370" s="156"/>
      <c r="MI370" s="156"/>
      <c r="MJ370" s="156"/>
      <c r="MK370" s="156"/>
      <c r="ML370" s="156"/>
      <c r="MM370" s="156"/>
      <c r="MN370" s="156"/>
      <c r="MO370" s="156"/>
      <c r="MP370" s="156"/>
      <c r="MQ370" s="156"/>
      <c r="MR370" s="156"/>
      <c r="MS370" s="156"/>
      <c r="MT370" s="156"/>
      <c r="MU370" s="156"/>
      <c r="MV370" s="156"/>
      <c r="MW370" s="156"/>
      <c r="MX370" s="156"/>
      <c r="MY370" s="156"/>
      <c r="MZ370" s="156"/>
      <c r="NA370" s="156"/>
      <c r="NB370" s="156"/>
      <c r="NC370" s="156"/>
      <c r="ND370" s="156"/>
      <c r="NE370" s="156"/>
      <c r="NF370" s="156"/>
      <c r="NG370" s="156"/>
      <c r="NH370" s="156"/>
      <c r="NI370" s="156"/>
      <c r="NJ370" s="156"/>
      <c r="NK370" s="156"/>
      <c r="NL370" s="156"/>
      <c r="NM370" s="156"/>
      <c r="NN370" s="156"/>
      <c r="NO370" s="156"/>
      <c r="NP370" s="156"/>
      <c r="NQ370" s="156"/>
      <c r="NR370" s="156"/>
      <c r="NS370" s="156"/>
      <c r="NT370" s="156"/>
      <c r="NU370" s="156"/>
      <c r="NV370" s="156"/>
      <c r="NW370" s="156"/>
      <c r="NX370" s="156"/>
      <c r="NY370" s="156"/>
      <c r="NZ370" s="156"/>
      <c r="OA370" s="156"/>
      <c r="OB370" s="156"/>
      <c r="OC370" s="156"/>
      <c r="OD370" s="156"/>
      <c r="OE370" s="156"/>
      <c r="OF370" s="156"/>
      <c r="OG370" s="156"/>
      <c r="OH370" s="156"/>
      <c r="OI370" s="156"/>
      <c r="OJ370" s="156"/>
      <c r="OK370" s="156"/>
      <c r="OL370" s="156"/>
      <c r="OM370" s="156"/>
      <c r="ON370" s="156"/>
      <c r="OO370" s="156"/>
      <c r="OP370" s="156"/>
      <c r="OQ370" s="156"/>
      <c r="OR370" s="156"/>
      <c r="OS370" s="156"/>
      <c r="OT370" s="156"/>
      <c r="OU370" s="156"/>
      <c r="OV370" s="156"/>
      <c r="OW370" s="156"/>
      <c r="OX370" s="156"/>
      <c r="OY370" s="156"/>
      <c r="OZ370" s="156"/>
      <c r="PA370" s="156"/>
      <c r="PB370" s="156"/>
      <c r="PC370" s="156"/>
      <c r="PD370" s="156"/>
      <c r="PE370" s="156"/>
      <c r="PF370" s="156"/>
      <c r="PG370" s="156"/>
      <c r="PH370" s="156"/>
      <c r="PI370" s="156"/>
      <c r="PJ370" s="156"/>
      <c r="PK370" s="156"/>
      <c r="PL370" s="156"/>
      <c r="PM370" s="156"/>
      <c r="PN370" s="156"/>
      <c r="PO370" s="156"/>
      <c r="PP370" s="156"/>
      <c r="PQ370" s="156"/>
      <c r="PR370" s="156"/>
      <c r="PS370" s="156"/>
      <c r="PT370" s="156"/>
      <c r="PU370" s="156"/>
      <c r="PV370" s="156"/>
      <c r="PW370" s="156"/>
      <c r="PX370" s="156"/>
      <c r="PY370" s="156"/>
      <c r="PZ370" s="156"/>
      <c r="QA370" s="156"/>
      <c r="QB370" s="156"/>
      <c r="QC370" s="156"/>
      <c r="QD370" s="156"/>
      <c r="QE370" s="156"/>
      <c r="QF370" s="156"/>
      <c r="QG370" s="156"/>
      <c r="QH370" s="156"/>
      <c r="QI370" s="156"/>
      <c r="QJ370" s="156"/>
      <c r="QK370" s="156"/>
      <c r="QL370" s="156"/>
      <c r="QM370" s="156"/>
      <c r="QN370" s="156"/>
      <c r="QO370" s="156"/>
      <c r="QP370" s="156"/>
      <c r="QQ370" s="156"/>
      <c r="QR370" s="156"/>
      <c r="QS370" s="156"/>
      <c r="QT370" s="156"/>
      <c r="QU370" s="156"/>
      <c r="QV370" s="156"/>
      <c r="QW370" s="156"/>
      <c r="QX370" s="156"/>
      <c r="QY370" s="156"/>
      <c r="QZ370" s="156"/>
      <c r="RA370" s="156"/>
      <c r="RB370" s="156"/>
      <c r="RC370" s="156"/>
      <c r="RD370" s="156"/>
      <c r="RE370" s="156"/>
      <c r="RF370" s="156"/>
      <c r="RG370" s="156"/>
      <c r="RH370" s="156"/>
      <c r="RI370" s="156"/>
      <c r="RJ370" s="156"/>
      <c r="RK370" s="156"/>
      <c r="RL370" s="156"/>
      <c r="RM370" s="156"/>
    </row>
    <row r="371" spans="1:481" s="318" customFormat="1" ht="29.25" hidden="1">
      <c r="A371" s="297"/>
      <c r="B371" s="298"/>
      <c r="C371" s="298"/>
      <c r="D371" s="298"/>
      <c r="E371" s="299"/>
      <c r="F371" s="507">
        <v>20059547</v>
      </c>
      <c r="G371" s="380" t="s">
        <v>455</v>
      </c>
      <c r="H371" s="373" t="s">
        <v>69</v>
      </c>
      <c r="I371" s="298"/>
      <c r="J371" s="312"/>
      <c r="K371" s="313"/>
      <c r="L371" s="177">
        <f t="shared" si="9"/>
        <v>6000</v>
      </c>
      <c r="M371" s="313"/>
      <c r="N371" s="314"/>
      <c r="O371" s="364"/>
      <c r="P371" s="314"/>
      <c r="Q371" s="315"/>
      <c r="R371" s="314"/>
      <c r="S371" s="314"/>
      <c r="T371" s="314"/>
      <c r="U371" s="314"/>
      <c r="V371" s="312"/>
      <c r="W371" s="314"/>
      <c r="X371" s="317"/>
      <c r="Y371" s="366"/>
      <c r="Z371" s="314"/>
      <c r="AA371" s="315"/>
      <c r="AB371" s="314"/>
      <c r="AC371" s="314"/>
      <c r="AD371" s="314"/>
      <c r="AE371" s="314"/>
      <c r="AF371" s="312"/>
      <c r="AG371" s="314"/>
      <c r="AH371" s="317"/>
      <c r="AI371" s="365">
        <f>480+1020</f>
        <v>1500</v>
      </c>
      <c r="AJ371" s="314"/>
      <c r="AK371" s="315"/>
      <c r="AL371" s="314"/>
      <c r="AM371" s="314"/>
      <c r="AN371" s="314"/>
      <c r="AO371" s="314"/>
      <c r="AP371" s="312"/>
      <c r="AQ371" s="314"/>
      <c r="AR371" s="317"/>
      <c r="AS371" s="367">
        <v>1500</v>
      </c>
      <c r="AT371" s="314"/>
      <c r="AU371" s="315"/>
      <c r="AV371" s="314"/>
      <c r="AW371" s="314"/>
      <c r="AX371" s="314"/>
      <c r="AY371" s="314"/>
      <c r="AZ371" s="312"/>
      <c r="BA371" s="314"/>
      <c r="BB371" s="317"/>
      <c r="BC371" s="368">
        <v>1500</v>
      </c>
      <c r="BD371" s="314"/>
      <c r="BE371" s="315"/>
      <c r="BF371" s="314"/>
      <c r="BG371" s="314"/>
      <c r="BH371" s="314"/>
      <c r="BI371" s="314"/>
      <c r="BJ371" s="312"/>
      <c r="BK371" s="314"/>
      <c r="BL371" s="317"/>
      <c r="BM371" s="429">
        <v>1500</v>
      </c>
      <c r="BN371" s="314"/>
      <c r="BO371" s="315"/>
      <c r="BP371" s="314"/>
      <c r="BQ371" s="314"/>
      <c r="BR371" s="314"/>
      <c r="BS371" s="314"/>
      <c r="BT371" s="312"/>
      <c r="BU371" s="314"/>
      <c r="BV371" s="317"/>
      <c r="BW371" s="369"/>
      <c r="BX371" s="314"/>
      <c r="BY371" s="315"/>
      <c r="BZ371" s="314"/>
      <c r="CA371" s="314"/>
      <c r="CB371" s="314"/>
      <c r="CC371" s="314"/>
      <c r="CD371" s="312"/>
      <c r="CE371" s="317"/>
      <c r="CF371" s="156"/>
      <c r="CG371" s="156"/>
      <c r="CH371" s="156"/>
      <c r="CI371" s="156"/>
      <c r="CJ371" s="156"/>
      <c r="CK371" s="156"/>
      <c r="CL371" s="156"/>
      <c r="CM371" s="156"/>
      <c r="CN371" s="156"/>
      <c r="CO371" s="156"/>
      <c r="CP371" s="156"/>
      <c r="CQ371" s="156"/>
      <c r="CR371" s="156"/>
      <c r="CS371" s="156"/>
      <c r="CT371" s="156"/>
      <c r="CU371" s="156"/>
      <c r="CV371" s="156"/>
      <c r="CW371" s="156"/>
      <c r="CX371" s="156"/>
      <c r="CY371" s="156"/>
      <c r="CZ371" s="156"/>
      <c r="DA371" s="156"/>
      <c r="DB371" s="156"/>
      <c r="DC371" s="156"/>
      <c r="DD371" s="156"/>
      <c r="DE371" s="156"/>
      <c r="DF371" s="156"/>
      <c r="DG371" s="156"/>
      <c r="DH371" s="156"/>
      <c r="DI371" s="156"/>
      <c r="DJ371" s="156"/>
      <c r="DK371" s="156"/>
      <c r="DL371" s="156"/>
      <c r="DM371" s="156"/>
      <c r="DN371" s="156"/>
      <c r="DO371" s="156"/>
      <c r="DP371" s="156"/>
      <c r="DQ371" s="156"/>
      <c r="DR371" s="156"/>
      <c r="DS371" s="156"/>
      <c r="DT371" s="156"/>
      <c r="DU371" s="156"/>
      <c r="DV371" s="156"/>
      <c r="DW371" s="156"/>
      <c r="DX371" s="156"/>
      <c r="DY371" s="156"/>
      <c r="DZ371" s="156"/>
      <c r="EA371" s="156"/>
      <c r="EB371" s="156"/>
      <c r="EC371" s="156"/>
      <c r="ED371" s="156"/>
      <c r="EE371" s="156"/>
      <c r="EF371" s="156"/>
      <c r="EG371" s="156"/>
      <c r="EH371" s="156"/>
      <c r="EI371" s="156"/>
      <c r="EJ371" s="156"/>
      <c r="EK371" s="156"/>
      <c r="EL371" s="156"/>
      <c r="EM371" s="156"/>
      <c r="EN371" s="156"/>
      <c r="EO371" s="156"/>
      <c r="EP371" s="156"/>
      <c r="EQ371" s="156"/>
      <c r="ER371" s="156"/>
      <c r="ES371" s="156"/>
      <c r="ET371" s="156"/>
      <c r="EU371" s="156"/>
      <c r="EV371" s="156"/>
      <c r="EW371" s="156"/>
      <c r="EX371" s="156"/>
      <c r="EY371" s="156"/>
      <c r="EZ371" s="156"/>
      <c r="FA371" s="156"/>
      <c r="FB371" s="156"/>
      <c r="FC371" s="156"/>
      <c r="FD371" s="156"/>
      <c r="FE371" s="156"/>
      <c r="FF371" s="156"/>
      <c r="FG371" s="156"/>
      <c r="FH371" s="156"/>
      <c r="FI371" s="156"/>
      <c r="FJ371" s="156"/>
      <c r="FK371" s="156"/>
      <c r="FL371" s="156"/>
      <c r="FM371" s="156"/>
      <c r="FN371" s="156"/>
      <c r="FO371" s="156"/>
      <c r="FP371" s="156"/>
      <c r="FQ371" s="156"/>
      <c r="FR371" s="156"/>
      <c r="FS371" s="156"/>
      <c r="FT371" s="156"/>
      <c r="FU371" s="156"/>
      <c r="FV371" s="156"/>
      <c r="FW371" s="156"/>
      <c r="FX371" s="156"/>
      <c r="FY371" s="156"/>
      <c r="FZ371" s="156"/>
      <c r="GA371" s="156"/>
      <c r="GB371" s="156"/>
      <c r="GC371" s="156"/>
      <c r="GD371" s="156"/>
      <c r="GE371" s="156"/>
      <c r="GF371" s="156"/>
      <c r="GG371" s="156"/>
      <c r="GH371" s="156"/>
      <c r="GI371" s="156"/>
      <c r="GJ371" s="156"/>
      <c r="GK371" s="156"/>
      <c r="GL371" s="156"/>
      <c r="GM371" s="156"/>
      <c r="GN371" s="156"/>
      <c r="GO371" s="156"/>
      <c r="GP371" s="156"/>
      <c r="GQ371" s="156"/>
      <c r="GR371" s="156"/>
      <c r="GS371" s="156"/>
      <c r="GT371" s="156"/>
      <c r="GU371" s="156"/>
      <c r="GV371" s="156"/>
      <c r="GW371" s="156"/>
      <c r="GX371" s="156"/>
      <c r="GY371" s="156"/>
      <c r="GZ371" s="156"/>
      <c r="HA371" s="156"/>
      <c r="HB371" s="156"/>
      <c r="HC371" s="156"/>
      <c r="HD371" s="156"/>
      <c r="HE371" s="156"/>
      <c r="HF371" s="156"/>
      <c r="HG371" s="156"/>
      <c r="HH371" s="156"/>
      <c r="HI371" s="156"/>
      <c r="HJ371" s="156"/>
      <c r="HK371" s="156"/>
      <c r="HL371" s="156"/>
      <c r="HM371" s="156"/>
      <c r="HN371" s="156"/>
      <c r="HO371" s="156"/>
      <c r="HP371" s="156"/>
      <c r="HQ371" s="156"/>
      <c r="HR371" s="156"/>
      <c r="HS371" s="156"/>
      <c r="HT371" s="156"/>
      <c r="HU371" s="156"/>
      <c r="HV371" s="156"/>
      <c r="HW371" s="156"/>
      <c r="HX371" s="156"/>
      <c r="HY371" s="156"/>
      <c r="HZ371" s="156"/>
      <c r="IA371" s="156"/>
      <c r="IB371" s="156"/>
      <c r="IC371" s="156"/>
      <c r="ID371" s="156"/>
      <c r="IE371" s="156"/>
      <c r="IF371" s="156"/>
      <c r="IG371" s="156"/>
      <c r="IH371" s="156"/>
      <c r="II371" s="156"/>
      <c r="IJ371" s="156"/>
      <c r="IK371" s="156"/>
      <c r="IL371" s="156"/>
      <c r="IM371" s="156"/>
      <c r="IN371" s="156"/>
      <c r="IO371" s="156"/>
      <c r="IP371" s="156"/>
      <c r="IQ371" s="156"/>
      <c r="IR371" s="156"/>
      <c r="IS371" s="156"/>
      <c r="IT371" s="156"/>
      <c r="IU371" s="156"/>
      <c r="IV371" s="156"/>
      <c r="IW371" s="156"/>
      <c r="IX371" s="156"/>
      <c r="IY371" s="156"/>
      <c r="IZ371" s="156"/>
      <c r="JA371" s="156"/>
      <c r="JB371" s="156"/>
      <c r="JC371" s="156"/>
      <c r="JD371" s="156"/>
      <c r="JE371" s="156"/>
      <c r="JF371" s="156"/>
      <c r="JG371" s="156"/>
      <c r="JH371" s="156"/>
      <c r="JI371" s="156"/>
      <c r="JJ371" s="156"/>
      <c r="JK371" s="156"/>
      <c r="JL371" s="156"/>
      <c r="JM371" s="156"/>
      <c r="JN371" s="156"/>
      <c r="JO371" s="156"/>
      <c r="JP371" s="156"/>
      <c r="JQ371" s="156"/>
      <c r="JR371" s="156"/>
      <c r="JS371" s="156"/>
      <c r="JT371" s="156"/>
      <c r="JU371" s="156"/>
      <c r="JV371" s="156"/>
      <c r="JW371" s="156"/>
      <c r="JX371" s="156"/>
      <c r="JY371" s="156"/>
      <c r="JZ371" s="156"/>
      <c r="KA371" s="156"/>
      <c r="KB371" s="156"/>
      <c r="KC371" s="156"/>
      <c r="KD371" s="156"/>
      <c r="KE371" s="156"/>
      <c r="KF371" s="156"/>
      <c r="KG371" s="156"/>
      <c r="KH371" s="156"/>
      <c r="KI371" s="156"/>
      <c r="KJ371" s="156"/>
      <c r="KK371" s="156"/>
      <c r="KL371" s="156"/>
      <c r="KM371" s="156"/>
      <c r="KN371" s="156"/>
      <c r="KO371" s="156"/>
      <c r="KP371" s="156"/>
      <c r="KQ371" s="156"/>
      <c r="KR371" s="156"/>
      <c r="KS371" s="156"/>
      <c r="KT371" s="156"/>
      <c r="KU371" s="156"/>
      <c r="KV371" s="156"/>
      <c r="KW371" s="156"/>
      <c r="KX371" s="156"/>
      <c r="KY371" s="156"/>
      <c r="KZ371" s="156"/>
      <c r="LA371" s="156"/>
      <c r="LB371" s="156"/>
      <c r="LC371" s="156"/>
      <c r="LD371" s="156"/>
      <c r="LE371" s="156"/>
      <c r="LF371" s="156"/>
      <c r="LG371" s="156"/>
      <c r="LH371" s="156"/>
      <c r="LI371" s="156"/>
      <c r="LJ371" s="156"/>
      <c r="LK371" s="156"/>
      <c r="LL371" s="156"/>
      <c r="LM371" s="156"/>
      <c r="LN371" s="156"/>
      <c r="LO371" s="156"/>
      <c r="LP371" s="156"/>
      <c r="LQ371" s="156"/>
      <c r="LR371" s="156"/>
      <c r="LS371" s="156"/>
      <c r="LT371" s="156"/>
      <c r="LU371" s="156"/>
      <c r="LV371" s="156"/>
      <c r="LW371" s="156"/>
      <c r="LX371" s="156"/>
      <c r="LY371" s="156"/>
      <c r="LZ371" s="156"/>
      <c r="MA371" s="156"/>
      <c r="MB371" s="156"/>
      <c r="MC371" s="156"/>
      <c r="MD371" s="156"/>
      <c r="ME371" s="156"/>
      <c r="MF371" s="156"/>
      <c r="MG371" s="156"/>
      <c r="MH371" s="156"/>
      <c r="MI371" s="156"/>
      <c r="MJ371" s="156"/>
      <c r="MK371" s="156"/>
      <c r="ML371" s="156"/>
      <c r="MM371" s="156"/>
      <c r="MN371" s="156"/>
      <c r="MO371" s="156"/>
      <c r="MP371" s="156"/>
      <c r="MQ371" s="156"/>
      <c r="MR371" s="156"/>
      <c r="MS371" s="156"/>
      <c r="MT371" s="156"/>
      <c r="MU371" s="156"/>
      <c r="MV371" s="156"/>
      <c r="MW371" s="156"/>
      <c r="MX371" s="156"/>
      <c r="MY371" s="156"/>
      <c r="MZ371" s="156"/>
      <c r="NA371" s="156"/>
      <c r="NB371" s="156"/>
      <c r="NC371" s="156"/>
      <c r="ND371" s="156"/>
      <c r="NE371" s="156"/>
      <c r="NF371" s="156"/>
      <c r="NG371" s="156"/>
      <c r="NH371" s="156"/>
      <c r="NI371" s="156"/>
      <c r="NJ371" s="156"/>
      <c r="NK371" s="156"/>
      <c r="NL371" s="156"/>
      <c r="NM371" s="156"/>
      <c r="NN371" s="156"/>
      <c r="NO371" s="156"/>
      <c r="NP371" s="156"/>
      <c r="NQ371" s="156"/>
      <c r="NR371" s="156"/>
      <c r="NS371" s="156"/>
      <c r="NT371" s="156"/>
      <c r="NU371" s="156"/>
      <c r="NV371" s="156"/>
      <c r="NW371" s="156"/>
      <c r="NX371" s="156"/>
      <c r="NY371" s="156"/>
      <c r="NZ371" s="156"/>
      <c r="OA371" s="156"/>
      <c r="OB371" s="156"/>
      <c r="OC371" s="156"/>
      <c r="OD371" s="156"/>
      <c r="OE371" s="156"/>
      <c r="OF371" s="156"/>
      <c r="OG371" s="156"/>
      <c r="OH371" s="156"/>
      <c r="OI371" s="156"/>
      <c r="OJ371" s="156"/>
      <c r="OK371" s="156"/>
      <c r="OL371" s="156"/>
      <c r="OM371" s="156"/>
      <c r="ON371" s="156"/>
      <c r="OO371" s="156"/>
      <c r="OP371" s="156"/>
      <c r="OQ371" s="156"/>
      <c r="OR371" s="156"/>
      <c r="OS371" s="156"/>
      <c r="OT371" s="156"/>
      <c r="OU371" s="156"/>
      <c r="OV371" s="156"/>
      <c r="OW371" s="156"/>
      <c r="OX371" s="156"/>
      <c r="OY371" s="156"/>
      <c r="OZ371" s="156"/>
      <c r="PA371" s="156"/>
      <c r="PB371" s="156"/>
      <c r="PC371" s="156"/>
      <c r="PD371" s="156"/>
      <c r="PE371" s="156"/>
      <c r="PF371" s="156"/>
      <c r="PG371" s="156"/>
      <c r="PH371" s="156"/>
      <c r="PI371" s="156"/>
      <c r="PJ371" s="156"/>
      <c r="PK371" s="156"/>
      <c r="PL371" s="156"/>
      <c r="PM371" s="156"/>
      <c r="PN371" s="156"/>
      <c r="PO371" s="156"/>
      <c r="PP371" s="156"/>
      <c r="PQ371" s="156"/>
      <c r="PR371" s="156"/>
      <c r="PS371" s="156"/>
      <c r="PT371" s="156"/>
      <c r="PU371" s="156"/>
      <c r="PV371" s="156"/>
      <c r="PW371" s="156"/>
      <c r="PX371" s="156"/>
      <c r="PY371" s="156"/>
      <c r="PZ371" s="156"/>
      <c r="QA371" s="156"/>
      <c r="QB371" s="156"/>
      <c r="QC371" s="156"/>
      <c r="QD371" s="156"/>
      <c r="QE371" s="156"/>
      <c r="QF371" s="156"/>
      <c r="QG371" s="156"/>
      <c r="QH371" s="156"/>
      <c r="QI371" s="156"/>
      <c r="QJ371" s="156"/>
      <c r="QK371" s="156"/>
      <c r="QL371" s="156"/>
      <c r="QM371" s="156"/>
      <c r="QN371" s="156"/>
      <c r="QO371" s="156"/>
      <c r="QP371" s="156"/>
      <c r="QQ371" s="156"/>
      <c r="QR371" s="156"/>
      <c r="QS371" s="156"/>
      <c r="QT371" s="156"/>
      <c r="QU371" s="156"/>
      <c r="QV371" s="156"/>
      <c r="QW371" s="156"/>
      <c r="QX371" s="156"/>
      <c r="QY371" s="156"/>
      <c r="QZ371" s="156"/>
      <c r="RA371" s="156"/>
      <c r="RB371" s="156"/>
      <c r="RC371" s="156"/>
      <c r="RD371" s="156"/>
      <c r="RE371" s="156"/>
      <c r="RF371" s="156"/>
      <c r="RG371" s="156"/>
      <c r="RH371" s="156"/>
      <c r="RI371" s="156"/>
      <c r="RJ371" s="156"/>
      <c r="RK371" s="156"/>
      <c r="RL371" s="156"/>
      <c r="RM371" s="156"/>
    </row>
    <row r="372" spans="1:481" s="318" customFormat="1" ht="29.25" hidden="1">
      <c r="A372" s="297"/>
      <c r="B372" s="298"/>
      <c r="C372" s="298"/>
      <c r="D372" s="298"/>
      <c r="E372" s="299"/>
      <c r="F372" s="507">
        <v>20057458</v>
      </c>
      <c r="G372" s="380" t="s">
        <v>456</v>
      </c>
      <c r="H372" s="493" t="s">
        <v>69</v>
      </c>
      <c r="I372" s="298"/>
      <c r="J372" s="312"/>
      <c r="K372" s="313"/>
      <c r="L372" s="177">
        <f t="shared" si="9"/>
        <v>6336</v>
      </c>
      <c r="M372" s="313"/>
      <c r="N372" s="314"/>
      <c r="O372" s="364"/>
      <c r="P372" s="314"/>
      <c r="Q372" s="315"/>
      <c r="R372" s="314"/>
      <c r="S372" s="314"/>
      <c r="T372" s="314"/>
      <c r="U372" s="314"/>
      <c r="V372" s="312"/>
      <c r="W372" s="314"/>
      <c r="X372" s="317"/>
      <c r="Y372" s="366"/>
      <c r="Z372" s="314"/>
      <c r="AA372" s="315"/>
      <c r="AB372" s="314"/>
      <c r="AC372" s="314"/>
      <c r="AD372" s="314"/>
      <c r="AE372" s="314"/>
      <c r="AF372" s="312"/>
      <c r="AG372" s="314"/>
      <c r="AH372" s="317"/>
      <c r="AI372" s="365">
        <f>594+1242</f>
        <v>1836</v>
      </c>
      <c r="AJ372" s="314"/>
      <c r="AK372" s="315"/>
      <c r="AL372" s="314"/>
      <c r="AM372" s="314"/>
      <c r="AN372" s="314"/>
      <c r="AO372" s="314"/>
      <c r="AP372" s="312"/>
      <c r="AQ372" s="314"/>
      <c r="AR372" s="317"/>
      <c r="AS372" s="367">
        <v>1500</v>
      </c>
      <c r="AT372" s="314"/>
      <c r="AU372" s="315"/>
      <c r="AV372" s="314"/>
      <c r="AW372" s="314"/>
      <c r="AX372" s="314"/>
      <c r="AY372" s="314"/>
      <c r="AZ372" s="312"/>
      <c r="BA372" s="314"/>
      <c r="BB372" s="317"/>
      <c r="BC372" s="368">
        <v>1500</v>
      </c>
      <c r="BD372" s="314"/>
      <c r="BE372" s="315"/>
      <c r="BF372" s="314"/>
      <c r="BG372" s="314"/>
      <c r="BH372" s="314"/>
      <c r="BI372" s="314"/>
      <c r="BJ372" s="312"/>
      <c r="BK372" s="314"/>
      <c r="BL372" s="317"/>
      <c r="BM372" s="429">
        <v>1500</v>
      </c>
      <c r="BN372" s="314"/>
      <c r="BO372" s="315"/>
      <c r="BP372" s="314"/>
      <c r="BQ372" s="314"/>
      <c r="BR372" s="314"/>
      <c r="BS372" s="314"/>
      <c r="BT372" s="312"/>
      <c r="BU372" s="314"/>
      <c r="BV372" s="317"/>
      <c r="BW372" s="369"/>
      <c r="BX372" s="314"/>
      <c r="BY372" s="315"/>
      <c r="BZ372" s="314"/>
      <c r="CA372" s="314"/>
      <c r="CB372" s="314"/>
      <c r="CC372" s="314"/>
      <c r="CD372" s="312"/>
      <c r="CE372" s="317"/>
      <c r="CF372" s="156"/>
      <c r="CG372" s="156"/>
      <c r="CH372" s="156"/>
      <c r="CI372" s="156"/>
      <c r="CJ372" s="156"/>
      <c r="CK372" s="156"/>
      <c r="CL372" s="156"/>
      <c r="CM372" s="156"/>
      <c r="CN372" s="156"/>
      <c r="CO372" s="156"/>
      <c r="CP372" s="156"/>
      <c r="CQ372" s="156"/>
      <c r="CR372" s="156"/>
      <c r="CS372" s="156"/>
      <c r="CT372" s="156"/>
      <c r="CU372" s="156"/>
      <c r="CV372" s="156"/>
      <c r="CW372" s="156"/>
      <c r="CX372" s="156"/>
      <c r="CY372" s="156"/>
      <c r="CZ372" s="156"/>
      <c r="DA372" s="156"/>
      <c r="DB372" s="156"/>
      <c r="DC372" s="156"/>
      <c r="DD372" s="156"/>
      <c r="DE372" s="156"/>
      <c r="DF372" s="156"/>
      <c r="DG372" s="156"/>
      <c r="DH372" s="156"/>
      <c r="DI372" s="156"/>
      <c r="DJ372" s="156"/>
      <c r="DK372" s="156"/>
      <c r="DL372" s="156"/>
      <c r="DM372" s="156"/>
      <c r="DN372" s="156"/>
      <c r="DO372" s="156"/>
      <c r="DP372" s="156"/>
      <c r="DQ372" s="156"/>
      <c r="DR372" s="156"/>
      <c r="DS372" s="156"/>
      <c r="DT372" s="156"/>
      <c r="DU372" s="156"/>
      <c r="DV372" s="156"/>
      <c r="DW372" s="156"/>
      <c r="DX372" s="156"/>
      <c r="DY372" s="156"/>
      <c r="DZ372" s="156"/>
      <c r="EA372" s="156"/>
      <c r="EB372" s="156"/>
      <c r="EC372" s="156"/>
      <c r="ED372" s="156"/>
      <c r="EE372" s="156"/>
      <c r="EF372" s="156"/>
      <c r="EG372" s="156"/>
      <c r="EH372" s="156"/>
      <c r="EI372" s="156"/>
      <c r="EJ372" s="156"/>
      <c r="EK372" s="156"/>
      <c r="EL372" s="156"/>
      <c r="EM372" s="156"/>
      <c r="EN372" s="156"/>
      <c r="EO372" s="156"/>
      <c r="EP372" s="156"/>
      <c r="EQ372" s="156"/>
      <c r="ER372" s="156"/>
      <c r="ES372" s="156"/>
      <c r="ET372" s="156"/>
      <c r="EU372" s="156"/>
      <c r="EV372" s="156"/>
      <c r="EW372" s="156"/>
      <c r="EX372" s="156"/>
      <c r="EY372" s="156"/>
      <c r="EZ372" s="156"/>
      <c r="FA372" s="156"/>
      <c r="FB372" s="156"/>
      <c r="FC372" s="156"/>
      <c r="FD372" s="156"/>
      <c r="FE372" s="156"/>
      <c r="FF372" s="156"/>
      <c r="FG372" s="156"/>
      <c r="FH372" s="156"/>
      <c r="FI372" s="156"/>
      <c r="FJ372" s="156"/>
      <c r="FK372" s="156"/>
      <c r="FL372" s="156"/>
      <c r="FM372" s="156"/>
      <c r="FN372" s="156"/>
      <c r="FO372" s="156"/>
      <c r="FP372" s="156"/>
      <c r="FQ372" s="156"/>
      <c r="FR372" s="156"/>
      <c r="FS372" s="156"/>
      <c r="FT372" s="156"/>
      <c r="FU372" s="156"/>
      <c r="FV372" s="156"/>
      <c r="FW372" s="156"/>
      <c r="FX372" s="156"/>
      <c r="FY372" s="156"/>
      <c r="FZ372" s="156"/>
      <c r="GA372" s="156"/>
      <c r="GB372" s="156"/>
      <c r="GC372" s="156"/>
      <c r="GD372" s="156"/>
      <c r="GE372" s="156"/>
      <c r="GF372" s="156"/>
      <c r="GG372" s="156"/>
      <c r="GH372" s="156"/>
      <c r="GI372" s="156"/>
      <c r="GJ372" s="156"/>
      <c r="GK372" s="156"/>
      <c r="GL372" s="156"/>
      <c r="GM372" s="156"/>
      <c r="GN372" s="156"/>
      <c r="GO372" s="156"/>
      <c r="GP372" s="156"/>
      <c r="GQ372" s="156"/>
      <c r="GR372" s="156"/>
      <c r="GS372" s="156"/>
      <c r="GT372" s="156"/>
      <c r="GU372" s="156"/>
      <c r="GV372" s="156"/>
      <c r="GW372" s="156"/>
      <c r="GX372" s="156"/>
      <c r="GY372" s="156"/>
      <c r="GZ372" s="156"/>
      <c r="HA372" s="156"/>
      <c r="HB372" s="156"/>
      <c r="HC372" s="156"/>
      <c r="HD372" s="156"/>
      <c r="HE372" s="156"/>
      <c r="HF372" s="156"/>
      <c r="HG372" s="156"/>
      <c r="HH372" s="156"/>
      <c r="HI372" s="156"/>
      <c r="HJ372" s="156"/>
      <c r="HK372" s="156"/>
      <c r="HL372" s="156"/>
      <c r="HM372" s="156"/>
      <c r="HN372" s="156"/>
      <c r="HO372" s="156"/>
      <c r="HP372" s="156"/>
      <c r="HQ372" s="156"/>
      <c r="HR372" s="156"/>
      <c r="HS372" s="156"/>
      <c r="HT372" s="156"/>
      <c r="HU372" s="156"/>
      <c r="HV372" s="156"/>
      <c r="HW372" s="156"/>
      <c r="HX372" s="156"/>
      <c r="HY372" s="156"/>
      <c r="HZ372" s="156"/>
      <c r="IA372" s="156"/>
      <c r="IB372" s="156"/>
      <c r="IC372" s="156"/>
      <c r="ID372" s="156"/>
      <c r="IE372" s="156"/>
      <c r="IF372" s="156"/>
      <c r="IG372" s="156"/>
      <c r="IH372" s="156"/>
      <c r="II372" s="156"/>
      <c r="IJ372" s="156"/>
      <c r="IK372" s="156"/>
      <c r="IL372" s="156"/>
      <c r="IM372" s="156"/>
      <c r="IN372" s="156"/>
      <c r="IO372" s="156"/>
      <c r="IP372" s="156"/>
      <c r="IQ372" s="156"/>
      <c r="IR372" s="156"/>
      <c r="IS372" s="156"/>
      <c r="IT372" s="156"/>
      <c r="IU372" s="156"/>
      <c r="IV372" s="156"/>
      <c r="IW372" s="156"/>
      <c r="IX372" s="156"/>
      <c r="IY372" s="156"/>
      <c r="IZ372" s="156"/>
      <c r="JA372" s="156"/>
      <c r="JB372" s="156"/>
      <c r="JC372" s="156"/>
      <c r="JD372" s="156"/>
      <c r="JE372" s="156"/>
      <c r="JF372" s="156"/>
      <c r="JG372" s="156"/>
      <c r="JH372" s="156"/>
      <c r="JI372" s="156"/>
      <c r="JJ372" s="156"/>
      <c r="JK372" s="156"/>
      <c r="JL372" s="156"/>
      <c r="JM372" s="156"/>
      <c r="JN372" s="156"/>
      <c r="JO372" s="156"/>
      <c r="JP372" s="156"/>
      <c r="JQ372" s="156"/>
      <c r="JR372" s="156"/>
      <c r="JS372" s="156"/>
      <c r="JT372" s="156"/>
      <c r="JU372" s="156"/>
      <c r="JV372" s="156"/>
      <c r="JW372" s="156"/>
      <c r="JX372" s="156"/>
      <c r="JY372" s="156"/>
      <c r="JZ372" s="156"/>
      <c r="KA372" s="156"/>
      <c r="KB372" s="156"/>
      <c r="KC372" s="156"/>
      <c r="KD372" s="156"/>
      <c r="KE372" s="156"/>
      <c r="KF372" s="156"/>
      <c r="KG372" s="156"/>
      <c r="KH372" s="156"/>
      <c r="KI372" s="156"/>
      <c r="KJ372" s="156"/>
      <c r="KK372" s="156"/>
      <c r="KL372" s="156"/>
      <c r="KM372" s="156"/>
      <c r="KN372" s="156"/>
      <c r="KO372" s="156"/>
      <c r="KP372" s="156"/>
      <c r="KQ372" s="156"/>
      <c r="KR372" s="156"/>
      <c r="KS372" s="156"/>
      <c r="KT372" s="156"/>
      <c r="KU372" s="156"/>
      <c r="KV372" s="156"/>
      <c r="KW372" s="156"/>
      <c r="KX372" s="156"/>
      <c r="KY372" s="156"/>
      <c r="KZ372" s="156"/>
      <c r="LA372" s="156"/>
      <c r="LB372" s="156"/>
      <c r="LC372" s="156"/>
      <c r="LD372" s="156"/>
      <c r="LE372" s="156"/>
      <c r="LF372" s="156"/>
      <c r="LG372" s="156"/>
      <c r="LH372" s="156"/>
      <c r="LI372" s="156"/>
      <c r="LJ372" s="156"/>
      <c r="LK372" s="156"/>
      <c r="LL372" s="156"/>
      <c r="LM372" s="156"/>
      <c r="LN372" s="156"/>
      <c r="LO372" s="156"/>
      <c r="LP372" s="156"/>
      <c r="LQ372" s="156"/>
      <c r="LR372" s="156"/>
      <c r="LS372" s="156"/>
      <c r="LT372" s="156"/>
      <c r="LU372" s="156"/>
      <c r="LV372" s="156"/>
      <c r="LW372" s="156"/>
      <c r="LX372" s="156"/>
      <c r="LY372" s="156"/>
      <c r="LZ372" s="156"/>
      <c r="MA372" s="156"/>
      <c r="MB372" s="156"/>
      <c r="MC372" s="156"/>
      <c r="MD372" s="156"/>
      <c r="ME372" s="156"/>
      <c r="MF372" s="156"/>
      <c r="MG372" s="156"/>
      <c r="MH372" s="156"/>
      <c r="MI372" s="156"/>
      <c r="MJ372" s="156"/>
      <c r="MK372" s="156"/>
      <c r="ML372" s="156"/>
      <c r="MM372" s="156"/>
      <c r="MN372" s="156"/>
      <c r="MO372" s="156"/>
      <c r="MP372" s="156"/>
      <c r="MQ372" s="156"/>
      <c r="MR372" s="156"/>
      <c r="MS372" s="156"/>
      <c r="MT372" s="156"/>
      <c r="MU372" s="156"/>
      <c r="MV372" s="156"/>
      <c r="MW372" s="156"/>
      <c r="MX372" s="156"/>
      <c r="MY372" s="156"/>
      <c r="MZ372" s="156"/>
      <c r="NA372" s="156"/>
      <c r="NB372" s="156"/>
      <c r="NC372" s="156"/>
      <c r="ND372" s="156"/>
      <c r="NE372" s="156"/>
      <c r="NF372" s="156"/>
      <c r="NG372" s="156"/>
      <c r="NH372" s="156"/>
      <c r="NI372" s="156"/>
      <c r="NJ372" s="156"/>
      <c r="NK372" s="156"/>
      <c r="NL372" s="156"/>
      <c r="NM372" s="156"/>
      <c r="NN372" s="156"/>
      <c r="NO372" s="156"/>
      <c r="NP372" s="156"/>
      <c r="NQ372" s="156"/>
      <c r="NR372" s="156"/>
      <c r="NS372" s="156"/>
      <c r="NT372" s="156"/>
      <c r="NU372" s="156"/>
      <c r="NV372" s="156"/>
      <c r="NW372" s="156"/>
      <c r="NX372" s="156"/>
      <c r="NY372" s="156"/>
      <c r="NZ372" s="156"/>
      <c r="OA372" s="156"/>
      <c r="OB372" s="156"/>
      <c r="OC372" s="156"/>
      <c r="OD372" s="156"/>
      <c r="OE372" s="156"/>
      <c r="OF372" s="156"/>
      <c r="OG372" s="156"/>
      <c r="OH372" s="156"/>
      <c r="OI372" s="156"/>
      <c r="OJ372" s="156"/>
      <c r="OK372" s="156"/>
      <c r="OL372" s="156"/>
      <c r="OM372" s="156"/>
      <c r="ON372" s="156"/>
      <c r="OO372" s="156"/>
      <c r="OP372" s="156"/>
      <c r="OQ372" s="156"/>
      <c r="OR372" s="156"/>
      <c r="OS372" s="156"/>
      <c r="OT372" s="156"/>
      <c r="OU372" s="156"/>
      <c r="OV372" s="156"/>
      <c r="OW372" s="156"/>
      <c r="OX372" s="156"/>
      <c r="OY372" s="156"/>
      <c r="OZ372" s="156"/>
      <c r="PA372" s="156"/>
      <c r="PB372" s="156"/>
      <c r="PC372" s="156"/>
      <c r="PD372" s="156"/>
      <c r="PE372" s="156"/>
      <c r="PF372" s="156"/>
      <c r="PG372" s="156"/>
      <c r="PH372" s="156"/>
      <c r="PI372" s="156"/>
      <c r="PJ372" s="156"/>
      <c r="PK372" s="156"/>
      <c r="PL372" s="156"/>
      <c r="PM372" s="156"/>
      <c r="PN372" s="156"/>
      <c r="PO372" s="156"/>
      <c r="PP372" s="156"/>
      <c r="PQ372" s="156"/>
      <c r="PR372" s="156"/>
      <c r="PS372" s="156"/>
      <c r="PT372" s="156"/>
      <c r="PU372" s="156"/>
      <c r="PV372" s="156"/>
      <c r="PW372" s="156"/>
      <c r="PX372" s="156"/>
      <c r="PY372" s="156"/>
      <c r="PZ372" s="156"/>
      <c r="QA372" s="156"/>
      <c r="QB372" s="156"/>
      <c r="QC372" s="156"/>
      <c r="QD372" s="156"/>
      <c r="QE372" s="156"/>
      <c r="QF372" s="156"/>
      <c r="QG372" s="156"/>
      <c r="QH372" s="156"/>
      <c r="QI372" s="156"/>
      <c r="QJ372" s="156"/>
      <c r="QK372" s="156"/>
      <c r="QL372" s="156"/>
      <c r="QM372" s="156"/>
      <c r="QN372" s="156"/>
      <c r="QO372" s="156"/>
      <c r="QP372" s="156"/>
      <c r="QQ372" s="156"/>
      <c r="QR372" s="156"/>
      <c r="QS372" s="156"/>
      <c r="QT372" s="156"/>
      <c r="QU372" s="156"/>
      <c r="QV372" s="156"/>
      <c r="QW372" s="156"/>
      <c r="QX372" s="156"/>
      <c r="QY372" s="156"/>
      <c r="QZ372" s="156"/>
      <c r="RA372" s="156"/>
      <c r="RB372" s="156"/>
      <c r="RC372" s="156"/>
      <c r="RD372" s="156"/>
      <c r="RE372" s="156"/>
      <c r="RF372" s="156"/>
      <c r="RG372" s="156"/>
      <c r="RH372" s="156"/>
      <c r="RI372" s="156"/>
      <c r="RJ372" s="156"/>
      <c r="RK372" s="156"/>
      <c r="RL372" s="156"/>
      <c r="RM372" s="156"/>
    </row>
    <row r="373" spans="1:481" s="318" customFormat="1" ht="29.25" hidden="1">
      <c r="A373" s="297"/>
      <c r="B373" s="298"/>
      <c r="C373" s="298"/>
      <c r="D373" s="298"/>
      <c r="E373" s="299"/>
      <c r="F373" s="424"/>
      <c r="G373" s="380" t="s">
        <v>449</v>
      </c>
      <c r="H373" s="430"/>
      <c r="I373" s="298"/>
      <c r="J373" s="312"/>
      <c r="K373" s="313"/>
      <c r="L373" s="415">
        <f t="shared" si="9"/>
        <v>0</v>
      </c>
      <c r="M373" s="313"/>
      <c r="N373" s="314"/>
      <c r="O373" s="364"/>
      <c r="P373" s="314"/>
      <c r="Q373" s="315"/>
      <c r="R373" s="314"/>
      <c r="S373" s="314"/>
      <c r="T373" s="314"/>
      <c r="U373" s="314"/>
      <c r="V373" s="312"/>
      <c r="W373" s="314"/>
      <c r="X373" s="314"/>
      <c r="Y373" s="366"/>
      <c r="Z373" s="314"/>
      <c r="AA373" s="315"/>
      <c r="AB373" s="314"/>
      <c r="AC373" s="314"/>
      <c r="AD373" s="314"/>
      <c r="AE373" s="314"/>
      <c r="AF373" s="312"/>
      <c r="AG373" s="314"/>
      <c r="AH373" s="314"/>
      <c r="AI373" s="365"/>
      <c r="AJ373" s="314"/>
      <c r="AK373" s="315"/>
      <c r="AL373" s="314"/>
      <c r="AM373" s="314"/>
      <c r="AN373" s="314"/>
      <c r="AO373" s="314"/>
      <c r="AP373" s="312"/>
      <c r="AQ373" s="314"/>
      <c r="AR373" s="314"/>
      <c r="AS373" s="367"/>
      <c r="AT373" s="314"/>
      <c r="AU373" s="315"/>
      <c r="AV373" s="314"/>
      <c r="AW373" s="314"/>
      <c r="AX373" s="314"/>
      <c r="AY373" s="314"/>
      <c r="AZ373" s="312"/>
      <c r="BA373" s="314"/>
      <c r="BB373" s="314"/>
      <c r="BC373" s="368"/>
      <c r="BD373" s="314"/>
      <c r="BE373" s="315"/>
      <c r="BF373" s="314"/>
      <c r="BG373" s="314"/>
      <c r="BH373" s="314"/>
      <c r="BI373" s="314"/>
      <c r="BJ373" s="312"/>
      <c r="BK373" s="314"/>
      <c r="BL373" s="314"/>
      <c r="BM373" s="429"/>
      <c r="BN373" s="314"/>
      <c r="BO373" s="315"/>
      <c r="BP373" s="314"/>
      <c r="BQ373" s="314"/>
      <c r="BR373" s="314"/>
      <c r="BS373" s="314"/>
      <c r="BT373" s="312"/>
      <c r="BU373" s="314"/>
      <c r="BV373" s="314"/>
      <c r="BW373" s="369"/>
      <c r="BX373" s="314"/>
      <c r="BY373" s="315"/>
      <c r="BZ373" s="314"/>
      <c r="CA373" s="314"/>
      <c r="CB373" s="314"/>
      <c r="CC373" s="314"/>
      <c r="CD373" s="312"/>
      <c r="CE373" s="317"/>
      <c r="CF373" s="156"/>
      <c r="CG373" s="156"/>
      <c r="CH373" s="156"/>
      <c r="CI373" s="156"/>
      <c r="CJ373" s="156"/>
      <c r="CK373" s="156"/>
      <c r="CL373" s="156"/>
      <c r="CM373" s="156"/>
      <c r="CN373" s="156"/>
      <c r="CO373" s="156"/>
      <c r="CP373" s="156"/>
      <c r="CQ373" s="156"/>
      <c r="CR373" s="156"/>
      <c r="CS373" s="156"/>
      <c r="CT373" s="156"/>
      <c r="CU373" s="156"/>
      <c r="CV373" s="156"/>
      <c r="CW373" s="156"/>
      <c r="CX373" s="156"/>
      <c r="CY373" s="156"/>
      <c r="CZ373" s="156"/>
      <c r="DA373" s="156"/>
      <c r="DB373" s="156"/>
      <c r="DC373" s="156"/>
      <c r="DD373" s="156"/>
      <c r="DE373" s="156"/>
      <c r="DF373" s="156"/>
      <c r="DG373" s="156"/>
      <c r="DH373" s="156"/>
      <c r="DI373" s="156"/>
      <c r="DJ373" s="156"/>
      <c r="DK373" s="156"/>
      <c r="DL373" s="156"/>
      <c r="DM373" s="156"/>
      <c r="DN373" s="156"/>
      <c r="DO373" s="156"/>
      <c r="DP373" s="156"/>
      <c r="DQ373" s="156"/>
      <c r="DR373" s="156"/>
      <c r="DS373" s="156"/>
      <c r="DT373" s="156"/>
      <c r="DU373" s="156"/>
      <c r="DV373" s="156"/>
      <c r="DW373" s="156"/>
      <c r="DX373" s="156"/>
      <c r="DY373" s="156"/>
      <c r="DZ373" s="156"/>
      <c r="EA373" s="156"/>
      <c r="EB373" s="156"/>
      <c r="EC373" s="156"/>
      <c r="ED373" s="156"/>
      <c r="EE373" s="156"/>
      <c r="EF373" s="156"/>
      <c r="EG373" s="156"/>
      <c r="EH373" s="156"/>
      <c r="EI373" s="156"/>
      <c r="EJ373" s="156"/>
      <c r="EK373" s="156"/>
      <c r="EL373" s="156"/>
      <c r="EM373" s="156"/>
      <c r="EN373" s="156"/>
      <c r="EO373" s="156"/>
      <c r="EP373" s="156"/>
      <c r="EQ373" s="156"/>
      <c r="ER373" s="156"/>
      <c r="ES373" s="156"/>
      <c r="ET373" s="156"/>
      <c r="EU373" s="156"/>
      <c r="EV373" s="156"/>
      <c r="EW373" s="156"/>
      <c r="EX373" s="156"/>
      <c r="EY373" s="156"/>
      <c r="EZ373" s="156"/>
      <c r="FA373" s="156"/>
      <c r="FB373" s="156"/>
      <c r="FC373" s="156"/>
      <c r="FD373" s="156"/>
      <c r="FE373" s="156"/>
      <c r="FF373" s="156"/>
      <c r="FG373" s="156"/>
      <c r="FH373" s="156"/>
      <c r="FI373" s="156"/>
      <c r="FJ373" s="156"/>
      <c r="FK373" s="156"/>
      <c r="FL373" s="156"/>
      <c r="FM373" s="156"/>
      <c r="FN373" s="156"/>
      <c r="FO373" s="156"/>
      <c r="FP373" s="156"/>
      <c r="FQ373" s="156"/>
      <c r="FR373" s="156"/>
      <c r="FS373" s="156"/>
      <c r="FT373" s="156"/>
      <c r="FU373" s="156"/>
      <c r="FV373" s="156"/>
      <c r="FW373" s="156"/>
      <c r="FX373" s="156"/>
      <c r="FY373" s="156"/>
      <c r="FZ373" s="156"/>
      <c r="GA373" s="156"/>
      <c r="GB373" s="156"/>
      <c r="GC373" s="156"/>
      <c r="GD373" s="156"/>
      <c r="GE373" s="156"/>
      <c r="GF373" s="156"/>
      <c r="GG373" s="156"/>
      <c r="GH373" s="156"/>
      <c r="GI373" s="156"/>
      <c r="GJ373" s="156"/>
      <c r="GK373" s="156"/>
      <c r="GL373" s="156"/>
      <c r="GM373" s="156"/>
      <c r="GN373" s="156"/>
      <c r="GO373" s="156"/>
      <c r="GP373" s="156"/>
      <c r="GQ373" s="156"/>
      <c r="GR373" s="156"/>
      <c r="GS373" s="156"/>
      <c r="GT373" s="156"/>
      <c r="GU373" s="156"/>
      <c r="GV373" s="156"/>
      <c r="GW373" s="156"/>
      <c r="GX373" s="156"/>
      <c r="GY373" s="156"/>
      <c r="GZ373" s="156"/>
      <c r="HA373" s="156"/>
      <c r="HB373" s="156"/>
      <c r="HC373" s="156"/>
      <c r="HD373" s="156"/>
      <c r="HE373" s="156"/>
      <c r="HF373" s="156"/>
      <c r="HG373" s="156"/>
      <c r="HH373" s="156"/>
      <c r="HI373" s="156"/>
      <c r="HJ373" s="156"/>
      <c r="HK373" s="156"/>
      <c r="HL373" s="156"/>
      <c r="HM373" s="156"/>
      <c r="HN373" s="156"/>
      <c r="HO373" s="156"/>
      <c r="HP373" s="156"/>
      <c r="HQ373" s="156"/>
      <c r="HR373" s="156"/>
      <c r="HS373" s="156"/>
      <c r="HT373" s="156"/>
      <c r="HU373" s="156"/>
      <c r="HV373" s="156"/>
      <c r="HW373" s="156"/>
      <c r="HX373" s="156"/>
      <c r="HY373" s="156"/>
      <c r="HZ373" s="156"/>
      <c r="IA373" s="156"/>
      <c r="IB373" s="156"/>
      <c r="IC373" s="156"/>
      <c r="ID373" s="156"/>
      <c r="IE373" s="156"/>
      <c r="IF373" s="156"/>
      <c r="IG373" s="156"/>
      <c r="IH373" s="156"/>
      <c r="II373" s="156"/>
      <c r="IJ373" s="156"/>
      <c r="IK373" s="156"/>
      <c r="IL373" s="156"/>
      <c r="IM373" s="156"/>
      <c r="IN373" s="156"/>
      <c r="IO373" s="156"/>
      <c r="IP373" s="156"/>
      <c r="IQ373" s="156"/>
      <c r="IR373" s="156"/>
      <c r="IS373" s="156"/>
      <c r="IT373" s="156"/>
      <c r="IU373" s="156"/>
      <c r="IV373" s="156"/>
      <c r="IW373" s="156"/>
      <c r="IX373" s="156"/>
      <c r="IY373" s="156"/>
      <c r="IZ373" s="156"/>
      <c r="JA373" s="156"/>
      <c r="JB373" s="156"/>
      <c r="JC373" s="156"/>
      <c r="JD373" s="156"/>
      <c r="JE373" s="156"/>
      <c r="JF373" s="156"/>
      <c r="JG373" s="156"/>
      <c r="JH373" s="156"/>
      <c r="JI373" s="156"/>
      <c r="JJ373" s="156"/>
      <c r="JK373" s="156"/>
      <c r="JL373" s="156"/>
      <c r="JM373" s="156"/>
      <c r="JN373" s="156"/>
      <c r="JO373" s="156"/>
      <c r="JP373" s="156"/>
      <c r="JQ373" s="156"/>
      <c r="JR373" s="156"/>
      <c r="JS373" s="156"/>
      <c r="JT373" s="156"/>
      <c r="JU373" s="156"/>
      <c r="JV373" s="156"/>
      <c r="JW373" s="156"/>
      <c r="JX373" s="156"/>
      <c r="JY373" s="156"/>
      <c r="JZ373" s="156"/>
      <c r="KA373" s="156"/>
      <c r="KB373" s="156"/>
      <c r="KC373" s="156"/>
      <c r="KD373" s="156"/>
      <c r="KE373" s="156"/>
      <c r="KF373" s="156"/>
      <c r="KG373" s="156"/>
      <c r="KH373" s="156"/>
      <c r="KI373" s="156"/>
      <c r="KJ373" s="156"/>
      <c r="KK373" s="156"/>
      <c r="KL373" s="156"/>
      <c r="KM373" s="156"/>
      <c r="KN373" s="156"/>
      <c r="KO373" s="156"/>
      <c r="KP373" s="156"/>
      <c r="KQ373" s="156"/>
      <c r="KR373" s="156"/>
      <c r="KS373" s="156"/>
      <c r="KT373" s="156"/>
      <c r="KU373" s="156"/>
      <c r="KV373" s="156"/>
      <c r="KW373" s="156"/>
      <c r="KX373" s="156"/>
      <c r="KY373" s="156"/>
      <c r="KZ373" s="156"/>
      <c r="LA373" s="156"/>
      <c r="LB373" s="156"/>
      <c r="LC373" s="156"/>
      <c r="LD373" s="156"/>
      <c r="LE373" s="156"/>
      <c r="LF373" s="156"/>
      <c r="LG373" s="156"/>
      <c r="LH373" s="156"/>
      <c r="LI373" s="156"/>
      <c r="LJ373" s="156"/>
      <c r="LK373" s="156"/>
      <c r="LL373" s="156"/>
      <c r="LM373" s="156"/>
      <c r="LN373" s="156"/>
      <c r="LO373" s="156"/>
      <c r="LP373" s="156"/>
      <c r="LQ373" s="156"/>
      <c r="LR373" s="156"/>
      <c r="LS373" s="156"/>
      <c r="LT373" s="156"/>
      <c r="LU373" s="156"/>
      <c r="LV373" s="156"/>
      <c r="LW373" s="156"/>
      <c r="LX373" s="156"/>
      <c r="LY373" s="156"/>
      <c r="LZ373" s="156"/>
      <c r="MA373" s="156"/>
      <c r="MB373" s="156"/>
      <c r="MC373" s="156"/>
      <c r="MD373" s="156"/>
      <c r="ME373" s="156"/>
      <c r="MF373" s="156"/>
      <c r="MG373" s="156"/>
      <c r="MH373" s="156"/>
      <c r="MI373" s="156"/>
      <c r="MJ373" s="156"/>
      <c r="MK373" s="156"/>
      <c r="ML373" s="156"/>
      <c r="MM373" s="156"/>
      <c r="MN373" s="156"/>
      <c r="MO373" s="156"/>
      <c r="MP373" s="156"/>
      <c r="MQ373" s="156"/>
      <c r="MR373" s="156"/>
      <c r="MS373" s="156"/>
      <c r="MT373" s="156"/>
      <c r="MU373" s="156"/>
      <c r="MV373" s="156"/>
      <c r="MW373" s="156"/>
      <c r="MX373" s="156"/>
      <c r="MY373" s="156"/>
      <c r="MZ373" s="156"/>
      <c r="NA373" s="156"/>
      <c r="NB373" s="156"/>
      <c r="NC373" s="156"/>
      <c r="ND373" s="156"/>
      <c r="NE373" s="156"/>
      <c r="NF373" s="156"/>
      <c r="NG373" s="156"/>
      <c r="NH373" s="156"/>
      <c r="NI373" s="156"/>
      <c r="NJ373" s="156"/>
      <c r="NK373" s="156"/>
      <c r="NL373" s="156"/>
      <c r="NM373" s="156"/>
      <c r="NN373" s="156"/>
      <c r="NO373" s="156"/>
      <c r="NP373" s="156"/>
      <c r="NQ373" s="156"/>
      <c r="NR373" s="156"/>
      <c r="NS373" s="156"/>
      <c r="NT373" s="156"/>
      <c r="NU373" s="156"/>
      <c r="NV373" s="156"/>
      <c r="NW373" s="156"/>
      <c r="NX373" s="156"/>
      <c r="NY373" s="156"/>
      <c r="NZ373" s="156"/>
      <c r="OA373" s="156"/>
      <c r="OB373" s="156"/>
      <c r="OC373" s="156"/>
      <c r="OD373" s="156"/>
      <c r="OE373" s="156"/>
      <c r="OF373" s="156"/>
      <c r="OG373" s="156"/>
      <c r="OH373" s="156"/>
      <c r="OI373" s="156"/>
      <c r="OJ373" s="156"/>
      <c r="OK373" s="156"/>
      <c r="OL373" s="156"/>
      <c r="OM373" s="156"/>
      <c r="ON373" s="156"/>
      <c r="OO373" s="156"/>
      <c r="OP373" s="156"/>
      <c r="OQ373" s="156"/>
      <c r="OR373" s="156"/>
      <c r="OS373" s="156"/>
      <c r="OT373" s="156"/>
      <c r="OU373" s="156"/>
      <c r="OV373" s="156"/>
      <c r="OW373" s="156"/>
      <c r="OX373" s="156"/>
      <c r="OY373" s="156"/>
      <c r="OZ373" s="156"/>
      <c r="PA373" s="156"/>
      <c r="PB373" s="156"/>
      <c r="PC373" s="156"/>
      <c r="PD373" s="156"/>
      <c r="PE373" s="156"/>
      <c r="PF373" s="156"/>
      <c r="PG373" s="156"/>
      <c r="PH373" s="156"/>
      <c r="PI373" s="156"/>
      <c r="PJ373" s="156"/>
      <c r="PK373" s="156"/>
      <c r="PL373" s="156"/>
      <c r="PM373" s="156"/>
      <c r="PN373" s="156"/>
      <c r="PO373" s="156"/>
      <c r="PP373" s="156"/>
      <c r="PQ373" s="156"/>
      <c r="PR373" s="156"/>
      <c r="PS373" s="156"/>
      <c r="PT373" s="156"/>
      <c r="PU373" s="156"/>
      <c r="PV373" s="156"/>
      <c r="PW373" s="156"/>
      <c r="PX373" s="156"/>
      <c r="PY373" s="156"/>
      <c r="PZ373" s="156"/>
      <c r="QA373" s="156"/>
      <c r="QB373" s="156"/>
      <c r="QC373" s="156"/>
      <c r="QD373" s="156"/>
      <c r="QE373" s="156"/>
      <c r="QF373" s="156"/>
      <c r="QG373" s="156"/>
      <c r="QH373" s="156"/>
      <c r="QI373" s="156"/>
      <c r="QJ373" s="156"/>
      <c r="QK373" s="156"/>
      <c r="QL373" s="156"/>
      <c r="QM373" s="156"/>
      <c r="QN373" s="156"/>
      <c r="QO373" s="156"/>
      <c r="QP373" s="156"/>
      <c r="QQ373" s="156"/>
      <c r="QR373" s="156"/>
      <c r="QS373" s="156"/>
      <c r="QT373" s="156"/>
      <c r="QU373" s="156"/>
      <c r="QV373" s="156"/>
      <c r="QW373" s="156"/>
      <c r="QX373" s="156"/>
      <c r="QY373" s="156"/>
      <c r="QZ373" s="156"/>
      <c r="RA373" s="156"/>
      <c r="RB373" s="156"/>
      <c r="RC373" s="156"/>
      <c r="RD373" s="156"/>
      <c r="RE373" s="156"/>
      <c r="RF373" s="156"/>
      <c r="RG373" s="156"/>
      <c r="RH373" s="156"/>
      <c r="RI373" s="156"/>
      <c r="RJ373" s="156"/>
      <c r="RK373" s="156"/>
      <c r="RL373" s="156"/>
      <c r="RM373" s="156"/>
    </row>
    <row r="374" spans="1:481" ht="29.25" hidden="1" customHeight="1">
      <c r="A374" s="239"/>
      <c r="B374" s="239"/>
      <c r="C374" s="239"/>
      <c r="D374" s="239"/>
      <c r="E374" s="239"/>
      <c r="F374" s="239"/>
      <c r="G374" s="240"/>
      <c r="H374" s="239"/>
      <c r="I374" s="241"/>
      <c r="J374" s="241"/>
      <c r="K374" s="237"/>
      <c r="L374" s="237"/>
      <c r="M374" s="237"/>
      <c r="N374" s="236"/>
      <c r="O374" s="242" t="s">
        <v>386</v>
      </c>
      <c r="Q374" s="243">
        <v>316</v>
      </c>
      <c r="R374" s="242" t="s">
        <v>387</v>
      </c>
      <c r="S374" s="243"/>
      <c r="T374" s="244"/>
      <c r="U374" s="244"/>
      <c r="V374" s="244"/>
      <c r="W374" s="236"/>
      <c r="X374" s="236"/>
      <c r="Y374" s="291"/>
      <c r="Z374" s="245"/>
      <c r="AA374" s="243">
        <v>316</v>
      </c>
      <c r="AB374" s="242" t="s">
        <v>387</v>
      </c>
      <c r="AC374" s="243"/>
      <c r="AD374" s="244"/>
      <c r="AE374" s="244"/>
      <c r="AF374" s="244"/>
      <c r="AG374" s="236"/>
      <c r="AH374" s="236"/>
      <c r="AI374" s="291"/>
      <c r="AJ374" s="245"/>
      <c r="AK374" s="243">
        <v>316</v>
      </c>
      <c r="AL374" s="242" t="s">
        <v>387</v>
      </c>
      <c r="AM374" s="243"/>
      <c r="AN374" s="244"/>
      <c r="AO374" s="244"/>
      <c r="AP374" s="244"/>
      <c r="AQ374" s="236"/>
      <c r="AR374" s="236"/>
      <c r="AS374" s="291"/>
      <c r="AT374" s="245"/>
      <c r="AU374" s="243">
        <v>316</v>
      </c>
      <c r="AV374" s="242" t="s">
        <v>387</v>
      </c>
      <c r="AW374" s="243"/>
      <c r="AX374" s="244"/>
      <c r="AY374" s="244"/>
      <c r="AZ374" s="244"/>
      <c r="BA374" s="236"/>
      <c r="BB374" s="236"/>
      <c r="BC374" s="325"/>
      <c r="BD374" s="245"/>
      <c r="BE374" s="243">
        <v>316</v>
      </c>
      <c r="BF374" s="242" t="s">
        <v>387</v>
      </c>
      <c r="BG374" s="243"/>
      <c r="BH374" s="244"/>
      <c r="BI374" s="244"/>
      <c r="BJ374" s="244"/>
      <c r="BK374" s="236"/>
      <c r="BL374" s="236"/>
      <c r="BM374" s="291"/>
      <c r="BN374" s="245"/>
      <c r="BO374" s="243">
        <v>316</v>
      </c>
      <c r="BP374" s="242" t="s">
        <v>387</v>
      </c>
      <c r="BQ374" s="243"/>
      <c r="BR374" s="244"/>
      <c r="BS374" s="244"/>
      <c r="BT374" s="244"/>
      <c r="BU374" s="236"/>
      <c r="BV374" s="237"/>
      <c r="BW374" s="237"/>
      <c r="BX374" s="237"/>
      <c r="BY374" s="237"/>
      <c r="BZ374" s="237"/>
      <c r="CA374" s="237"/>
      <c r="CB374" s="237"/>
      <c r="CC374" s="237"/>
      <c r="CD374" s="237"/>
      <c r="CE374" s="237"/>
    </row>
    <row r="375" spans="1:481" ht="29.25" hidden="1">
      <c r="A375" s="239"/>
      <c r="B375" s="239"/>
      <c r="C375" s="239"/>
      <c r="D375" s="239"/>
      <c r="E375" s="239"/>
      <c r="F375" s="239"/>
      <c r="G375" s="240"/>
      <c r="H375" s="239"/>
      <c r="I375" s="241"/>
      <c r="J375" s="241"/>
      <c r="K375" s="237"/>
      <c r="L375" s="237"/>
      <c r="M375" s="237"/>
      <c r="N375" s="236"/>
      <c r="O375" s="242" t="s">
        <v>388</v>
      </c>
      <c r="P375" s="245"/>
      <c r="Q375" s="243"/>
      <c r="R375" s="242" t="s">
        <v>387</v>
      </c>
      <c r="S375" s="243">
        <v>0</v>
      </c>
      <c r="T375" s="242" t="s">
        <v>389</v>
      </c>
      <c r="U375" s="244"/>
      <c r="V375" s="244"/>
      <c r="W375" s="236"/>
      <c r="X375" s="236"/>
      <c r="Y375" s="292"/>
      <c r="Z375" s="245"/>
      <c r="AA375" s="243"/>
      <c r="AB375" s="242" t="s">
        <v>387</v>
      </c>
      <c r="AC375" s="243">
        <v>0</v>
      </c>
      <c r="AD375" s="242" t="s">
        <v>389</v>
      </c>
      <c r="AE375" s="244"/>
      <c r="AF375" s="244"/>
      <c r="AG375" s="236"/>
      <c r="AH375" s="236"/>
      <c r="AI375" s="292"/>
      <c r="AJ375" s="245"/>
      <c r="AK375" s="243"/>
      <c r="AL375" s="242" t="s">
        <v>387</v>
      </c>
      <c r="AM375" s="243">
        <v>0</v>
      </c>
      <c r="AN375" s="242" t="s">
        <v>389</v>
      </c>
      <c r="AO375" s="244"/>
      <c r="AP375" s="244"/>
      <c r="AQ375" s="236"/>
      <c r="AR375" s="236"/>
      <c r="AS375" s="292"/>
      <c r="AT375" s="245"/>
      <c r="AU375" s="243"/>
      <c r="AV375" s="242" t="s">
        <v>387</v>
      </c>
      <c r="AW375" s="243">
        <v>0</v>
      </c>
      <c r="AX375" s="242" t="s">
        <v>389</v>
      </c>
      <c r="AY375" s="244"/>
      <c r="AZ375" s="244"/>
      <c r="BA375" s="236"/>
      <c r="BB375" s="236"/>
      <c r="BC375" s="354"/>
      <c r="BD375" s="245"/>
      <c r="BE375" s="243"/>
      <c r="BF375" s="242" t="s">
        <v>387</v>
      </c>
      <c r="BG375" s="243">
        <v>0</v>
      </c>
      <c r="BH375" s="242" t="s">
        <v>389</v>
      </c>
      <c r="BI375" s="244"/>
      <c r="BJ375" s="244"/>
      <c r="BK375" s="236"/>
      <c r="BL375" s="236"/>
      <c r="BM375" s="292"/>
      <c r="BN375" s="245"/>
      <c r="BO375" s="243"/>
      <c r="BP375" s="242" t="s">
        <v>387</v>
      </c>
      <c r="BQ375" s="243">
        <v>0</v>
      </c>
      <c r="BR375" s="242" t="s">
        <v>389</v>
      </c>
      <c r="BS375" s="244"/>
      <c r="BT375" s="244"/>
      <c r="BU375" s="236"/>
      <c r="BV375" s="237"/>
      <c r="BW375" s="237"/>
      <c r="BX375" s="237"/>
      <c r="BY375" s="237"/>
      <c r="BZ375" s="237"/>
      <c r="CA375" s="237"/>
      <c r="CB375" s="237"/>
      <c r="CC375" s="237"/>
      <c r="CD375" s="237"/>
      <c r="CE375" s="237"/>
    </row>
    <row r="376" spans="1:481" ht="29.25" hidden="1">
      <c r="A376" s="239"/>
      <c r="B376" s="239"/>
      <c r="C376" s="239"/>
      <c r="D376" s="239"/>
      <c r="E376" s="239"/>
      <c r="F376" s="239"/>
      <c r="G376" s="240"/>
      <c r="H376" s="239"/>
      <c r="I376" s="241"/>
      <c r="J376" s="241"/>
      <c r="K376" s="237"/>
      <c r="L376" s="237"/>
      <c r="M376" s="237"/>
      <c r="N376" s="236"/>
      <c r="O376" s="242" t="s">
        <v>390</v>
      </c>
      <c r="P376" s="245"/>
      <c r="Q376" s="243"/>
      <c r="R376" s="242" t="s">
        <v>387</v>
      </c>
      <c r="S376" s="243">
        <v>0</v>
      </c>
      <c r="T376" s="242" t="s">
        <v>389</v>
      </c>
      <c r="U376" s="244"/>
      <c r="V376" s="244"/>
      <c r="W376" s="236"/>
      <c r="X376" s="236"/>
      <c r="Y376" s="292"/>
      <c r="Z376" s="245"/>
      <c r="AA376" s="243"/>
      <c r="AB376" s="242" t="s">
        <v>387</v>
      </c>
      <c r="AC376" s="243">
        <v>0</v>
      </c>
      <c r="AD376" s="242" t="s">
        <v>389</v>
      </c>
      <c r="AE376" s="244"/>
      <c r="AF376" s="244"/>
      <c r="AG376" s="236"/>
      <c r="AH376" s="236"/>
      <c r="AI376" s="292"/>
      <c r="AJ376" s="245"/>
      <c r="AK376" s="243"/>
      <c r="AL376" s="242" t="s">
        <v>387</v>
      </c>
      <c r="AM376" s="243">
        <v>0</v>
      </c>
      <c r="AN376" s="242" t="s">
        <v>389</v>
      </c>
      <c r="AO376" s="244"/>
      <c r="AP376" s="244"/>
      <c r="AQ376" s="236"/>
      <c r="AR376" s="236"/>
      <c r="AS376" s="292"/>
      <c r="AT376" s="245"/>
      <c r="AU376" s="243"/>
      <c r="AV376" s="242" t="s">
        <v>387</v>
      </c>
      <c r="AW376" s="243">
        <v>0</v>
      </c>
      <c r="AX376" s="242" t="s">
        <v>389</v>
      </c>
      <c r="AY376" s="244"/>
      <c r="AZ376" s="244"/>
      <c r="BA376" s="236"/>
      <c r="BB376" s="236"/>
      <c r="BC376" s="355"/>
      <c r="BD376" s="245"/>
      <c r="BE376" s="243"/>
      <c r="BF376" s="242" t="s">
        <v>387</v>
      </c>
      <c r="BG376" s="243">
        <v>0</v>
      </c>
      <c r="BH376" s="242" t="s">
        <v>389</v>
      </c>
      <c r="BI376" s="244"/>
      <c r="BJ376" s="244"/>
      <c r="BK376" s="236"/>
      <c r="BL376" s="236"/>
      <c r="BM376" s="292"/>
      <c r="BN376" s="245"/>
      <c r="BO376" s="243"/>
      <c r="BP376" s="242" t="s">
        <v>387</v>
      </c>
      <c r="BQ376" s="243">
        <v>0</v>
      </c>
      <c r="BR376" s="242" t="s">
        <v>389</v>
      </c>
      <c r="BS376" s="244"/>
      <c r="BT376" s="244"/>
      <c r="BU376" s="236"/>
      <c r="BV376" s="237"/>
      <c r="BW376" s="237"/>
      <c r="BX376" s="237"/>
      <c r="BY376" s="237"/>
      <c r="BZ376" s="237"/>
      <c r="CA376" s="237"/>
      <c r="CB376" s="237"/>
      <c r="CC376" s="237"/>
      <c r="CD376" s="237"/>
      <c r="CE376" s="237"/>
    </row>
    <row r="377" spans="1:481" ht="29.25" hidden="1" customHeight="1">
      <c r="A377" s="239"/>
      <c r="B377" s="239"/>
      <c r="C377" s="239"/>
      <c r="D377" s="239"/>
      <c r="E377" s="239"/>
      <c r="F377" s="239"/>
      <c r="G377" s="240"/>
      <c r="H377" s="239"/>
      <c r="I377" s="241"/>
      <c r="J377" s="241"/>
      <c r="K377" s="237"/>
      <c r="L377" s="237"/>
      <c r="M377" s="237"/>
      <c r="N377" s="237"/>
      <c r="O377" s="242" t="s">
        <v>391</v>
      </c>
      <c r="Q377" s="243"/>
      <c r="R377" s="242" t="s">
        <v>387</v>
      </c>
      <c r="S377" s="243">
        <v>0</v>
      </c>
      <c r="T377" s="242" t="s">
        <v>389</v>
      </c>
      <c r="U377" s="244"/>
      <c r="V377" s="244"/>
      <c r="W377" s="236"/>
      <c r="X377" s="236"/>
      <c r="Y377" s="292"/>
      <c r="Z377" s="245"/>
      <c r="AA377" s="243"/>
      <c r="AB377" s="242" t="s">
        <v>387</v>
      </c>
      <c r="AC377" s="243">
        <v>0</v>
      </c>
      <c r="AD377" s="242" t="s">
        <v>389</v>
      </c>
      <c r="AE377" s="244"/>
      <c r="AF377" s="244"/>
      <c r="AG377" s="236"/>
      <c r="AH377" s="236"/>
      <c r="AI377" s="292"/>
      <c r="AJ377" s="245"/>
      <c r="AK377" s="243"/>
      <c r="AL377" s="242" t="s">
        <v>387</v>
      </c>
      <c r="AM377" s="243">
        <v>0</v>
      </c>
      <c r="AN377" s="242" t="s">
        <v>389</v>
      </c>
      <c r="AO377" s="244"/>
      <c r="AP377" s="244"/>
      <c r="AQ377" s="236"/>
      <c r="AR377" s="236"/>
      <c r="AS377" s="292"/>
      <c r="AT377" s="245"/>
      <c r="AU377" s="243"/>
      <c r="AV377" s="242" t="s">
        <v>387</v>
      </c>
      <c r="AW377" s="243">
        <v>0</v>
      </c>
      <c r="AX377" s="242" t="s">
        <v>389</v>
      </c>
      <c r="AY377" s="244"/>
      <c r="AZ377" s="244"/>
      <c r="BA377" s="236"/>
      <c r="BB377" s="236"/>
      <c r="BC377" s="325"/>
      <c r="BD377" s="245"/>
      <c r="BE377" s="243"/>
      <c r="BF377" s="242" t="s">
        <v>387</v>
      </c>
      <c r="BG377" s="243">
        <v>0</v>
      </c>
      <c r="BH377" s="242" t="s">
        <v>389</v>
      </c>
      <c r="BI377" s="244"/>
      <c r="BJ377" s="244"/>
      <c r="BK377" s="236"/>
      <c r="BL377" s="236"/>
      <c r="BM377" s="292"/>
      <c r="BN377" s="245"/>
      <c r="BO377" s="243"/>
      <c r="BP377" s="242" t="s">
        <v>387</v>
      </c>
      <c r="BQ377" s="243">
        <v>0</v>
      </c>
      <c r="BR377" s="242" t="s">
        <v>389</v>
      </c>
      <c r="BS377" s="244"/>
      <c r="BT377" s="244"/>
      <c r="BU377" s="236"/>
      <c r="BV377" s="237"/>
      <c r="BW377" s="237"/>
      <c r="BX377" s="237"/>
      <c r="BY377" s="237"/>
      <c r="BZ377" s="237"/>
      <c r="CA377" s="237"/>
      <c r="CB377" s="237"/>
      <c r="CC377" s="237"/>
      <c r="CD377" s="237"/>
      <c r="CE377" s="237"/>
    </row>
    <row r="378" spans="1:481" ht="29.25" hidden="1" customHeight="1">
      <c r="A378" s="239"/>
      <c r="B378" s="239"/>
      <c r="C378" s="239"/>
      <c r="D378" s="239"/>
      <c r="E378" s="239"/>
      <c r="F378" s="239"/>
      <c r="G378" s="240"/>
      <c r="H378" s="239"/>
      <c r="I378" s="241"/>
      <c r="J378" s="241"/>
      <c r="K378" s="237"/>
      <c r="L378" s="237"/>
      <c r="M378" s="237"/>
      <c r="N378" s="237"/>
      <c r="O378" s="242" t="s">
        <v>392</v>
      </c>
      <c r="Q378" s="243"/>
      <c r="R378" s="242" t="s">
        <v>387</v>
      </c>
      <c r="S378" s="243">
        <v>0</v>
      </c>
      <c r="T378" s="242" t="s">
        <v>389</v>
      </c>
      <c r="U378" s="244"/>
      <c r="V378" s="244"/>
      <c r="W378" s="236"/>
      <c r="X378" s="236"/>
      <c r="Y378" s="292"/>
      <c r="Z378" s="245"/>
      <c r="AA378" s="243"/>
      <c r="AB378" s="242" t="s">
        <v>387</v>
      </c>
      <c r="AC378" s="243">
        <v>0</v>
      </c>
      <c r="AD378" s="242" t="s">
        <v>389</v>
      </c>
      <c r="AE378" s="244"/>
      <c r="AF378" s="244"/>
      <c r="AG378" s="236"/>
      <c r="AH378" s="236"/>
      <c r="AI378" s="292"/>
      <c r="AJ378" s="245"/>
      <c r="AK378" s="243"/>
      <c r="AL378" s="242" t="s">
        <v>387</v>
      </c>
      <c r="AM378" s="243">
        <v>0</v>
      </c>
      <c r="AN378" s="242" t="s">
        <v>389</v>
      </c>
      <c r="AO378" s="244"/>
      <c r="AP378" s="244"/>
      <c r="AQ378" s="236"/>
      <c r="AR378" s="236"/>
      <c r="AS378" s="292"/>
      <c r="AT378" s="245"/>
      <c r="AU378" s="243"/>
      <c r="AV378" s="242" t="s">
        <v>387</v>
      </c>
      <c r="AW378" s="243">
        <v>0</v>
      </c>
      <c r="AX378" s="242" t="s">
        <v>389</v>
      </c>
      <c r="AY378" s="244"/>
      <c r="AZ378" s="244"/>
      <c r="BA378" s="236"/>
      <c r="BB378" s="236"/>
      <c r="BC378" s="325"/>
      <c r="BD378" s="245"/>
      <c r="BE378" s="243"/>
      <c r="BF378" s="242" t="s">
        <v>387</v>
      </c>
      <c r="BG378" s="243">
        <v>0</v>
      </c>
      <c r="BH378" s="242" t="s">
        <v>389</v>
      </c>
      <c r="BI378" s="244"/>
      <c r="BJ378" s="244"/>
      <c r="BK378" s="236"/>
      <c r="BL378" s="236"/>
      <c r="BM378" s="292"/>
      <c r="BN378" s="245"/>
      <c r="BO378" s="243"/>
      <c r="BP378" s="242" t="s">
        <v>387</v>
      </c>
      <c r="BQ378" s="243">
        <v>0</v>
      </c>
      <c r="BR378" s="242" t="s">
        <v>389</v>
      </c>
      <c r="BS378" s="244"/>
      <c r="BT378" s="244"/>
      <c r="BU378" s="236"/>
      <c r="BV378" s="237"/>
      <c r="BW378" s="237"/>
      <c r="BX378" s="237"/>
      <c r="BY378" s="237"/>
      <c r="BZ378" s="237"/>
      <c r="CA378" s="237"/>
      <c r="CB378" s="237"/>
      <c r="CC378" s="237"/>
      <c r="CD378" s="237"/>
      <c r="CE378" s="237"/>
    </row>
    <row r="379" spans="1:481" ht="29.25" hidden="1" customHeight="1">
      <c r="A379" s="239"/>
      <c r="B379" s="239"/>
      <c r="C379" s="239"/>
      <c r="D379" s="239"/>
      <c r="E379" s="239"/>
      <c r="F379" s="239"/>
      <c r="G379" s="240"/>
      <c r="H379" s="239"/>
      <c r="I379" s="241"/>
      <c r="J379" s="241"/>
      <c r="K379" s="237"/>
      <c r="L379" s="237"/>
      <c r="M379" s="237"/>
      <c r="N379" s="237"/>
      <c r="O379" s="242" t="s">
        <v>393</v>
      </c>
      <c r="Q379" s="243"/>
      <c r="R379" s="242" t="s">
        <v>387</v>
      </c>
      <c r="S379" s="243">
        <v>0</v>
      </c>
      <c r="T379" s="242" t="s">
        <v>389</v>
      </c>
      <c r="U379" s="244"/>
      <c r="V379" s="244"/>
      <c r="W379" s="236"/>
      <c r="X379" s="236"/>
      <c r="Y379" s="292"/>
      <c r="Z379" s="245"/>
      <c r="AA379" s="243"/>
      <c r="AB379" s="242" t="s">
        <v>387</v>
      </c>
      <c r="AC379" s="243">
        <v>0</v>
      </c>
      <c r="AD379" s="242" t="s">
        <v>389</v>
      </c>
      <c r="AE379" s="244"/>
      <c r="AF379" s="244"/>
      <c r="AG379" s="236"/>
      <c r="AH379" s="236"/>
      <c r="AI379" s="292"/>
      <c r="AJ379" s="245"/>
      <c r="AK379" s="243"/>
      <c r="AL379" s="242" t="s">
        <v>387</v>
      </c>
      <c r="AM379" s="243">
        <v>0</v>
      </c>
      <c r="AN379" s="242" t="s">
        <v>389</v>
      </c>
      <c r="AO379" s="244"/>
      <c r="AP379" s="244"/>
      <c r="AQ379" s="236"/>
      <c r="AR379" s="236"/>
      <c r="AS379" s="292"/>
      <c r="AT379" s="245"/>
      <c r="AU379" s="243"/>
      <c r="AV379" s="242" t="s">
        <v>387</v>
      </c>
      <c r="AW379" s="243">
        <v>0</v>
      </c>
      <c r="AX379" s="242" t="s">
        <v>389</v>
      </c>
      <c r="AY379" s="244"/>
      <c r="AZ379" s="244"/>
      <c r="BA379" s="236"/>
      <c r="BB379" s="236"/>
      <c r="BC379" s="325"/>
      <c r="BD379" s="245"/>
      <c r="BE379" s="243"/>
      <c r="BF379" s="242" t="s">
        <v>387</v>
      </c>
      <c r="BG379" s="243">
        <v>0</v>
      </c>
      <c r="BH379" s="242" t="s">
        <v>389</v>
      </c>
      <c r="BI379" s="244"/>
      <c r="BJ379" s="244"/>
      <c r="BK379" s="236"/>
      <c r="BL379" s="236"/>
      <c r="BM379" s="292"/>
      <c r="BN379" s="245"/>
      <c r="BO379" s="243"/>
      <c r="BP379" s="242" t="s">
        <v>387</v>
      </c>
      <c r="BQ379" s="243">
        <v>0</v>
      </c>
      <c r="BR379" s="242" t="s">
        <v>389</v>
      </c>
      <c r="BS379" s="244"/>
      <c r="BT379" s="244"/>
      <c r="BU379" s="236"/>
      <c r="BV379" s="237"/>
      <c r="BW379" s="237"/>
      <c r="BX379" s="237"/>
      <c r="BY379" s="237"/>
      <c r="BZ379" s="237"/>
      <c r="CA379" s="237"/>
      <c r="CB379" s="237"/>
      <c r="CC379" s="237"/>
      <c r="CD379" s="237"/>
      <c r="CE379" s="237"/>
    </row>
    <row r="380" spans="1:481" ht="15.75" customHeight="1">
      <c r="AS380" s="324"/>
      <c r="BC380" s="325"/>
    </row>
    <row r="381" spans="1:481" ht="15.75" customHeight="1">
      <c r="AS381" s="324"/>
      <c r="BC381" s="325"/>
    </row>
    <row r="382" spans="1:481" ht="15.75" customHeight="1">
      <c r="AS382" s="324"/>
      <c r="BC382" s="325"/>
    </row>
    <row r="383" spans="1:481" ht="15.75" customHeight="1">
      <c r="AS383" s="324"/>
      <c r="BC383" s="326"/>
    </row>
    <row r="384" spans="1:481" ht="15.75" customHeight="1">
      <c r="AS384" s="324"/>
      <c r="BC384" s="327"/>
    </row>
    <row r="385" spans="45:55" ht="15.75" customHeight="1">
      <c r="AS385" s="324"/>
      <c r="BC385" s="325"/>
    </row>
    <row r="386" spans="45:55" ht="15.75" customHeight="1">
      <c r="AS386" s="324"/>
      <c r="BC386" s="325"/>
    </row>
    <row r="387" spans="45:55" ht="15.75" customHeight="1">
      <c r="AS387" s="324"/>
      <c r="BC387" s="328"/>
    </row>
    <row r="388" spans="45:55" ht="15.75" customHeight="1">
      <c r="AS388" s="324"/>
      <c r="BC388" s="328"/>
    </row>
    <row r="389" spans="45:55" ht="15.75" customHeight="1">
      <c r="AS389" s="324"/>
      <c r="BC389" s="328"/>
    </row>
    <row r="390" spans="45:55" ht="15.75" customHeight="1">
      <c r="AS390" s="324"/>
      <c r="BC390" s="328"/>
    </row>
    <row r="391" spans="45:55" ht="15.75" customHeight="1">
      <c r="AS391" s="324"/>
      <c r="BC391" s="327"/>
    </row>
    <row r="392" spans="45:55" ht="15.75" customHeight="1">
      <c r="AS392" s="324"/>
      <c r="BC392" s="325"/>
    </row>
    <row r="393" spans="45:55" ht="15.75" customHeight="1">
      <c r="AS393" s="324"/>
      <c r="BC393" s="328"/>
    </row>
    <row r="394" spans="45:55" ht="15.75" customHeight="1">
      <c r="AS394" s="324"/>
      <c r="BC394" s="326"/>
    </row>
    <row r="395" spans="45:55" ht="15.75" customHeight="1">
      <c r="AS395" s="324"/>
      <c r="BC395" s="328"/>
    </row>
    <row r="396" spans="45:55" ht="15.75" customHeight="1">
      <c r="AS396" s="324"/>
      <c r="BC396" s="328"/>
    </row>
    <row r="397" spans="45:55" ht="15.75" customHeight="1">
      <c r="AS397" s="324"/>
      <c r="BC397" s="325"/>
    </row>
    <row r="398" spans="45:55" ht="15.75" customHeight="1">
      <c r="AS398" s="324"/>
      <c r="BC398" s="325"/>
    </row>
    <row r="399" spans="45:55" ht="15.75" customHeight="1">
      <c r="AS399" s="324"/>
      <c r="BC399" s="328"/>
    </row>
    <row r="400" spans="45:55" ht="15.75" customHeight="1">
      <c r="AS400" s="324"/>
      <c r="BC400" s="328"/>
    </row>
    <row r="401" spans="45:55" ht="15.75" customHeight="1">
      <c r="AS401" s="324"/>
      <c r="BC401" s="328"/>
    </row>
  </sheetData>
  <autoFilter ref="H1:H379" xr:uid="{00000000-0001-0000-0100-000000000000}">
    <filterColumn colId="0">
      <filters>
        <filter val="Makro"/>
        <filter val="The Mall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51" t="s">
        <v>14</v>
      </c>
      <c r="B1" s="539"/>
      <c r="C1" s="539"/>
      <c r="D1" s="539"/>
      <c r="E1" s="539"/>
      <c r="F1" s="552"/>
      <c r="G1" s="116"/>
      <c r="H1" s="543" t="s">
        <v>15</v>
      </c>
      <c r="I1" s="544"/>
      <c r="J1" s="544"/>
      <c r="K1" s="544"/>
      <c r="L1" s="544"/>
      <c r="M1" s="550"/>
      <c r="N1" s="116"/>
      <c r="O1" s="543" t="s">
        <v>16</v>
      </c>
      <c r="P1" s="544"/>
      <c r="Q1" s="544"/>
      <c r="R1" s="544"/>
      <c r="S1" s="544"/>
      <c r="T1" s="544"/>
      <c r="U1" s="116"/>
      <c r="V1" s="543" t="s">
        <v>17</v>
      </c>
      <c r="W1" s="544"/>
      <c r="X1" s="544"/>
      <c r="Y1" s="544"/>
      <c r="Z1" s="544"/>
      <c r="AA1" s="544"/>
      <c r="AB1" s="116"/>
      <c r="AC1" s="543" t="s">
        <v>394</v>
      </c>
      <c r="AD1" s="544"/>
      <c r="AE1" s="544"/>
      <c r="AF1" s="544"/>
      <c r="AG1" s="544"/>
      <c r="AH1" s="544"/>
      <c r="AI1" s="116"/>
      <c r="AJ1" s="543" t="s">
        <v>19</v>
      </c>
      <c r="AK1" s="544"/>
      <c r="AL1" s="544"/>
      <c r="AM1" s="544"/>
      <c r="AN1" s="544"/>
      <c r="AO1" s="544"/>
      <c r="AP1" s="116"/>
      <c r="AQ1" s="543" t="s">
        <v>395</v>
      </c>
      <c r="AR1" s="544"/>
      <c r="AS1" s="544"/>
      <c r="AT1" s="544"/>
      <c r="AU1" s="544"/>
      <c r="AV1" s="54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45" t="s">
        <v>10</v>
      </c>
      <c r="CU1" s="541"/>
      <c r="CV1" s="541"/>
      <c r="CW1" s="541"/>
      <c r="CX1" s="541"/>
      <c r="CY1" s="541"/>
      <c r="CZ1" s="541"/>
      <c r="DA1" s="541"/>
      <c r="DB1" s="541"/>
      <c r="DC1" s="541"/>
      <c r="DD1" s="541"/>
      <c r="DE1" s="541"/>
      <c r="DF1" s="541"/>
      <c r="DG1" s="541"/>
      <c r="DH1" s="541"/>
      <c r="DI1" s="541"/>
      <c r="DJ1" s="541"/>
      <c r="DK1" s="541"/>
      <c r="DL1" s="541"/>
      <c r="DM1" s="541"/>
      <c r="DN1" s="54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0" t="s">
        <v>18</v>
      </c>
      <c r="BC2" s="541"/>
      <c r="BD2" s="541"/>
      <c r="BE2" s="542"/>
      <c r="BF2" s="546" t="s">
        <v>368</v>
      </c>
      <c r="BG2" s="547"/>
      <c r="BH2" s="547"/>
      <c r="BI2" s="547"/>
      <c r="BJ2" s="547"/>
      <c r="BK2" s="548"/>
      <c r="BL2" s="540" t="s">
        <v>19</v>
      </c>
      <c r="BM2" s="541"/>
      <c r="BN2" s="541"/>
      <c r="BO2" s="542"/>
      <c r="BP2" s="546" t="s">
        <v>368</v>
      </c>
      <c r="BQ2" s="547"/>
      <c r="BR2" s="547"/>
      <c r="BS2" s="547"/>
      <c r="BT2" s="547"/>
      <c r="BU2" s="548"/>
      <c r="BV2" s="540" t="s">
        <v>20</v>
      </c>
      <c r="BW2" s="54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0" t="s">
        <v>17</v>
      </c>
      <c r="CI2" s="541"/>
      <c r="CJ2" s="542"/>
      <c r="CK2" s="540" t="s">
        <v>18</v>
      </c>
      <c r="CL2" s="541"/>
      <c r="CM2" s="542"/>
      <c r="CN2" s="540" t="s">
        <v>19</v>
      </c>
      <c r="CO2" s="541"/>
      <c r="CP2" s="542"/>
      <c r="CQ2" s="540" t="s">
        <v>20</v>
      </c>
      <c r="CR2" s="541"/>
      <c r="CS2" s="542"/>
      <c r="CT2" s="540" t="s">
        <v>14</v>
      </c>
      <c r="CU2" s="541"/>
      <c r="CV2" s="542"/>
      <c r="CW2" s="540" t="s">
        <v>15</v>
      </c>
      <c r="CX2" s="541"/>
      <c r="CY2" s="542"/>
      <c r="CZ2" s="540" t="s">
        <v>16</v>
      </c>
      <c r="DA2" s="541"/>
      <c r="DB2" s="542"/>
      <c r="DC2" s="540" t="s">
        <v>17</v>
      </c>
      <c r="DD2" s="541"/>
      <c r="DE2" s="542"/>
      <c r="DF2" s="540" t="s">
        <v>18</v>
      </c>
      <c r="DG2" s="541"/>
      <c r="DH2" s="542"/>
      <c r="DI2" s="540" t="s">
        <v>19</v>
      </c>
      <c r="DJ2" s="541"/>
      <c r="DK2" s="542"/>
      <c r="DL2" s="540" t="s">
        <v>20</v>
      </c>
      <c r="DM2" s="541"/>
      <c r="DN2" s="54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0"/>
      <c r="BC3" s="541"/>
      <c r="BD3" s="541"/>
      <c r="BE3" s="542"/>
      <c r="BF3" s="549"/>
      <c r="BG3" s="544"/>
      <c r="BH3" s="544"/>
      <c r="BI3" s="544"/>
      <c r="BJ3" s="544"/>
      <c r="BK3" s="550"/>
      <c r="BL3" s="540"/>
      <c r="BM3" s="541"/>
      <c r="BN3" s="541"/>
      <c r="BO3" s="542"/>
      <c r="BP3" s="549"/>
      <c r="BQ3" s="544"/>
      <c r="BR3" s="544"/>
      <c r="BS3" s="544"/>
      <c r="BT3" s="544"/>
      <c r="BU3" s="550"/>
      <c r="BV3" s="540"/>
      <c r="BW3" s="54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0"/>
      <c r="DG3" s="541"/>
      <c r="DH3" s="542"/>
      <c r="DI3" s="540"/>
      <c r="DJ3" s="541"/>
      <c r="DK3" s="542"/>
      <c r="DL3" s="540"/>
      <c r="DM3" s="541"/>
      <c r="DN3" s="54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38" t="s">
        <v>386</v>
      </c>
      <c r="P359" s="53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38" t="s">
        <v>386</v>
      </c>
      <c r="Z359" s="53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38" t="s">
        <v>386</v>
      </c>
      <c r="AJ359" s="53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38" t="s">
        <v>386</v>
      </c>
      <c r="AT359" s="53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38" t="s">
        <v>386</v>
      </c>
      <c r="BD359" s="53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38" t="s">
        <v>386</v>
      </c>
      <c r="BN359" s="53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38" t="s">
        <v>386</v>
      </c>
      <c r="BX359" s="539"/>
      <c r="BY359" s="53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38" t="s">
        <v>391</v>
      </c>
      <c r="P362" s="53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38" t="s">
        <v>391</v>
      </c>
      <c r="Z362" s="53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38" t="s">
        <v>391</v>
      </c>
      <c r="AJ362" s="53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38" t="s">
        <v>391</v>
      </c>
      <c r="AT362" s="53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38" t="s">
        <v>391</v>
      </c>
      <c r="BD362" s="53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38" t="s">
        <v>391</v>
      </c>
      <c r="BN362" s="53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38" t="s">
        <v>391</v>
      </c>
      <c r="BX362" s="539"/>
      <c r="BY362" s="539"/>
      <c r="BZ362" s="539"/>
      <c r="CA362" s="539"/>
      <c r="CB362" s="539"/>
      <c r="CC362" s="539"/>
      <c r="CD362" s="539"/>
      <c r="CE362" s="53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38" t="s">
        <v>392</v>
      </c>
      <c r="P363" s="53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38" t="s">
        <v>392</v>
      </c>
      <c r="Z363" s="53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38" t="s">
        <v>392</v>
      </c>
      <c r="AJ363" s="53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38" t="s">
        <v>392</v>
      </c>
      <c r="AT363" s="53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38" t="s">
        <v>392</v>
      </c>
      <c r="BD363" s="53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38" t="s">
        <v>392</v>
      </c>
      <c r="BN363" s="53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38" t="s">
        <v>392</v>
      </c>
      <c r="BX363" s="539"/>
      <c r="BY363" s="539"/>
      <c r="BZ363" s="539"/>
      <c r="CA363" s="539"/>
      <c r="CB363" s="539"/>
      <c r="CC363" s="539"/>
      <c r="CD363" s="539"/>
      <c r="CE363" s="53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38" t="s">
        <v>393</v>
      </c>
      <c r="P364" s="53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38" t="s">
        <v>393</v>
      </c>
      <c r="Z364" s="53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38" t="s">
        <v>393</v>
      </c>
      <c r="AJ364" s="53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38" t="s">
        <v>393</v>
      </c>
      <c r="AT364" s="53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38" t="s">
        <v>393</v>
      </c>
      <c r="BD364" s="53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38" t="s">
        <v>393</v>
      </c>
      <c r="BN364" s="53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38" t="s">
        <v>393</v>
      </c>
      <c r="BX364" s="539"/>
      <c r="BY364" s="539"/>
      <c r="BZ364" s="539"/>
      <c r="CA364" s="539"/>
      <c r="CB364" s="539"/>
      <c r="CC364" s="539"/>
      <c r="CD364" s="539"/>
      <c r="CE364" s="539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381"/>
  <sheetViews>
    <sheetView zoomScale="90" zoomScaleNormal="90" workbookViewId="0">
      <selection activeCell="CH363" sqref="CH36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1.7109375" style="156" customWidth="1"/>
    <col min="8" max="8" width="12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12.7109375" style="156" hidden="1" customWidth="1"/>
    <col min="25" max="25" width="12.7109375" style="156"/>
    <col min="26" max="34" width="12.7109375" style="156" hidden="1" customWidth="1"/>
    <col min="35" max="35" width="12.7109375" style="156"/>
    <col min="36" max="44" width="12.7109375" style="156" hidden="1" customWidth="1"/>
    <col min="45" max="45" width="12.7109375" style="156"/>
    <col min="46" max="54" width="12.7109375" style="156" hidden="1" customWidth="1"/>
    <col min="55" max="55" width="12.7109375" style="156"/>
    <col min="56" max="64" width="12.7109375" style="156" hidden="1" customWidth="1"/>
    <col min="65" max="65" width="12.7109375" style="156"/>
    <col min="66" max="74" width="12.7109375" style="156" hidden="1" customWidth="1"/>
    <col min="75" max="75" width="12.7109375" style="156"/>
    <col min="76" max="83" width="12.7109375" style="156" hidden="1" customWidth="1"/>
    <col min="84" max="16384" width="12.7109375" style="156"/>
  </cols>
  <sheetData>
    <row r="1" spans="1:83" ht="36">
      <c r="A1" s="521" t="s">
        <v>0</v>
      </c>
      <c r="B1" s="522" t="s">
        <v>1</v>
      </c>
      <c r="C1" s="522" t="s">
        <v>2</v>
      </c>
      <c r="D1" s="522" t="s">
        <v>3</v>
      </c>
      <c r="E1" s="522" t="s">
        <v>4</v>
      </c>
      <c r="F1" s="516" t="s">
        <v>5</v>
      </c>
      <c r="G1" s="519" t="s">
        <v>6</v>
      </c>
      <c r="H1" s="155" t="s">
        <v>7</v>
      </c>
      <c r="I1" s="520" t="s">
        <v>8</v>
      </c>
      <c r="J1" s="524"/>
      <c r="K1" s="515"/>
      <c r="L1" s="523"/>
      <c r="M1" s="524"/>
      <c r="N1" s="531" t="s">
        <v>442</v>
      </c>
      <c r="O1" s="523"/>
      <c r="P1" s="523"/>
      <c r="Q1" s="523"/>
      <c r="R1" s="523"/>
      <c r="S1" s="523"/>
      <c r="T1" s="523"/>
      <c r="U1" s="523"/>
      <c r="V1" s="523"/>
      <c r="W1" s="523"/>
      <c r="X1" s="523"/>
      <c r="Y1" s="523"/>
      <c r="Z1" s="523"/>
      <c r="AA1" s="523"/>
      <c r="AB1" s="523"/>
      <c r="AC1" s="523"/>
      <c r="AD1" s="523"/>
      <c r="AE1" s="523"/>
      <c r="AF1" s="523"/>
      <c r="AG1" s="523"/>
      <c r="AH1" s="523"/>
      <c r="AI1" s="523"/>
      <c r="AJ1" s="523"/>
      <c r="AK1" s="523"/>
      <c r="AL1" s="523"/>
      <c r="AM1" s="523"/>
      <c r="AN1" s="523"/>
      <c r="AO1" s="523"/>
      <c r="AP1" s="523"/>
      <c r="AQ1" s="523"/>
      <c r="AR1" s="523"/>
      <c r="AS1" s="523"/>
      <c r="AT1" s="523"/>
      <c r="AU1" s="523"/>
      <c r="AV1" s="523"/>
      <c r="AW1" s="523"/>
      <c r="AX1" s="523"/>
      <c r="AY1" s="523"/>
      <c r="AZ1" s="523"/>
      <c r="BA1" s="523"/>
      <c r="BB1" s="523"/>
      <c r="BC1" s="523"/>
      <c r="BD1" s="523"/>
      <c r="BE1" s="523"/>
      <c r="BF1" s="523"/>
      <c r="BG1" s="523"/>
      <c r="BH1" s="523"/>
      <c r="BI1" s="523"/>
      <c r="BJ1" s="523"/>
      <c r="BK1" s="523"/>
      <c r="BL1" s="523"/>
      <c r="BM1" s="523"/>
      <c r="BN1" s="523"/>
      <c r="BO1" s="523"/>
      <c r="BP1" s="523"/>
      <c r="BQ1" s="523"/>
      <c r="BR1" s="523"/>
      <c r="BS1" s="523"/>
      <c r="BT1" s="523"/>
      <c r="BU1" s="523"/>
      <c r="BV1" s="523"/>
      <c r="BW1" s="523"/>
      <c r="BX1" s="523"/>
      <c r="BY1" s="523"/>
      <c r="BZ1" s="523"/>
      <c r="CA1" s="523"/>
      <c r="CB1" s="523"/>
      <c r="CC1" s="523"/>
      <c r="CD1" s="523"/>
      <c r="CE1" s="524"/>
    </row>
    <row r="2" spans="1:83" ht="26.25" hidden="1">
      <c r="A2" s="517"/>
      <c r="B2" s="517"/>
      <c r="C2" s="517"/>
      <c r="D2" s="517"/>
      <c r="E2" s="517"/>
      <c r="F2" s="517"/>
      <c r="G2" s="517"/>
      <c r="H2" s="246"/>
      <c r="I2" s="532" t="s">
        <v>11</v>
      </c>
      <c r="J2" s="532" t="s">
        <v>12</v>
      </c>
      <c r="K2" s="515" t="s">
        <v>13</v>
      </c>
      <c r="L2" s="523"/>
      <c r="M2" s="524"/>
      <c r="N2" s="508" t="s">
        <v>14</v>
      </c>
      <c r="O2" s="523"/>
      <c r="P2" s="523"/>
      <c r="Q2" s="524"/>
      <c r="R2" s="525" t="s">
        <v>368</v>
      </c>
      <c r="S2" s="526"/>
      <c r="T2" s="526"/>
      <c r="U2" s="526"/>
      <c r="V2" s="526"/>
      <c r="W2" s="527"/>
      <c r="X2" s="508" t="s">
        <v>15</v>
      </c>
      <c r="Y2" s="523"/>
      <c r="Z2" s="523"/>
      <c r="AA2" s="524"/>
      <c r="AB2" s="525" t="s">
        <v>368</v>
      </c>
      <c r="AC2" s="526"/>
      <c r="AD2" s="526"/>
      <c r="AE2" s="526"/>
      <c r="AF2" s="526"/>
      <c r="AG2" s="527"/>
      <c r="AH2" s="508" t="s">
        <v>16</v>
      </c>
      <c r="AI2" s="523"/>
      <c r="AJ2" s="523"/>
      <c r="AK2" s="524"/>
      <c r="AL2" s="525" t="s">
        <v>368</v>
      </c>
      <c r="AM2" s="526"/>
      <c r="AN2" s="526"/>
      <c r="AO2" s="526"/>
      <c r="AP2" s="526"/>
      <c r="AQ2" s="527"/>
      <c r="AR2" s="508" t="s">
        <v>17</v>
      </c>
      <c r="AS2" s="523"/>
      <c r="AT2" s="523"/>
      <c r="AU2" s="524"/>
      <c r="AV2" s="525" t="s">
        <v>368</v>
      </c>
      <c r="AW2" s="526"/>
      <c r="AX2" s="526"/>
      <c r="AY2" s="526"/>
      <c r="AZ2" s="526"/>
      <c r="BA2" s="527"/>
      <c r="BB2" s="508" t="s">
        <v>18</v>
      </c>
      <c r="BC2" s="523"/>
      <c r="BD2" s="523"/>
      <c r="BE2" s="524"/>
      <c r="BF2" s="525" t="s">
        <v>368</v>
      </c>
      <c r="BG2" s="526"/>
      <c r="BH2" s="526"/>
      <c r="BI2" s="526"/>
      <c r="BJ2" s="526"/>
      <c r="BK2" s="527"/>
      <c r="BL2" s="508" t="s">
        <v>19</v>
      </c>
      <c r="BM2" s="523"/>
      <c r="BN2" s="523"/>
      <c r="BO2" s="524"/>
      <c r="BP2" s="525" t="s">
        <v>368</v>
      </c>
      <c r="BQ2" s="526"/>
      <c r="BR2" s="526"/>
      <c r="BS2" s="526"/>
      <c r="BT2" s="526"/>
      <c r="BU2" s="527"/>
      <c r="BV2" s="508" t="s">
        <v>20</v>
      </c>
      <c r="BW2" s="523"/>
      <c r="BX2" s="523"/>
      <c r="BY2" s="524"/>
      <c r="BZ2" s="525" t="s">
        <v>368</v>
      </c>
      <c r="CA2" s="526"/>
      <c r="CB2" s="526"/>
      <c r="CC2" s="526"/>
      <c r="CD2" s="526"/>
      <c r="CE2" s="527"/>
    </row>
    <row r="3" spans="1:83" ht="26.25" hidden="1">
      <c r="A3" s="517"/>
      <c r="B3" s="517"/>
      <c r="C3" s="517"/>
      <c r="D3" s="517"/>
      <c r="E3" s="517"/>
      <c r="F3" s="517"/>
      <c r="G3" s="517"/>
      <c r="H3" s="246"/>
      <c r="I3" s="517"/>
      <c r="J3" s="517"/>
      <c r="K3" s="515" t="s">
        <v>21</v>
      </c>
      <c r="L3" s="523"/>
      <c r="M3" s="524"/>
      <c r="N3" s="508"/>
      <c r="O3" s="523"/>
      <c r="P3" s="523"/>
      <c r="Q3" s="524"/>
      <c r="R3" s="528"/>
      <c r="S3" s="529"/>
      <c r="T3" s="529"/>
      <c r="U3" s="529"/>
      <c r="V3" s="529"/>
      <c r="W3" s="530"/>
      <c r="X3" s="508"/>
      <c r="Y3" s="523"/>
      <c r="Z3" s="523"/>
      <c r="AA3" s="524"/>
      <c r="AB3" s="528"/>
      <c r="AC3" s="529"/>
      <c r="AD3" s="529"/>
      <c r="AE3" s="529"/>
      <c r="AF3" s="529"/>
      <c r="AG3" s="530"/>
      <c r="AH3" s="508"/>
      <c r="AI3" s="523"/>
      <c r="AJ3" s="523"/>
      <c r="AK3" s="524"/>
      <c r="AL3" s="528"/>
      <c r="AM3" s="529"/>
      <c r="AN3" s="529"/>
      <c r="AO3" s="529"/>
      <c r="AP3" s="529"/>
      <c r="AQ3" s="530"/>
      <c r="AR3" s="508"/>
      <c r="AS3" s="523"/>
      <c r="AT3" s="523"/>
      <c r="AU3" s="524"/>
      <c r="AV3" s="528"/>
      <c r="AW3" s="529"/>
      <c r="AX3" s="529"/>
      <c r="AY3" s="529"/>
      <c r="AZ3" s="529"/>
      <c r="BA3" s="530"/>
      <c r="BB3" s="508"/>
      <c r="BC3" s="523"/>
      <c r="BD3" s="523"/>
      <c r="BE3" s="524"/>
      <c r="BF3" s="528"/>
      <c r="BG3" s="529"/>
      <c r="BH3" s="529"/>
      <c r="BI3" s="529"/>
      <c r="BJ3" s="529"/>
      <c r="BK3" s="530"/>
      <c r="BL3" s="508"/>
      <c r="BM3" s="523"/>
      <c r="BN3" s="523"/>
      <c r="BO3" s="524"/>
      <c r="BP3" s="528"/>
      <c r="BQ3" s="529"/>
      <c r="BR3" s="529"/>
      <c r="BS3" s="529"/>
      <c r="BT3" s="529"/>
      <c r="BU3" s="530"/>
      <c r="BV3" s="508"/>
      <c r="BW3" s="523"/>
      <c r="BX3" s="523"/>
      <c r="BY3" s="524"/>
      <c r="BZ3" s="528"/>
      <c r="CA3" s="529"/>
      <c r="CB3" s="529"/>
      <c r="CC3" s="529"/>
      <c r="CD3" s="529"/>
      <c r="CE3" s="530"/>
    </row>
    <row r="4" spans="1:83" ht="56.25" hidden="1" customHeight="1">
      <c r="A4" s="518"/>
      <c r="B4" s="518"/>
      <c r="C4" s="518"/>
      <c r="D4" s="518"/>
      <c r="E4" s="518"/>
      <c r="F4" s="518"/>
      <c r="G4" s="518"/>
      <c r="H4" s="247"/>
      <c r="I4" s="518"/>
      <c r="J4" s="51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02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74"/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/>
      <c r="AJ17" s="173"/>
      <c r="AK17" s="210"/>
      <c r="AL17" s="173"/>
      <c r="AM17" s="173"/>
      <c r="AN17" s="173"/>
      <c r="AO17" s="173"/>
      <c r="AP17" s="158"/>
      <c r="AQ17" s="173"/>
      <c r="AR17" s="173"/>
      <c r="AS17" s="472"/>
      <c r="AT17" s="173"/>
      <c r="AU17" s="210"/>
      <c r="AV17" s="173"/>
      <c r="AW17" s="173"/>
      <c r="AX17" s="173"/>
      <c r="AY17" s="173"/>
      <c r="AZ17" s="158"/>
      <c r="BA17" s="173"/>
      <c r="BB17" s="173"/>
      <c r="BC17" s="376"/>
      <c r="BD17" s="173"/>
      <c r="BE17" s="210"/>
      <c r="BF17" s="173"/>
      <c r="BG17" s="173"/>
      <c r="BH17" s="173"/>
      <c r="BI17" s="173"/>
      <c r="BJ17" s="158"/>
      <c r="BK17" s="173"/>
      <c r="BL17" s="173"/>
      <c r="BM17" s="468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0</v>
      </c>
      <c r="M62" s="172">
        <v>0</v>
      </c>
      <c r="N62" s="173"/>
      <c r="O62" s="374"/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/>
      <c r="AJ62" s="173"/>
      <c r="AK62" s="210"/>
      <c r="AL62" s="173"/>
      <c r="AM62" s="173"/>
      <c r="AN62" s="173"/>
      <c r="AO62" s="173"/>
      <c r="AP62" s="158"/>
      <c r="AQ62" s="173"/>
      <c r="AR62" s="173"/>
      <c r="AS62" s="472"/>
      <c r="AT62" s="173"/>
      <c r="AU62" s="210"/>
      <c r="AV62" s="173"/>
      <c r="AW62" s="173"/>
      <c r="AX62" s="173"/>
      <c r="AY62" s="173"/>
      <c r="AZ62" s="158"/>
      <c r="BA62" s="173"/>
      <c r="BB62" s="173"/>
      <c r="BC62" s="376"/>
      <c r="BD62" s="173"/>
      <c r="BE62" s="210"/>
      <c r="BF62" s="173"/>
      <c r="BG62" s="173"/>
      <c r="BH62" s="173"/>
      <c r="BI62" s="173"/>
      <c r="BJ62" s="158"/>
      <c r="BK62" s="173"/>
      <c r="BL62" s="173"/>
      <c r="BM62" s="468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ref="L93:L94" si="4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77">
        <f t="shared" si="4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5">SUM(O101,Y101,AI101,AS101,BC101,BM101,BW101)</f>
        <v>0</v>
      </c>
      <c r="M101" s="172">
        <v>0</v>
      </c>
      <c r="N101" s="173"/>
      <c r="O101" s="374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72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6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68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6">SUM(O104,Y104,AI104,AS104,BC104,BM104,BW104)</f>
        <v>0</v>
      </c>
      <c r="M104" s="172">
        <v>0</v>
      </c>
      <c r="N104" s="173"/>
      <c r="O104" s="343"/>
      <c r="P104" s="173"/>
      <c r="Q104" s="210"/>
      <c r="R104" s="173"/>
      <c r="S104" s="173"/>
      <c r="T104" s="173"/>
      <c r="U104" s="219"/>
      <c r="V104" s="220"/>
      <c r="W104" s="173"/>
      <c r="X104" s="173"/>
      <c r="Y104" s="338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68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1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250">
        <v>0</v>
      </c>
      <c r="L113" s="434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7"/>
      <c r="K114" s="313">
        <v>0</v>
      </c>
      <c r="L114" s="415">
        <f t="shared" ref="L114" si="7">SUM(O114,Y114,AI114,AS114,BC114,BM114,BW114)</f>
        <v>0</v>
      </c>
      <c r="M114" s="460">
        <v>0</v>
      </c>
      <c r="N114" s="173"/>
      <c r="O114" s="374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6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68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267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250">
        <v>0</v>
      </c>
      <c r="L140" s="434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7"/>
      <c r="K141" s="313">
        <v>0</v>
      </c>
      <c r="L141" s="415">
        <f t="shared" ref="L141" si="8">SUM(O141,Y141,AI141,AS141,BC141,BM141,BW141)</f>
        <v>0</v>
      </c>
      <c r="M141" s="460">
        <v>0</v>
      </c>
      <c r="N141" s="173"/>
      <c r="O141" s="343"/>
      <c r="P141" s="173"/>
      <c r="Q141" s="210"/>
      <c r="R141" s="173"/>
      <c r="S141" s="173"/>
      <c r="T141" s="173"/>
      <c r="U141" s="173"/>
      <c r="V141" s="220"/>
      <c r="W141" s="173"/>
      <c r="X141" s="173"/>
      <c r="Y141" s="338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68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1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267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250">
        <v>0</v>
      </c>
      <c r="L143" s="434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7"/>
      <c r="K144" s="313">
        <v>0</v>
      </c>
      <c r="L144" s="415">
        <f t="shared" ref="L144" si="9">SUM(O144,Y144,AI144,AS144,BC144,BM144,BW144)</f>
        <v>0</v>
      </c>
      <c r="M144" s="460">
        <v>0</v>
      </c>
      <c r="N144" s="173"/>
      <c r="O144" s="343"/>
      <c r="P144" s="173"/>
      <c r="Q144" s="210"/>
      <c r="R144" s="173"/>
      <c r="S144" s="173"/>
      <c r="T144" s="173"/>
      <c r="U144" s="173"/>
      <c r="V144" s="220"/>
      <c r="W144" s="173"/>
      <c r="X144" s="173"/>
      <c r="Y144" s="338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68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1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267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39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250">
        <v>0</v>
      </c>
      <c r="L168" s="434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7"/>
      <c r="K169" s="313">
        <v>0</v>
      </c>
      <c r="L169" s="415">
        <f t="shared" ref="L169" si="10">SUM(O169,Y169,AI169,AS169,BC169,BM169,BW169)</f>
        <v>0</v>
      </c>
      <c r="M169" s="460">
        <v>0</v>
      </c>
      <c r="N169" s="173"/>
      <c r="O169" s="343"/>
      <c r="P169" s="173"/>
      <c r="Q169" s="210"/>
      <c r="R169" s="173"/>
      <c r="S169" s="173"/>
      <c r="T169" s="173"/>
      <c r="U169" s="173"/>
      <c r="V169" s="220"/>
      <c r="W169" s="173"/>
      <c r="X169" s="173"/>
      <c r="Y169" s="338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68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1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267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250">
        <v>0</v>
      </c>
      <c r="L173" s="434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7"/>
      <c r="K174" s="313">
        <v>0</v>
      </c>
      <c r="L174" s="415">
        <f t="shared" ref="L174" si="11">SUM(O174,Y174,AI174,AS174,BC174,BM174,BW174)</f>
        <v>0</v>
      </c>
      <c r="M174" s="460">
        <v>0</v>
      </c>
      <c r="N174" s="173"/>
      <c r="O174" s="374"/>
      <c r="P174" s="173"/>
      <c r="Q174" s="210"/>
      <c r="R174" s="173"/>
      <c r="S174" s="173"/>
      <c r="T174" s="173"/>
      <c r="U174" s="173"/>
      <c r="V174" s="158"/>
      <c r="W174" s="173"/>
      <c r="X174" s="173"/>
      <c r="Y174" s="338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6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68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267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250">
        <v>0</v>
      </c>
      <c r="L179" s="434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7"/>
      <c r="K180" s="313">
        <v>0</v>
      </c>
      <c r="L180" s="415">
        <f t="shared" ref="L180" si="12">SUM(O180,Y180,AI180,AS180,BC180,BM180,BW180)</f>
        <v>0</v>
      </c>
      <c r="M180" s="460">
        <v>0</v>
      </c>
      <c r="N180" s="173"/>
      <c r="O180" s="343"/>
      <c r="P180" s="173"/>
      <c r="Q180" s="210"/>
      <c r="R180" s="173"/>
      <c r="S180" s="173"/>
      <c r="T180" s="173"/>
      <c r="U180" s="173"/>
      <c r="V180" s="220"/>
      <c r="W180" s="173"/>
      <c r="X180" s="173"/>
      <c r="Y180" s="338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68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1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267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62" si="1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60" si="1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60" si="1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4"/>
        <v>0</v>
      </c>
      <c r="BZ277" s="173"/>
      <c r="CA277" s="173"/>
      <c r="CB277" s="173"/>
      <c r="CC277" s="173"/>
      <c r="CD277" s="158">
        <f t="shared" si="1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4"/>
        <v>0</v>
      </c>
      <c r="BZ278" s="173"/>
      <c r="CA278" s="173"/>
      <c r="CB278" s="173"/>
      <c r="CC278" s="173"/>
      <c r="CD278" s="158">
        <f t="shared" si="1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4"/>
        <v>0</v>
      </c>
      <c r="BZ279" s="173"/>
      <c r="CA279" s="173"/>
      <c r="CB279" s="173"/>
      <c r="CC279" s="173"/>
      <c r="CD279" s="158">
        <f t="shared" si="1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4"/>
        <v>0</v>
      </c>
      <c r="BZ280" s="173"/>
      <c r="CA280" s="173"/>
      <c r="CB280" s="173"/>
      <c r="CC280" s="173"/>
      <c r="CD280" s="158">
        <f t="shared" si="1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4"/>
        <v>0</v>
      </c>
      <c r="BZ281" s="173"/>
      <c r="CA281" s="173"/>
      <c r="CB281" s="173"/>
      <c r="CC281" s="173"/>
      <c r="CD281" s="158">
        <f t="shared" si="1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4"/>
        <v>0</v>
      </c>
      <c r="BZ282" s="173"/>
      <c r="CA282" s="173"/>
      <c r="CB282" s="173"/>
      <c r="CC282" s="173"/>
      <c r="CD282" s="158">
        <f t="shared" si="1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4"/>
        <v>0</v>
      </c>
      <c r="BZ283" s="173"/>
      <c r="CA283" s="173"/>
      <c r="CB283" s="173"/>
      <c r="CC283" s="173"/>
      <c r="CD283" s="158">
        <f t="shared" si="1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4"/>
        <v>0</v>
      </c>
      <c r="BZ284" s="173"/>
      <c r="CA284" s="173"/>
      <c r="CB284" s="173"/>
      <c r="CC284" s="173"/>
      <c r="CD284" s="158">
        <f t="shared" si="1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4"/>
        <v>0</v>
      </c>
      <c r="BZ285" s="173"/>
      <c r="CA285" s="173"/>
      <c r="CB285" s="173"/>
      <c r="CC285" s="173"/>
      <c r="CD285" s="158">
        <f t="shared" si="1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4"/>
        <v>0</v>
      </c>
      <c r="BZ286" s="173"/>
      <c r="CA286" s="173"/>
      <c r="CB286" s="173"/>
      <c r="CC286" s="173"/>
      <c r="CD286" s="158">
        <f t="shared" si="1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4"/>
        <v>0</v>
      </c>
      <c r="BZ287" s="173"/>
      <c r="CA287" s="173"/>
      <c r="CB287" s="173"/>
      <c r="CC287" s="173"/>
      <c r="CD287" s="158">
        <f t="shared" si="1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4"/>
        <v>0</v>
      </c>
      <c r="BZ288" s="173"/>
      <c r="CA288" s="173"/>
      <c r="CB288" s="173"/>
      <c r="CC288" s="173"/>
      <c r="CD288" s="158">
        <f t="shared" si="1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4"/>
        <v>0</v>
      </c>
      <c r="BZ289" s="173"/>
      <c r="CA289" s="173"/>
      <c r="CB289" s="173"/>
      <c r="CC289" s="173"/>
      <c r="CD289" s="158">
        <f t="shared" si="1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4"/>
        <v>0</v>
      </c>
      <c r="BZ290" s="173"/>
      <c r="CA290" s="173"/>
      <c r="CB290" s="173"/>
      <c r="CC290" s="173"/>
      <c r="CD290" s="158">
        <f t="shared" si="1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4"/>
        <v>0</v>
      </c>
      <c r="BZ291" s="173"/>
      <c r="CA291" s="173"/>
      <c r="CB291" s="173"/>
      <c r="CC291" s="173"/>
      <c r="CD291" s="158">
        <f t="shared" si="1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4"/>
        <v>0</v>
      </c>
      <c r="BZ292" s="173"/>
      <c r="CA292" s="173"/>
      <c r="CB292" s="173"/>
      <c r="CC292" s="173"/>
      <c r="CD292" s="158">
        <f t="shared" si="1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4"/>
        <v>0</v>
      </c>
      <c r="BZ293" s="173"/>
      <c r="CA293" s="173"/>
      <c r="CB293" s="173"/>
      <c r="CC293" s="173"/>
      <c r="CD293" s="158">
        <f t="shared" si="1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4"/>
        <v>0</v>
      </c>
      <c r="BZ294" s="173"/>
      <c r="CA294" s="173"/>
      <c r="CB294" s="173"/>
      <c r="CC294" s="173"/>
      <c r="CD294" s="158">
        <f t="shared" si="1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4"/>
        <v>0</v>
      </c>
      <c r="BZ295" s="173"/>
      <c r="CA295" s="173"/>
      <c r="CB295" s="173"/>
      <c r="CC295" s="173"/>
      <c r="CD295" s="158">
        <f t="shared" si="1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4"/>
        <v>0</v>
      </c>
      <c r="BZ296" s="173"/>
      <c r="CA296" s="173"/>
      <c r="CB296" s="173"/>
      <c r="CC296" s="173"/>
      <c r="CD296" s="158">
        <f t="shared" si="1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4"/>
        <v>0</v>
      </c>
      <c r="BZ297" s="173"/>
      <c r="CA297" s="173"/>
      <c r="CB297" s="173"/>
      <c r="CC297" s="173"/>
      <c r="CD297" s="158">
        <f t="shared" si="1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4"/>
        <v>0</v>
      </c>
      <c r="BZ298" s="173"/>
      <c r="CA298" s="173"/>
      <c r="CB298" s="173"/>
      <c r="CC298" s="173"/>
      <c r="CD298" s="158">
        <f t="shared" si="1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4"/>
        <v>0</v>
      </c>
      <c r="BZ299" s="173"/>
      <c r="CA299" s="173"/>
      <c r="CB299" s="173"/>
      <c r="CC299" s="173"/>
      <c r="CD299" s="158">
        <f t="shared" si="1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8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3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4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4"/>
        <v>0</v>
      </c>
      <c r="BZ300" s="173"/>
      <c r="CA300" s="173"/>
      <c r="CB300" s="173"/>
      <c r="CC300" s="173"/>
      <c r="CD300" s="158">
        <f t="shared" si="1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4"/>
        <v>0</v>
      </c>
      <c r="BZ301" s="219"/>
      <c r="CA301" s="173"/>
      <c r="CB301" s="173"/>
      <c r="CC301" s="219"/>
      <c r="CD301" s="158">
        <f t="shared" si="1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4"/>
        <v>0</v>
      </c>
      <c r="BZ302" s="219"/>
      <c r="CA302" s="173"/>
      <c r="CB302" s="173"/>
      <c r="CC302" s="219"/>
      <c r="CD302" s="158">
        <f t="shared" si="1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4"/>
        <v>0</v>
      </c>
      <c r="BZ303" s="173"/>
      <c r="CA303" s="173"/>
      <c r="CB303" s="173"/>
      <c r="CC303" s="173"/>
      <c r="CD303" s="158">
        <f t="shared" si="1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4"/>
        <v>0</v>
      </c>
      <c r="BZ304" s="173"/>
      <c r="CA304" s="173"/>
      <c r="CB304" s="173"/>
      <c r="CC304" s="173"/>
      <c r="CD304" s="158">
        <f t="shared" si="1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4"/>
        <v>0</v>
      </c>
      <c r="BZ305" s="173"/>
      <c r="CA305" s="173"/>
      <c r="CB305" s="173"/>
      <c r="CC305" s="173"/>
      <c r="CD305" s="158">
        <f t="shared" si="1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4"/>
        <v>0</v>
      </c>
      <c r="BZ306" s="173"/>
      <c r="CA306" s="173"/>
      <c r="CB306" s="173"/>
      <c r="CC306" s="173"/>
      <c r="CD306" s="158">
        <f t="shared" si="1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4"/>
        <v>0</v>
      </c>
      <c r="BZ307" s="173"/>
      <c r="CA307" s="173"/>
      <c r="CB307" s="173"/>
      <c r="CC307" s="173"/>
      <c r="CD307" s="158">
        <f t="shared" si="1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4"/>
        <v>0</v>
      </c>
      <c r="BZ308" s="173"/>
      <c r="CA308" s="173"/>
      <c r="CB308" s="173"/>
      <c r="CC308" s="173"/>
      <c r="CD308" s="158">
        <f t="shared" si="1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4"/>
        <v>0</v>
      </c>
      <c r="BZ309" s="173"/>
      <c r="CA309" s="173"/>
      <c r="CB309" s="173"/>
      <c r="CC309" s="173"/>
      <c r="CD309" s="158">
        <f t="shared" si="1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4"/>
        <v>0</v>
      </c>
      <c r="BZ310" s="173"/>
      <c r="CA310" s="173"/>
      <c r="CB310" s="173"/>
      <c r="CC310" s="173"/>
      <c r="CD310" s="158">
        <f t="shared" si="1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4"/>
        <v>0</v>
      </c>
      <c r="BZ311" s="231"/>
      <c r="CA311" s="231"/>
      <c r="CB311" s="231"/>
      <c r="CC311" s="231"/>
      <c r="CD311" s="158">
        <f t="shared" si="1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4"/>
        <v>0</v>
      </c>
      <c r="BZ312" s="173"/>
      <c r="CA312" s="173"/>
      <c r="CB312" s="173"/>
      <c r="CC312" s="173"/>
      <c r="CD312" s="158">
        <f t="shared" si="1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4"/>
        <v>0</v>
      </c>
      <c r="BZ313" s="173"/>
      <c r="CA313" s="173"/>
      <c r="CB313" s="173"/>
      <c r="CC313" s="173"/>
      <c r="CD313" s="158">
        <f t="shared" si="1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4"/>
        <v>0</v>
      </c>
      <c r="BZ314" s="173"/>
      <c r="CA314" s="173"/>
      <c r="CB314" s="173"/>
      <c r="CC314" s="173"/>
      <c r="CD314" s="158">
        <f t="shared" si="1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4"/>
        <v>0</v>
      </c>
      <c r="BZ315" s="173"/>
      <c r="CA315" s="173"/>
      <c r="CB315" s="173"/>
      <c r="CC315" s="173"/>
      <c r="CD315" s="158">
        <f t="shared" si="1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4"/>
        <v>0</v>
      </c>
      <c r="BZ318" s="173"/>
      <c r="CA318" s="173"/>
      <c r="CB318" s="173"/>
      <c r="CC318" s="173"/>
      <c r="CD318" s="158">
        <f t="shared" si="1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250">
        <v>0</v>
      </c>
      <c r="L319" s="466">
        <f t="shared" si="1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7"/>
      <c r="K320" s="313">
        <v>0</v>
      </c>
      <c r="L320" s="415">
        <f t="shared" si="13"/>
        <v>0</v>
      </c>
      <c r="M320" s="460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68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1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7"/>
      <c r="K321" s="313">
        <v>0</v>
      </c>
      <c r="L321" s="415">
        <f t="shared" si="13"/>
        <v>0</v>
      </c>
      <c r="M321" s="460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68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1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459"/>
      <c r="K322" s="313">
        <v>0</v>
      </c>
      <c r="L322" s="415">
        <f t="shared" si="13"/>
        <v>0</v>
      </c>
      <c r="M322" s="460">
        <v>0</v>
      </c>
      <c r="N322" s="173"/>
      <c r="O322" s="342"/>
      <c r="P322" s="173"/>
      <c r="Q322" s="210"/>
      <c r="R322" s="173"/>
      <c r="S322" s="173"/>
      <c r="T322" s="173"/>
      <c r="U322" s="173"/>
      <c r="V322" s="220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68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1"/>
      <c r="BX322" s="173">
        <v>0</v>
      </c>
      <c r="BY322" s="210">
        <f t="shared" si="1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7"/>
      <c r="K323" s="313">
        <v>0</v>
      </c>
      <c r="L323" s="415">
        <f t="shared" si="13"/>
        <v>0</v>
      </c>
      <c r="M323" s="460">
        <v>0</v>
      </c>
      <c r="N323" s="173"/>
      <c r="O323" s="343"/>
      <c r="P323" s="173"/>
      <c r="Q323" s="210"/>
      <c r="R323" s="173"/>
      <c r="S323" s="173"/>
      <c r="T323" s="173"/>
      <c r="U323" s="219"/>
      <c r="V323" s="220"/>
      <c r="W323" s="173"/>
      <c r="X323" s="173"/>
      <c r="Y323" s="33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68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1"/>
      <c r="BX323" s="173">
        <v>0</v>
      </c>
      <c r="BY323" s="210">
        <f t="shared" si="1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7"/>
      <c r="K324" s="313">
        <v>0</v>
      </c>
      <c r="L324" s="415">
        <f t="shared" si="13"/>
        <v>0</v>
      </c>
      <c r="M324" s="460">
        <v>0</v>
      </c>
      <c r="N324" s="173"/>
      <c r="O324" s="343"/>
      <c r="P324" s="173"/>
      <c r="Q324" s="210"/>
      <c r="R324" s="173"/>
      <c r="S324" s="173"/>
      <c r="T324" s="173"/>
      <c r="U324" s="219"/>
      <c r="V324" s="220"/>
      <c r="W324" s="173"/>
      <c r="X324" s="173"/>
      <c r="Y324" s="338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7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68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1"/>
      <c r="BX324" s="173">
        <v>0</v>
      </c>
      <c r="BY324" s="210">
        <f t="shared" si="1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7"/>
      <c r="K325" s="313">
        <v>0</v>
      </c>
      <c r="L325" s="415">
        <f t="shared" si="13"/>
        <v>0</v>
      </c>
      <c r="M325" s="460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68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14"/>
        <v>0</v>
      </c>
      <c r="BZ325" s="173"/>
      <c r="CA325" s="173"/>
      <c r="CB325" s="173"/>
      <c r="CC325" s="219"/>
      <c r="CD325" s="158">
        <f t="shared" si="1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4"/>
        <v>0</v>
      </c>
      <c r="BZ326" s="173"/>
      <c r="CA326" s="173"/>
      <c r="CB326" s="173"/>
      <c r="CC326" s="173"/>
      <c r="CD326" s="158">
        <f t="shared" si="1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4"/>
        <v>0</v>
      </c>
      <c r="BZ327" s="173"/>
      <c r="CA327" s="173"/>
      <c r="CB327" s="173"/>
      <c r="CC327" s="173"/>
      <c r="CD327" s="158">
        <f t="shared" si="1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4"/>
        <v>0</v>
      </c>
      <c r="BZ328" s="219"/>
      <c r="CA328" s="173"/>
      <c r="CB328" s="173"/>
      <c r="CC328" s="173"/>
      <c r="CD328" s="158">
        <f t="shared" si="1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250">
        <v>0</v>
      </c>
      <c r="L334" s="467">
        <f t="shared" si="1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459"/>
      <c r="K335" s="313">
        <v>0</v>
      </c>
      <c r="L335" s="415">
        <f t="shared" si="13"/>
        <v>0</v>
      </c>
      <c r="M335" s="460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68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1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7"/>
      <c r="K336" s="313">
        <v>0</v>
      </c>
      <c r="L336" s="415">
        <f t="shared" si="13"/>
        <v>0</v>
      </c>
      <c r="M336" s="460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68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1"/>
      <c r="BX336" s="173">
        <v>0</v>
      </c>
      <c r="BY336" s="210">
        <f t="shared" si="1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1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1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303">
        <v>20057679</v>
      </c>
      <c r="G343" s="302" t="s">
        <v>422</v>
      </c>
      <c r="H343" s="168" t="s">
        <v>69</v>
      </c>
      <c r="I343" s="168"/>
      <c r="J343" s="158"/>
      <c r="K343" s="172">
        <v>0</v>
      </c>
      <c r="L343" s="177">
        <f t="shared" si="1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168"/>
      <c r="J344" s="158"/>
      <c r="K344" s="172">
        <v>0</v>
      </c>
      <c r="L344" s="177">
        <f t="shared" si="1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168"/>
      <c r="J345" s="158"/>
      <c r="K345" s="172">
        <v>0</v>
      </c>
      <c r="L345" s="177">
        <f t="shared" si="1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168"/>
      <c r="J346" s="158"/>
      <c r="K346" s="172">
        <v>0</v>
      </c>
      <c r="L346" s="177">
        <f t="shared" si="1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168"/>
      <c r="J347" s="158"/>
      <c r="K347" s="172">
        <v>0</v>
      </c>
      <c r="L347" s="177">
        <f t="shared" si="1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168"/>
      <c r="J348" s="158"/>
      <c r="K348" s="172">
        <v>0</v>
      </c>
      <c r="L348" s="177">
        <f t="shared" si="1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168"/>
      <c r="J349" s="158"/>
      <c r="K349" s="172">
        <v>0</v>
      </c>
      <c r="L349" s="177">
        <f t="shared" si="1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7">
        <v>1001001113</v>
      </c>
      <c r="G350" s="358" t="s">
        <v>384</v>
      </c>
      <c r="H350" s="359" t="s">
        <v>378</v>
      </c>
      <c r="I350" s="168"/>
      <c r="J350" s="158"/>
      <c r="K350" s="172">
        <v>0</v>
      </c>
      <c r="L350" s="177">
        <f t="shared" si="13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7">
        <v>1001001114</v>
      </c>
      <c r="G351" s="358" t="s">
        <v>385</v>
      </c>
      <c r="H351" s="359" t="s">
        <v>378</v>
      </c>
      <c r="I351" s="168"/>
      <c r="J351" s="158"/>
      <c r="K351" s="172">
        <v>0</v>
      </c>
      <c r="L351" s="177">
        <f t="shared" si="1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>
        <v>20058107</v>
      </c>
      <c r="G352" s="238" t="s">
        <v>425</v>
      </c>
      <c r="H352" s="168" t="s">
        <v>69</v>
      </c>
      <c r="I352" s="168"/>
      <c r="J352" s="158"/>
      <c r="K352" s="172">
        <v>0</v>
      </c>
      <c r="L352" s="159">
        <f t="shared" si="13"/>
        <v>0</v>
      </c>
      <c r="M352" s="172">
        <v>0</v>
      </c>
      <c r="N352" s="173"/>
      <c r="O352" s="339"/>
      <c r="P352" s="173"/>
      <c r="Q352" s="210"/>
      <c r="R352" s="173"/>
      <c r="S352" s="173"/>
      <c r="T352" s="173"/>
      <c r="U352" s="173"/>
      <c r="V352" s="158"/>
      <c r="W352" s="173"/>
      <c r="X352" s="173"/>
      <c r="Y352" s="338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8">
        <v>20058428</v>
      </c>
      <c r="G353" s="287" t="s">
        <v>432</v>
      </c>
      <c r="H353" s="168" t="s">
        <v>69</v>
      </c>
      <c r="I353" s="168"/>
      <c r="J353" s="158"/>
      <c r="K353" s="172">
        <v>0</v>
      </c>
      <c r="L353" s="159">
        <f t="shared" si="13"/>
        <v>0</v>
      </c>
      <c r="M353" s="172">
        <v>0</v>
      </c>
      <c r="N353" s="173"/>
      <c r="O353" s="339"/>
      <c r="P353" s="173"/>
      <c r="Q353" s="210"/>
      <c r="R353" s="173"/>
      <c r="S353" s="173"/>
      <c r="T353" s="173"/>
      <c r="U353" s="173"/>
      <c r="V353" s="158"/>
      <c r="W353" s="173"/>
      <c r="X353" s="173"/>
      <c r="Y353" s="33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356">
        <v>20058608</v>
      </c>
      <c r="G354" s="334" t="s">
        <v>433</v>
      </c>
      <c r="H354" s="168" t="s">
        <v>69</v>
      </c>
      <c r="I354" s="168"/>
      <c r="J354" s="158"/>
      <c r="K354" s="172"/>
      <c r="L354" s="159">
        <f t="shared" si="13"/>
        <v>0</v>
      </c>
      <c r="M354" s="172"/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 hidden="1">
      <c r="A355" s="167">
        <v>354</v>
      </c>
      <c r="B355" s="168"/>
      <c r="C355" s="168"/>
      <c r="D355" s="196"/>
      <c r="E355" s="182"/>
      <c r="F355" s="356">
        <v>20058609</v>
      </c>
      <c r="G355" s="334" t="s">
        <v>434</v>
      </c>
      <c r="H355" s="168" t="s">
        <v>69</v>
      </c>
      <c r="I355" s="168"/>
      <c r="J355" s="158"/>
      <c r="K355" s="172"/>
      <c r="L355" s="159">
        <f t="shared" si="13"/>
        <v>0</v>
      </c>
      <c r="M355" s="172"/>
      <c r="N355" s="173"/>
      <c r="O355" s="339"/>
      <c r="P355" s="173"/>
      <c r="Q355" s="210"/>
      <c r="R355" s="173"/>
      <c r="S355" s="173"/>
      <c r="T355" s="173"/>
      <c r="U355" s="173"/>
      <c r="V355" s="158"/>
      <c r="W355" s="173"/>
      <c r="X355" s="173"/>
      <c r="Y355" s="338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68"/>
      <c r="C356" s="168"/>
      <c r="D356" s="196"/>
      <c r="E356" s="182"/>
      <c r="F356" s="356">
        <v>20059076</v>
      </c>
      <c r="G356" s="334" t="s">
        <v>435</v>
      </c>
      <c r="H356" s="168" t="s">
        <v>69</v>
      </c>
      <c r="I356" s="168"/>
      <c r="J356" s="158"/>
      <c r="K356" s="172"/>
      <c r="L356" s="159">
        <f t="shared" si="13"/>
        <v>0</v>
      </c>
      <c r="M356" s="172"/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356</v>
      </c>
      <c r="B357" s="168"/>
      <c r="C357" s="168"/>
      <c r="D357" s="196"/>
      <c r="E357" s="182"/>
      <c r="F357" s="356">
        <v>20059086</v>
      </c>
      <c r="G357" s="334" t="s">
        <v>436</v>
      </c>
      <c r="H357" s="168" t="s">
        <v>69</v>
      </c>
      <c r="I357" s="168"/>
      <c r="J357" s="158"/>
      <c r="K357" s="172"/>
      <c r="L357" s="159">
        <f t="shared" si="13"/>
        <v>0</v>
      </c>
      <c r="M357" s="172"/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6.25" hidden="1">
      <c r="A358" s="167">
        <v>357</v>
      </c>
      <c r="B358" s="168"/>
      <c r="C358" s="168"/>
      <c r="D358" s="196"/>
      <c r="E358" s="182"/>
      <c r="F358" s="356">
        <v>20059084</v>
      </c>
      <c r="G358" s="334" t="s">
        <v>437</v>
      </c>
      <c r="H358" s="168" t="s">
        <v>69</v>
      </c>
      <c r="I358" s="168"/>
      <c r="J358" s="158"/>
      <c r="K358" s="172"/>
      <c r="L358" s="159">
        <f t="shared" si="13"/>
        <v>0</v>
      </c>
      <c r="M358" s="172"/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 hidden="1">
      <c r="A359" s="167">
        <v>358</v>
      </c>
      <c r="B359" s="168"/>
      <c r="C359" s="168"/>
      <c r="D359" s="196"/>
      <c r="E359" s="182"/>
      <c r="F359" s="356">
        <v>20059085</v>
      </c>
      <c r="G359" s="334" t="s">
        <v>438</v>
      </c>
      <c r="H359" s="168" t="s">
        <v>69</v>
      </c>
      <c r="I359" s="168"/>
      <c r="J359" s="158"/>
      <c r="K359" s="172"/>
      <c r="L359" s="159">
        <f t="shared" si="13"/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6.25" hidden="1">
      <c r="A360" s="167">
        <v>359</v>
      </c>
      <c r="B360" s="168"/>
      <c r="C360" s="168"/>
      <c r="D360" s="196"/>
      <c r="E360" s="182"/>
      <c r="F360" s="356"/>
      <c r="G360" s="334"/>
      <c r="H360" s="168"/>
      <c r="I360" s="168"/>
      <c r="J360" s="158"/>
      <c r="K360" s="172">
        <v>0</v>
      </c>
      <c r="L360" s="159"/>
      <c r="M360" s="172">
        <v>0</v>
      </c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>
        <v>0</v>
      </c>
      <c r="BY360" s="210">
        <f t="shared" si="14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5"/>
        <v>0</v>
      </c>
      <c r="CE360" s="173"/>
    </row>
    <row r="361" spans="1:83" ht="26.25" hidden="1">
      <c r="A361" s="167">
        <v>354</v>
      </c>
      <c r="B361" s="187"/>
      <c r="C361" s="187"/>
      <c r="D361" s="286"/>
      <c r="E361" s="253"/>
      <c r="F361" s="356"/>
      <c r="G361" s="334"/>
      <c r="H361" s="187"/>
      <c r="I361" s="187"/>
      <c r="J361" s="230"/>
      <c r="K361" s="250">
        <v>0</v>
      </c>
      <c r="L361" s="434">
        <f t="shared" si="13"/>
        <v>0</v>
      </c>
      <c r="M361" s="250">
        <v>0</v>
      </c>
      <c r="N361" s="231"/>
      <c r="O361" s="288"/>
      <c r="P361" s="231"/>
      <c r="Q361" s="210"/>
      <c r="R361" s="231"/>
      <c r="S361" s="231"/>
      <c r="T361" s="231"/>
      <c r="U361" s="231"/>
      <c r="V361" s="158"/>
      <c r="W361" s="231"/>
      <c r="X361" s="231"/>
      <c r="Y361" s="258"/>
      <c r="Z361" s="231"/>
      <c r="AA361" s="210"/>
      <c r="AB361" s="231"/>
      <c r="AC361" s="231"/>
      <c r="AD361" s="231"/>
      <c r="AE361" s="231"/>
      <c r="AF361" s="158"/>
      <c r="AG361" s="231"/>
      <c r="AH361" s="231"/>
      <c r="AI361" s="289"/>
      <c r="AJ361" s="231"/>
      <c r="AK361" s="210"/>
      <c r="AL361" s="231"/>
      <c r="AM361" s="231"/>
      <c r="AN361" s="231"/>
      <c r="AO361" s="231"/>
      <c r="AP361" s="158"/>
      <c r="AQ361" s="231"/>
      <c r="AR361" s="231"/>
      <c r="AS361" s="260"/>
      <c r="AT361" s="231"/>
      <c r="AU361" s="210"/>
      <c r="AV361" s="231"/>
      <c r="AW361" s="231"/>
      <c r="AX361" s="231"/>
      <c r="AY361" s="231"/>
      <c r="AZ361" s="158"/>
      <c r="BA361" s="231"/>
      <c r="BB361" s="231"/>
      <c r="BC361" s="290"/>
      <c r="BD361" s="231"/>
      <c r="BE361" s="210"/>
      <c r="BF361" s="231"/>
      <c r="BG361" s="231"/>
      <c r="BH361" s="231"/>
      <c r="BI361" s="231"/>
      <c r="BJ361" s="158"/>
      <c r="BK361" s="231"/>
      <c r="BL361" s="231"/>
      <c r="BM361" s="262"/>
      <c r="BN361" s="231"/>
      <c r="BO361" s="210"/>
      <c r="BP361" s="231"/>
      <c r="BQ361" s="231"/>
      <c r="BR361" s="231"/>
      <c r="BS361" s="231"/>
      <c r="BT361" s="158"/>
      <c r="BU361" s="173"/>
      <c r="BV361" s="173"/>
      <c r="BW361" s="215"/>
      <c r="BX361" s="173">
        <v>0</v>
      </c>
      <c r="BY361" s="210">
        <f t="shared" ref="BY361:BY364" si="16">SUM(BV361:BX361)</f>
        <v>0</v>
      </c>
      <c r="BZ361" s="173">
        <v>0</v>
      </c>
      <c r="CA361" s="173">
        <v>0</v>
      </c>
      <c r="CB361" s="173">
        <v>0</v>
      </c>
      <c r="CC361" s="173">
        <v>0</v>
      </c>
      <c r="CD361" s="158">
        <f t="shared" ref="CD361:CD364" si="17">BW361-CA361</f>
        <v>0</v>
      </c>
      <c r="CE361" s="173"/>
    </row>
    <row r="362" spans="1:83" ht="26.25">
      <c r="A362" s="167">
        <v>355</v>
      </c>
      <c r="B362" s="190"/>
      <c r="C362" s="190"/>
      <c r="D362" s="190"/>
      <c r="E362" s="191"/>
      <c r="F362" s="194">
        <v>1113219</v>
      </c>
      <c r="G362" s="238" t="s">
        <v>413</v>
      </c>
      <c r="H362" s="263" t="s">
        <v>42</v>
      </c>
      <c r="I362" s="190"/>
      <c r="J362" s="459"/>
      <c r="K362" s="313">
        <v>0</v>
      </c>
      <c r="L362" s="415">
        <f t="shared" si="13"/>
        <v>0</v>
      </c>
      <c r="M362" s="460">
        <v>0</v>
      </c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7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68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1"/>
      <c r="BX362" s="173">
        <v>0</v>
      </c>
      <c r="BY362" s="210">
        <f t="shared" si="16"/>
        <v>0</v>
      </c>
      <c r="BZ362" s="173">
        <v>0</v>
      </c>
      <c r="CA362" s="173">
        <v>0</v>
      </c>
      <c r="CB362" s="173">
        <v>0</v>
      </c>
      <c r="CC362" s="173">
        <v>0</v>
      </c>
      <c r="CD362" s="158">
        <f t="shared" si="17"/>
        <v>0</v>
      </c>
      <c r="CE362" s="173"/>
    </row>
    <row r="363" spans="1:83" ht="26.25">
      <c r="A363" s="167">
        <v>356</v>
      </c>
      <c r="B363" s="168"/>
      <c r="C363" s="168"/>
      <c r="D363" s="168"/>
      <c r="E363" s="170"/>
      <c r="F363" s="303">
        <v>1113220</v>
      </c>
      <c r="G363" s="438" t="s">
        <v>414</v>
      </c>
      <c r="H363" s="178" t="s">
        <v>42</v>
      </c>
      <c r="I363" s="168"/>
      <c r="J363" s="157"/>
      <c r="K363" s="313">
        <v>0</v>
      </c>
      <c r="L363" s="415">
        <f t="shared" ref="L363:L367" si="18">SUM(O363,Y363,AI363,AS363,BC363,BM363,BW363)</f>
        <v>0</v>
      </c>
      <c r="M363" s="460">
        <v>0</v>
      </c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68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82"/>
      <c r="BX363" s="173">
        <v>0</v>
      </c>
      <c r="BY363" s="210">
        <f t="shared" si="16"/>
        <v>0</v>
      </c>
      <c r="BZ363" s="173">
        <v>0</v>
      </c>
      <c r="CA363" s="173">
        <v>0</v>
      </c>
      <c r="CB363" s="173">
        <v>0</v>
      </c>
      <c r="CC363" s="173">
        <v>0</v>
      </c>
      <c r="CD363" s="158">
        <f t="shared" si="17"/>
        <v>0</v>
      </c>
      <c r="CE363" s="173"/>
    </row>
    <row r="364" spans="1:83" ht="26.25">
      <c r="A364" s="167">
        <v>357</v>
      </c>
      <c r="B364" s="168"/>
      <c r="C364" s="168"/>
      <c r="D364" s="168"/>
      <c r="E364" s="170"/>
      <c r="F364" s="194">
        <v>1113218</v>
      </c>
      <c r="G364" s="238" t="s">
        <v>415</v>
      </c>
      <c r="H364" s="178" t="s">
        <v>42</v>
      </c>
      <c r="I364" s="168"/>
      <c r="J364" s="157"/>
      <c r="K364" s="313">
        <v>0</v>
      </c>
      <c r="L364" s="415">
        <f t="shared" si="18"/>
        <v>0</v>
      </c>
      <c r="M364" s="460">
        <v>0</v>
      </c>
      <c r="N364" s="173"/>
      <c r="O364" s="339"/>
      <c r="P364" s="173"/>
      <c r="Q364" s="210"/>
      <c r="R364" s="173"/>
      <c r="S364" s="173"/>
      <c r="T364" s="173"/>
      <c r="U364" s="173"/>
      <c r="V364" s="158"/>
      <c r="W364" s="173"/>
      <c r="X364" s="173"/>
      <c r="Y364" s="338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68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82"/>
      <c r="BX364" s="173">
        <v>0</v>
      </c>
      <c r="BY364" s="210">
        <f t="shared" si="16"/>
        <v>0</v>
      </c>
      <c r="BZ364" s="173">
        <v>0</v>
      </c>
      <c r="CA364" s="173">
        <v>0</v>
      </c>
      <c r="CB364" s="173">
        <v>0</v>
      </c>
      <c r="CC364" s="173">
        <v>0</v>
      </c>
      <c r="CD364" s="158">
        <f t="shared" si="17"/>
        <v>0</v>
      </c>
      <c r="CE364" s="173"/>
    </row>
    <row r="365" spans="1:83" ht="26.25">
      <c r="A365" s="167">
        <v>358</v>
      </c>
      <c r="B365" s="168"/>
      <c r="C365" s="168"/>
      <c r="D365" s="168"/>
      <c r="E365" s="170"/>
      <c r="F365" s="198">
        <v>1113221</v>
      </c>
      <c r="G365" s="287" t="s">
        <v>416</v>
      </c>
      <c r="H365" s="256" t="s">
        <v>42</v>
      </c>
      <c r="I365" s="187"/>
      <c r="J365" s="464"/>
      <c r="K365" s="313">
        <v>0</v>
      </c>
      <c r="L365" s="415">
        <f t="shared" si="18"/>
        <v>0</v>
      </c>
      <c r="M365" s="461"/>
      <c r="N365" s="231"/>
      <c r="O365" s="392"/>
      <c r="P365" s="173"/>
      <c r="Q365" s="210"/>
      <c r="R365" s="173"/>
      <c r="S365" s="173"/>
      <c r="T365" s="173"/>
      <c r="U365" s="173"/>
      <c r="V365" s="158"/>
      <c r="W365" s="173"/>
      <c r="X365" s="173"/>
      <c r="Y365" s="394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96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98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0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69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35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6.25">
      <c r="A366" s="167">
        <v>359</v>
      </c>
      <c r="B366" s="187"/>
      <c r="C366" s="187"/>
      <c r="D366" s="187"/>
      <c r="E366" s="253"/>
      <c r="F366" s="356">
        <v>1113222</v>
      </c>
      <c r="G366" s="334" t="s">
        <v>426</v>
      </c>
      <c r="H366" s="430" t="s">
        <v>42</v>
      </c>
      <c r="I366" s="298"/>
      <c r="J366" s="465"/>
      <c r="K366" s="313"/>
      <c r="L366" s="415">
        <f t="shared" si="18"/>
        <v>0</v>
      </c>
      <c r="M366" s="462"/>
      <c r="N366" s="317"/>
      <c r="O366" s="364"/>
      <c r="P366" s="433"/>
      <c r="Q366" s="210"/>
      <c r="R366" s="173"/>
      <c r="S366" s="173"/>
      <c r="T366" s="173"/>
      <c r="U366" s="173"/>
      <c r="V366" s="158"/>
      <c r="W366" s="173"/>
      <c r="X366" s="432"/>
      <c r="Y366" s="366"/>
      <c r="Z366" s="433"/>
      <c r="AA366" s="210"/>
      <c r="AB366" s="173"/>
      <c r="AC366" s="173"/>
      <c r="AD366" s="173"/>
      <c r="AE366" s="173"/>
      <c r="AF366" s="158"/>
      <c r="AG366" s="173"/>
      <c r="AH366" s="432"/>
      <c r="AI366" s="365"/>
      <c r="AJ366" s="433"/>
      <c r="AK366" s="210"/>
      <c r="AL366" s="173"/>
      <c r="AM366" s="173"/>
      <c r="AN366" s="173"/>
      <c r="AO366" s="173"/>
      <c r="AP366" s="158"/>
      <c r="AQ366" s="173"/>
      <c r="AR366" s="432"/>
      <c r="AS366" s="367"/>
      <c r="AT366" s="433"/>
      <c r="AU366" s="210"/>
      <c r="AV366" s="173"/>
      <c r="AW366" s="173"/>
      <c r="AX366" s="173"/>
      <c r="AY366" s="173"/>
      <c r="AZ366" s="158"/>
      <c r="BA366" s="173"/>
      <c r="BB366" s="432"/>
      <c r="BC366" s="431"/>
      <c r="BD366" s="433"/>
      <c r="BE366" s="210"/>
      <c r="BF366" s="173"/>
      <c r="BG366" s="173"/>
      <c r="BH366" s="173"/>
      <c r="BI366" s="173"/>
      <c r="BJ366" s="158"/>
      <c r="BK366" s="173"/>
      <c r="BL366" s="432"/>
      <c r="BM366" s="470"/>
      <c r="BN366" s="433"/>
      <c r="BO366" s="210"/>
      <c r="BP366" s="173"/>
      <c r="BQ366" s="173"/>
      <c r="BR366" s="173"/>
      <c r="BS366" s="173"/>
      <c r="BT366" s="158"/>
      <c r="BU366" s="173"/>
      <c r="BV366" s="432"/>
      <c r="BW366" s="369"/>
      <c r="BX366" s="43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36">
        <v>360</v>
      </c>
      <c r="B367" s="318"/>
      <c r="C367" s="442"/>
      <c r="D367" s="443"/>
      <c r="E367" s="253"/>
      <c r="F367" s="444">
        <v>1113223</v>
      </c>
      <c r="G367" s="445" t="s">
        <v>428</v>
      </c>
      <c r="H367" s="256" t="s">
        <v>42</v>
      </c>
      <c r="I367" s="442"/>
      <c r="J367" s="446"/>
      <c r="K367" s="313"/>
      <c r="L367" s="415">
        <f t="shared" si="18"/>
        <v>0</v>
      </c>
      <c r="M367" s="463"/>
      <c r="N367" s="446"/>
      <c r="O367" s="455"/>
      <c r="P367" s="433"/>
      <c r="Q367" s="210"/>
      <c r="R367" s="173"/>
      <c r="S367" s="173"/>
      <c r="T367" s="173"/>
      <c r="U367" s="173"/>
      <c r="V367" s="158"/>
      <c r="W367" s="173"/>
      <c r="X367" s="432"/>
      <c r="Y367" s="457"/>
      <c r="Z367" s="433"/>
      <c r="AA367" s="210"/>
      <c r="AB367" s="173"/>
      <c r="AC367" s="173"/>
      <c r="AD367" s="173"/>
      <c r="AE367" s="173"/>
      <c r="AF367" s="158"/>
      <c r="AG367" s="173"/>
      <c r="AH367" s="432"/>
      <c r="AI367" s="447"/>
      <c r="AJ367" s="433"/>
      <c r="AK367" s="210"/>
      <c r="AL367" s="173"/>
      <c r="AM367" s="173"/>
      <c r="AN367" s="173"/>
      <c r="AO367" s="173"/>
      <c r="AP367" s="158"/>
      <c r="AQ367" s="173"/>
      <c r="AR367" s="432"/>
      <c r="AS367" s="473"/>
      <c r="AT367" s="433"/>
      <c r="AU367" s="210"/>
      <c r="AV367" s="173"/>
      <c r="AW367" s="173"/>
      <c r="AX367" s="173"/>
      <c r="AY367" s="173"/>
      <c r="AZ367" s="158"/>
      <c r="BA367" s="173"/>
      <c r="BB367" s="432"/>
      <c r="BC367" s="474"/>
      <c r="BD367" s="433"/>
      <c r="BE367" s="210"/>
      <c r="BF367" s="173"/>
      <c r="BG367" s="173"/>
      <c r="BH367" s="173"/>
      <c r="BI367" s="173"/>
      <c r="BJ367" s="158"/>
      <c r="BK367" s="173"/>
      <c r="BL367" s="432"/>
      <c r="BM367" s="471"/>
      <c r="BN367" s="433"/>
      <c r="BO367" s="210"/>
      <c r="BP367" s="173"/>
      <c r="BQ367" s="173"/>
      <c r="BR367" s="173"/>
      <c r="BS367" s="173"/>
      <c r="BT367" s="158"/>
      <c r="BU367" s="173"/>
      <c r="BV367" s="432"/>
      <c r="BW367" s="448"/>
      <c r="BX367" s="43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36">
        <v>361</v>
      </c>
      <c r="B368" s="437"/>
      <c r="C368" s="318"/>
      <c r="D368" s="318"/>
      <c r="E368" s="299"/>
      <c r="F368" s="356">
        <v>1113224</v>
      </c>
      <c r="G368" s="380" t="s">
        <v>430</v>
      </c>
      <c r="H368" s="430" t="s">
        <v>42</v>
      </c>
      <c r="I368" s="318"/>
      <c r="J368" s="437"/>
      <c r="K368" s="313"/>
      <c r="L368" s="415">
        <f>SUM(O368,Y368,AI368,AS368,BC368,BM368,BW368)</f>
        <v>0</v>
      </c>
      <c r="M368" s="462"/>
      <c r="N368" s="318"/>
      <c r="O368" s="456"/>
      <c r="P368" s="433"/>
      <c r="Q368" s="210"/>
      <c r="R368" s="173"/>
      <c r="S368" s="173"/>
      <c r="T368" s="173"/>
      <c r="U368" s="173"/>
      <c r="V368" s="158"/>
      <c r="W368" s="173"/>
      <c r="X368" s="432"/>
      <c r="Y368" s="458"/>
      <c r="Z368" s="433"/>
      <c r="AA368" s="210"/>
      <c r="AB368" s="173"/>
      <c r="AC368" s="173"/>
      <c r="AD368" s="173"/>
      <c r="AE368" s="173"/>
      <c r="AF368" s="158"/>
      <c r="AG368" s="173"/>
      <c r="AH368" s="432"/>
      <c r="AI368" s="365"/>
      <c r="AJ368" s="433"/>
      <c r="AK368" s="210"/>
      <c r="AL368" s="173"/>
      <c r="AM368" s="173"/>
      <c r="AN368" s="173"/>
      <c r="AO368" s="173"/>
      <c r="AP368" s="158"/>
      <c r="AQ368" s="173"/>
      <c r="AR368" s="432"/>
      <c r="AS368" s="367"/>
      <c r="AT368" s="433"/>
      <c r="AU368" s="210"/>
      <c r="AV368" s="173"/>
      <c r="AW368" s="173"/>
      <c r="AX368" s="173"/>
      <c r="AY368" s="173"/>
      <c r="AZ368" s="158"/>
      <c r="BA368" s="173"/>
      <c r="BB368" s="432"/>
      <c r="BC368" s="431"/>
      <c r="BD368" s="433"/>
      <c r="BE368" s="210"/>
      <c r="BF368" s="173"/>
      <c r="BG368" s="173"/>
      <c r="BH368" s="173"/>
      <c r="BI368" s="173"/>
      <c r="BJ368" s="158"/>
      <c r="BK368" s="173"/>
      <c r="BL368" s="432"/>
      <c r="BM368" s="470"/>
      <c r="BN368" s="433"/>
      <c r="BO368" s="210"/>
      <c r="BP368" s="173"/>
      <c r="BQ368" s="173"/>
      <c r="BR368" s="173"/>
      <c r="BS368" s="173"/>
      <c r="BT368" s="158"/>
      <c r="BU368" s="173"/>
      <c r="BV368" s="432"/>
      <c r="BW368" s="369"/>
      <c r="BX368" s="43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436">
        <v>362</v>
      </c>
      <c r="B369" s="437"/>
      <c r="C369" s="318"/>
      <c r="D369" s="318"/>
      <c r="E369" s="299"/>
      <c r="F369" s="356">
        <v>1113225</v>
      </c>
      <c r="G369" s="380" t="s">
        <v>431</v>
      </c>
      <c r="H369" s="430" t="s">
        <v>42</v>
      </c>
      <c r="I369" s="318"/>
      <c r="J369" s="437"/>
      <c r="K369" s="313"/>
      <c r="L369" s="415">
        <f t="shared" ref="L369:L372" si="19">SUM(O369,Y369,AI369,AS369,BC369,BM369,BW369)</f>
        <v>0</v>
      </c>
      <c r="M369" s="462"/>
      <c r="N369" s="318"/>
      <c r="O369" s="456"/>
      <c r="P369" s="433"/>
      <c r="Q369" s="210"/>
      <c r="R369" s="173"/>
      <c r="S369" s="173"/>
      <c r="T369" s="173"/>
      <c r="U369" s="173"/>
      <c r="V369" s="158"/>
      <c r="W369" s="173"/>
      <c r="X369" s="432"/>
      <c r="Y369" s="458"/>
      <c r="Z369" s="433"/>
      <c r="AA369" s="210"/>
      <c r="AB369" s="173"/>
      <c r="AC369" s="173"/>
      <c r="AD369" s="173"/>
      <c r="AE369" s="173"/>
      <c r="AF369" s="158"/>
      <c r="AG369" s="173"/>
      <c r="AH369" s="432"/>
      <c r="AI369" s="365"/>
      <c r="AJ369" s="433"/>
      <c r="AK369" s="210"/>
      <c r="AL369" s="173"/>
      <c r="AM369" s="173"/>
      <c r="AN369" s="173"/>
      <c r="AO369" s="173"/>
      <c r="AP369" s="158"/>
      <c r="AQ369" s="173"/>
      <c r="AR369" s="432"/>
      <c r="AS369" s="367"/>
      <c r="AT369" s="433"/>
      <c r="AU369" s="210"/>
      <c r="AV369" s="173"/>
      <c r="AW369" s="173"/>
      <c r="AX369" s="173"/>
      <c r="AY369" s="173"/>
      <c r="AZ369" s="158"/>
      <c r="BA369" s="173"/>
      <c r="BB369" s="432"/>
      <c r="BC369" s="431"/>
      <c r="BD369" s="433"/>
      <c r="BE369" s="210"/>
      <c r="BF369" s="173"/>
      <c r="BG369" s="173"/>
      <c r="BH369" s="173"/>
      <c r="BI369" s="173"/>
      <c r="BJ369" s="158"/>
      <c r="BK369" s="173"/>
      <c r="BL369" s="432"/>
      <c r="BM369" s="470"/>
      <c r="BN369" s="433"/>
      <c r="BO369" s="210"/>
      <c r="BP369" s="173"/>
      <c r="BQ369" s="173"/>
      <c r="BR369" s="173"/>
      <c r="BS369" s="173"/>
      <c r="BT369" s="158"/>
      <c r="BU369" s="173"/>
      <c r="BV369" s="432"/>
      <c r="BW369" s="369"/>
      <c r="BX369" s="433"/>
      <c r="BY369" s="210"/>
      <c r="BZ369" s="173"/>
      <c r="CA369" s="173"/>
      <c r="CB369" s="173"/>
      <c r="CC369" s="173"/>
      <c r="CD369" s="158"/>
      <c r="CE369" s="173"/>
    </row>
    <row r="370" spans="1:83" ht="29.25">
      <c r="A370" s="436"/>
      <c r="B370" s="437"/>
      <c r="C370" s="318"/>
      <c r="D370" s="318"/>
      <c r="E370" s="299"/>
      <c r="F370" s="356"/>
      <c r="G370" s="380" t="s">
        <v>447</v>
      </c>
      <c r="H370" s="256" t="s">
        <v>42</v>
      </c>
      <c r="I370" s="318"/>
      <c r="J370" s="437"/>
      <c r="K370" s="313"/>
      <c r="L370" s="415">
        <f t="shared" si="19"/>
        <v>0</v>
      </c>
      <c r="M370" s="462"/>
      <c r="N370" s="318"/>
      <c r="O370" s="456"/>
      <c r="P370" s="433"/>
      <c r="Q370" s="210"/>
      <c r="R370" s="173"/>
      <c r="S370" s="173"/>
      <c r="T370" s="173"/>
      <c r="U370" s="173"/>
      <c r="V370" s="158"/>
      <c r="W370" s="173"/>
      <c r="X370" s="432"/>
      <c r="Y370" s="458"/>
      <c r="Z370" s="433"/>
      <c r="AA370" s="210"/>
      <c r="AB370" s="173"/>
      <c r="AC370" s="173"/>
      <c r="AD370" s="173"/>
      <c r="AE370" s="173"/>
      <c r="AF370" s="158"/>
      <c r="AG370" s="173"/>
      <c r="AH370" s="432"/>
      <c r="AI370" s="365"/>
      <c r="AJ370" s="433"/>
      <c r="AK370" s="210"/>
      <c r="AL370" s="173"/>
      <c r="AM370" s="173"/>
      <c r="AN370" s="173"/>
      <c r="AO370" s="173"/>
      <c r="AP370" s="158"/>
      <c r="AQ370" s="173"/>
      <c r="AR370" s="432"/>
      <c r="AS370" s="367"/>
      <c r="AT370" s="433"/>
      <c r="AU370" s="210"/>
      <c r="AV370" s="173"/>
      <c r="AW370" s="173"/>
      <c r="AX370" s="173"/>
      <c r="AY370" s="173"/>
      <c r="AZ370" s="158"/>
      <c r="BA370" s="173"/>
      <c r="BB370" s="432"/>
      <c r="BC370" s="431"/>
      <c r="BD370" s="433"/>
      <c r="BE370" s="210"/>
      <c r="BF370" s="173"/>
      <c r="BG370" s="173"/>
      <c r="BH370" s="173"/>
      <c r="BI370" s="173"/>
      <c r="BJ370" s="158"/>
      <c r="BK370" s="173"/>
      <c r="BL370" s="432"/>
      <c r="BM370" s="470"/>
      <c r="BN370" s="433"/>
      <c r="BO370" s="210"/>
      <c r="BP370" s="173"/>
      <c r="BQ370" s="173"/>
      <c r="BR370" s="173"/>
      <c r="BS370" s="173"/>
      <c r="BT370" s="158"/>
      <c r="BU370" s="173"/>
      <c r="BV370" s="432"/>
      <c r="BW370" s="369"/>
      <c r="BX370" s="433"/>
      <c r="BY370" s="210"/>
      <c r="BZ370" s="173"/>
      <c r="CA370" s="173"/>
      <c r="CB370" s="173"/>
      <c r="CC370" s="173"/>
      <c r="CD370" s="158"/>
      <c r="CE370" s="173"/>
    </row>
    <row r="371" spans="1:83" ht="29.25">
      <c r="A371" s="436"/>
      <c r="B371" s="437"/>
      <c r="C371" s="318"/>
      <c r="D371" s="318"/>
      <c r="E371" s="299"/>
      <c r="F371" s="356"/>
      <c r="G371" s="380" t="s">
        <v>448</v>
      </c>
      <c r="H371" s="430" t="s">
        <v>42</v>
      </c>
      <c r="I371" s="318"/>
      <c r="J371" s="437"/>
      <c r="K371" s="313"/>
      <c r="L371" s="415">
        <f t="shared" si="19"/>
        <v>0</v>
      </c>
      <c r="M371" s="462"/>
      <c r="N371" s="318"/>
      <c r="O371" s="456"/>
      <c r="P371" s="433"/>
      <c r="Q371" s="210"/>
      <c r="R371" s="173"/>
      <c r="S371" s="173"/>
      <c r="T371" s="173"/>
      <c r="U371" s="173"/>
      <c r="V371" s="158"/>
      <c r="W371" s="173"/>
      <c r="X371" s="432"/>
      <c r="Y371" s="458"/>
      <c r="Z371" s="433"/>
      <c r="AA371" s="210"/>
      <c r="AB371" s="173"/>
      <c r="AC371" s="173"/>
      <c r="AD371" s="173"/>
      <c r="AE371" s="173"/>
      <c r="AF371" s="158"/>
      <c r="AG371" s="173"/>
      <c r="AH371" s="432"/>
      <c r="AI371" s="365"/>
      <c r="AJ371" s="433"/>
      <c r="AK371" s="210"/>
      <c r="AL371" s="173"/>
      <c r="AM371" s="173"/>
      <c r="AN371" s="173"/>
      <c r="AO371" s="173"/>
      <c r="AP371" s="158"/>
      <c r="AQ371" s="173"/>
      <c r="AR371" s="432"/>
      <c r="AS371" s="367"/>
      <c r="AT371" s="433"/>
      <c r="AU371" s="210"/>
      <c r="AV371" s="173"/>
      <c r="AW371" s="173"/>
      <c r="AX371" s="173"/>
      <c r="AY371" s="173"/>
      <c r="AZ371" s="158"/>
      <c r="BA371" s="173"/>
      <c r="BB371" s="432"/>
      <c r="BC371" s="431"/>
      <c r="BD371" s="433"/>
      <c r="BE371" s="210"/>
      <c r="BF371" s="173"/>
      <c r="BG371" s="173"/>
      <c r="BH371" s="173"/>
      <c r="BI371" s="173"/>
      <c r="BJ371" s="158"/>
      <c r="BK371" s="173"/>
      <c r="BL371" s="432"/>
      <c r="BM371" s="470"/>
      <c r="BN371" s="433"/>
      <c r="BO371" s="210"/>
      <c r="BP371" s="173"/>
      <c r="BQ371" s="173"/>
      <c r="BR371" s="173"/>
      <c r="BS371" s="173"/>
      <c r="BT371" s="158"/>
      <c r="BU371" s="173"/>
      <c r="BV371" s="432"/>
      <c r="BW371" s="369"/>
      <c r="BX371" s="433"/>
      <c r="BY371" s="210"/>
      <c r="BZ371" s="173"/>
      <c r="CA371" s="173"/>
      <c r="CB371" s="173"/>
      <c r="CC371" s="173"/>
      <c r="CD371" s="158"/>
      <c r="CE371" s="173"/>
    </row>
    <row r="372" spans="1:83" ht="29.25">
      <c r="A372" s="436"/>
      <c r="B372" s="441"/>
      <c r="C372" s="298"/>
      <c r="D372" s="298"/>
      <c r="E372" s="299"/>
      <c r="F372" s="356"/>
      <c r="G372" s="380" t="s">
        <v>449</v>
      </c>
      <c r="H372" s="430" t="s">
        <v>42</v>
      </c>
      <c r="I372" s="298"/>
      <c r="J372" s="465"/>
      <c r="K372" s="313"/>
      <c r="L372" s="415">
        <f t="shared" si="19"/>
        <v>0</v>
      </c>
      <c r="M372" s="462"/>
      <c r="N372" s="314"/>
      <c r="O372" s="364"/>
      <c r="P372" s="433"/>
      <c r="Q372" s="210"/>
      <c r="R372" s="173"/>
      <c r="S372" s="173"/>
      <c r="T372" s="173"/>
      <c r="U372" s="173"/>
      <c r="V372" s="158"/>
      <c r="W372" s="173"/>
      <c r="X372" s="432"/>
      <c r="Y372" s="366"/>
      <c r="Z372" s="433"/>
      <c r="AA372" s="210"/>
      <c r="AB372" s="173"/>
      <c r="AC372" s="173"/>
      <c r="AD372" s="173"/>
      <c r="AE372" s="173"/>
      <c r="AF372" s="158"/>
      <c r="AG372" s="173"/>
      <c r="AH372" s="432"/>
      <c r="AI372" s="365"/>
      <c r="AJ372" s="433"/>
      <c r="AK372" s="210"/>
      <c r="AL372" s="173"/>
      <c r="AM372" s="173"/>
      <c r="AN372" s="173"/>
      <c r="AO372" s="173"/>
      <c r="AP372" s="158"/>
      <c r="AQ372" s="173"/>
      <c r="AR372" s="432"/>
      <c r="AS372" s="367"/>
      <c r="AT372" s="433"/>
      <c r="AU372" s="210"/>
      <c r="AV372" s="173"/>
      <c r="AW372" s="173"/>
      <c r="AX372" s="173"/>
      <c r="AY372" s="173"/>
      <c r="AZ372" s="158"/>
      <c r="BA372" s="173"/>
      <c r="BB372" s="432"/>
      <c r="BC372" s="431"/>
      <c r="BD372" s="433"/>
      <c r="BE372" s="210"/>
      <c r="BF372" s="173"/>
      <c r="BG372" s="173"/>
      <c r="BH372" s="173"/>
      <c r="BI372" s="173"/>
      <c r="BJ372" s="158"/>
      <c r="BK372" s="173"/>
      <c r="BL372" s="432"/>
      <c r="BM372" s="470"/>
      <c r="BN372" s="433"/>
      <c r="BO372" s="210"/>
      <c r="BP372" s="173"/>
      <c r="BQ372" s="173"/>
      <c r="BR372" s="173"/>
      <c r="BS372" s="173"/>
      <c r="BT372" s="158"/>
      <c r="BU372" s="173"/>
      <c r="BV372" s="432"/>
      <c r="BW372" s="369"/>
      <c r="BX372" s="433"/>
      <c r="BY372" s="210"/>
      <c r="BZ372" s="173"/>
      <c r="CA372" s="173"/>
      <c r="CB372" s="173"/>
      <c r="CC372" s="173"/>
      <c r="CD372" s="158"/>
      <c r="CE372" s="173"/>
    </row>
    <row r="373" spans="1:83" ht="29.25" hidden="1" customHeight="1">
      <c r="A373" s="239"/>
      <c r="B373" s="239"/>
      <c r="C373" s="239"/>
      <c r="D373" s="239"/>
      <c r="E373" s="239"/>
      <c r="F373" s="239"/>
      <c r="G373" s="240"/>
      <c r="H373" s="239"/>
      <c r="I373" s="241"/>
      <c r="J373" s="241"/>
      <c r="K373" s="237"/>
      <c r="L373" s="237"/>
      <c r="M373" s="237"/>
      <c r="N373" s="236"/>
      <c r="O373" s="242" t="s">
        <v>386</v>
      </c>
      <c r="Q373" s="243">
        <v>316</v>
      </c>
      <c r="R373" s="242" t="s">
        <v>387</v>
      </c>
      <c r="S373" s="243"/>
      <c r="T373" s="244"/>
      <c r="U373" s="244"/>
      <c r="V373" s="244"/>
      <c r="W373" s="236"/>
      <c r="X373" s="236"/>
      <c r="Y373" s="291"/>
      <c r="Z373" s="245"/>
      <c r="AA373" s="243">
        <v>316</v>
      </c>
      <c r="AB373" s="242" t="s">
        <v>387</v>
      </c>
      <c r="AC373" s="243"/>
      <c r="AD373" s="244"/>
      <c r="AE373" s="244"/>
      <c r="AF373" s="244"/>
      <c r="AG373" s="236"/>
      <c r="AH373" s="236"/>
      <c r="AI373" s="291"/>
      <c r="AJ373" s="245"/>
      <c r="AK373" s="243">
        <v>316</v>
      </c>
      <c r="AL373" s="242" t="s">
        <v>387</v>
      </c>
      <c r="AM373" s="243"/>
      <c r="AN373" s="244"/>
      <c r="AO373" s="244"/>
      <c r="AP373" s="244"/>
      <c r="AQ373" s="236"/>
      <c r="AR373" s="236"/>
      <c r="AS373" s="291"/>
      <c r="AT373" s="245"/>
      <c r="AU373" s="243">
        <v>316</v>
      </c>
      <c r="AV373" s="242" t="s">
        <v>387</v>
      </c>
      <c r="AW373" s="243"/>
      <c r="AX373" s="244"/>
      <c r="AY373" s="244"/>
      <c r="AZ373" s="244"/>
      <c r="BA373" s="236"/>
      <c r="BB373" s="236"/>
      <c r="BC373" s="291"/>
      <c r="BD373" s="245"/>
      <c r="BE373" s="243">
        <v>316</v>
      </c>
      <c r="BF373" s="242" t="s">
        <v>387</v>
      </c>
      <c r="BG373" s="243"/>
      <c r="BH373" s="244"/>
      <c r="BI373" s="244"/>
      <c r="BJ373" s="244"/>
      <c r="BK373" s="236"/>
      <c r="BL373" s="236"/>
      <c r="BM373" s="291"/>
      <c r="BN373" s="245"/>
      <c r="BO373" s="243">
        <v>316</v>
      </c>
      <c r="BP373" s="242" t="s">
        <v>387</v>
      </c>
      <c r="BQ373" s="243"/>
      <c r="BR373" s="244"/>
      <c r="BS373" s="244"/>
      <c r="BT373" s="244"/>
      <c r="BU373" s="236"/>
      <c r="BV373" s="237"/>
      <c r="BW373" s="237"/>
      <c r="BX373" s="237"/>
      <c r="BY373" s="237"/>
      <c r="BZ373" s="237"/>
      <c r="CA373" s="237"/>
      <c r="CB373" s="237"/>
      <c r="CC373" s="237"/>
      <c r="CD373" s="237"/>
      <c r="CE373" s="237"/>
    </row>
    <row r="374" spans="1:83" ht="29.25" hidden="1">
      <c r="A374" s="239"/>
      <c r="B374" s="239"/>
      <c r="C374" s="239"/>
      <c r="D374" s="239"/>
      <c r="E374" s="239"/>
      <c r="F374" s="239"/>
      <c r="G374" s="240"/>
      <c r="H374" s="239"/>
      <c r="I374" s="241"/>
      <c r="J374" s="241"/>
      <c r="K374" s="237"/>
      <c r="L374" s="237"/>
      <c r="M374" s="237"/>
      <c r="N374" s="236"/>
      <c r="O374" s="242" t="s">
        <v>388</v>
      </c>
      <c r="P374" s="245"/>
      <c r="Q374" s="243"/>
      <c r="R374" s="242" t="s">
        <v>387</v>
      </c>
      <c r="S374" s="243">
        <v>0</v>
      </c>
      <c r="T374" s="242" t="s">
        <v>389</v>
      </c>
      <c r="U374" s="244"/>
      <c r="V374" s="244"/>
      <c r="W374" s="236"/>
      <c r="X374" s="236"/>
      <c r="Y374" s="292"/>
      <c r="Z374" s="245"/>
      <c r="AA374" s="243"/>
      <c r="AB374" s="242" t="s">
        <v>387</v>
      </c>
      <c r="AC374" s="243">
        <v>0</v>
      </c>
      <c r="AD374" s="242" t="s">
        <v>389</v>
      </c>
      <c r="AE374" s="244"/>
      <c r="AF374" s="244"/>
      <c r="AG374" s="236"/>
      <c r="AH374" s="236"/>
      <c r="AI374" s="292"/>
      <c r="AJ374" s="245"/>
      <c r="AK374" s="243"/>
      <c r="AL374" s="242" t="s">
        <v>387</v>
      </c>
      <c r="AM374" s="243">
        <v>0</v>
      </c>
      <c r="AN374" s="242" t="s">
        <v>389</v>
      </c>
      <c r="AO374" s="244"/>
      <c r="AP374" s="244"/>
      <c r="AQ374" s="236"/>
      <c r="AR374" s="236"/>
      <c r="AS374" s="292"/>
      <c r="AT374" s="245"/>
      <c r="AU374" s="243"/>
      <c r="AV374" s="242" t="s">
        <v>387</v>
      </c>
      <c r="AW374" s="243">
        <v>0</v>
      </c>
      <c r="AX374" s="242" t="s">
        <v>389</v>
      </c>
      <c r="AY374" s="244"/>
      <c r="AZ374" s="244"/>
      <c r="BA374" s="236"/>
      <c r="BB374" s="236"/>
      <c r="BC374" s="292"/>
      <c r="BD374" s="245"/>
      <c r="BE374" s="243"/>
      <c r="BF374" s="242" t="s">
        <v>387</v>
      </c>
      <c r="BG374" s="243">
        <v>0</v>
      </c>
      <c r="BH374" s="242" t="s">
        <v>389</v>
      </c>
      <c r="BI374" s="244"/>
      <c r="BJ374" s="244"/>
      <c r="BK374" s="236"/>
      <c r="BL374" s="236"/>
      <c r="BM374" s="292"/>
      <c r="BN374" s="245"/>
      <c r="BO374" s="243"/>
      <c r="BP374" s="242" t="s">
        <v>387</v>
      </c>
      <c r="BQ374" s="243">
        <v>0</v>
      </c>
      <c r="BR374" s="242" t="s">
        <v>389</v>
      </c>
      <c r="BS374" s="244"/>
      <c r="BT374" s="244"/>
      <c r="BU374" s="236"/>
      <c r="BV374" s="237"/>
      <c r="BW374" s="237"/>
      <c r="BX374" s="237"/>
      <c r="BY374" s="237"/>
      <c r="BZ374" s="237"/>
      <c r="CA374" s="237"/>
      <c r="CB374" s="237"/>
      <c r="CC374" s="237"/>
      <c r="CD374" s="237"/>
      <c r="CE374" s="237"/>
    </row>
    <row r="375" spans="1:83" ht="29.25" hidden="1">
      <c r="A375" s="239"/>
      <c r="B375" s="239"/>
      <c r="C375" s="239"/>
      <c r="D375" s="239"/>
      <c r="E375" s="239"/>
      <c r="F375" s="239"/>
      <c r="G375" s="240"/>
      <c r="H375" s="239"/>
      <c r="I375" s="241"/>
      <c r="J375" s="241"/>
      <c r="K375" s="237"/>
      <c r="L375" s="237"/>
      <c r="M375" s="237"/>
      <c r="N375" s="236"/>
      <c r="O375" s="242" t="s">
        <v>390</v>
      </c>
      <c r="P375" s="245"/>
      <c r="Q375" s="243"/>
      <c r="R375" s="242" t="s">
        <v>387</v>
      </c>
      <c r="S375" s="243">
        <v>0</v>
      </c>
      <c r="T375" s="242" t="s">
        <v>389</v>
      </c>
      <c r="U375" s="244"/>
      <c r="V375" s="244"/>
      <c r="W375" s="236"/>
      <c r="X375" s="236"/>
      <c r="Y375" s="292"/>
      <c r="Z375" s="245"/>
      <c r="AA375" s="243"/>
      <c r="AB375" s="242" t="s">
        <v>387</v>
      </c>
      <c r="AC375" s="243">
        <v>0</v>
      </c>
      <c r="AD375" s="242" t="s">
        <v>389</v>
      </c>
      <c r="AE375" s="244"/>
      <c r="AF375" s="244"/>
      <c r="AG375" s="236"/>
      <c r="AH375" s="236"/>
      <c r="AI375" s="292"/>
      <c r="AJ375" s="245"/>
      <c r="AK375" s="243"/>
      <c r="AL375" s="242" t="s">
        <v>387</v>
      </c>
      <c r="AM375" s="243">
        <v>0</v>
      </c>
      <c r="AN375" s="242" t="s">
        <v>389</v>
      </c>
      <c r="AO375" s="244"/>
      <c r="AP375" s="244"/>
      <c r="AQ375" s="236"/>
      <c r="AR375" s="236"/>
      <c r="AS375" s="292"/>
      <c r="AT375" s="245"/>
      <c r="AU375" s="243"/>
      <c r="AV375" s="242" t="s">
        <v>387</v>
      </c>
      <c r="AW375" s="243">
        <v>0</v>
      </c>
      <c r="AX375" s="242" t="s">
        <v>389</v>
      </c>
      <c r="AY375" s="244"/>
      <c r="AZ375" s="244"/>
      <c r="BA375" s="236"/>
      <c r="BB375" s="236"/>
      <c r="BC375" s="292"/>
      <c r="BD375" s="245"/>
      <c r="BE375" s="243"/>
      <c r="BF375" s="242" t="s">
        <v>387</v>
      </c>
      <c r="BG375" s="243">
        <v>0</v>
      </c>
      <c r="BH375" s="242" t="s">
        <v>389</v>
      </c>
      <c r="BI375" s="244"/>
      <c r="BJ375" s="244"/>
      <c r="BK375" s="236"/>
      <c r="BL375" s="236"/>
      <c r="BM375" s="292"/>
      <c r="BN375" s="245"/>
      <c r="BO375" s="243"/>
      <c r="BP375" s="242" t="s">
        <v>387</v>
      </c>
      <c r="BQ375" s="243">
        <v>0</v>
      </c>
      <c r="BR375" s="242" t="s">
        <v>389</v>
      </c>
      <c r="BS375" s="244"/>
      <c r="BT375" s="244"/>
      <c r="BU375" s="236"/>
      <c r="BV375" s="237"/>
      <c r="BW375" s="237"/>
      <c r="BX375" s="237"/>
      <c r="BY375" s="237"/>
      <c r="BZ375" s="237"/>
      <c r="CA375" s="237"/>
      <c r="CB375" s="237"/>
      <c r="CC375" s="237"/>
      <c r="CD375" s="237"/>
      <c r="CE375" s="237"/>
    </row>
    <row r="376" spans="1:83" ht="29.25" hidden="1" customHeight="1">
      <c r="A376" s="239"/>
      <c r="B376" s="239"/>
      <c r="C376" s="239"/>
      <c r="D376" s="239"/>
      <c r="E376" s="239"/>
      <c r="F376" s="239"/>
      <c r="G376" s="240"/>
      <c r="H376" s="239"/>
      <c r="I376" s="241"/>
      <c r="J376" s="241"/>
      <c r="K376" s="237"/>
      <c r="L376" s="237"/>
      <c r="M376" s="237"/>
      <c r="N376" s="237"/>
      <c r="O376" s="242" t="s">
        <v>391</v>
      </c>
      <c r="Q376" s="243"/>
      <c r="R376" s="242" t="s">
        <v>387</v>
      </c>
      <c r="S376" s="243">
        <v>0</v>
      </c>
      <c r="T376" s="242" t="s">
        <v>389</v>
      </c>
      <c r="U376" s="244"/>
      <c r="V376" s="244"/>
      <c r="W376" s="236"/>
      <c r="X376" s="236"/>
      <c r="Y376" s="292"/>
      <c r="Z376" s="245"/>
      <c r="AA376" s="243"/>
      <c r="AB376" s="242" t="s">
        <v>387</v>
      </c>
      <c r="AC376" s="243">
        <v>0</v>
      </c>
      <c r="AD376" s="242" t="s">
        <v>389</v>
      </c>
      <c r="AE376" s="244"/>
      <c r="AF376" s="244"/>
      <c r="AG376" s="236"/>
      <c r="AH376" s="236"/>
      <c r="AI376" s="292"/>
      <c r="AJ376" s="245"/>
      <c r="AK376" s="243"/>
      <c r="AL376" s="242" t="s">
        <v>387</v>
      </c>
      <c r="AM376" s="243">
        <v>0</v>
      </c>
      <c r="AN376" s="242" t="s">
        <v>389</v>
      </c>
      <c r="AO376" s="244"/>
      <c r="AP376" s="244"/>
      <c r="AQ376" s="236"/>
      <c r="AR376" s="236"/>
      <c r="AS376" s="292"/>
      <c r="AT376" s="245"/>
      <c r="AU376" s="243"/>
      <c r="AV376" s="242" t="s">
        <v>387</v>
      </c>
      <c r="AW376" s="243">
        <v>0</v>
      </c>
      <c r="AX376" s="242" t="s">
        <v>389</v>
      </c>
      <c r="AY376" s="244"/>
      <c r="AZ376" s="244"/>
      <c r="BA376" s="236"/>
      <c r="BB376" s="236"/>
      <c r="BC376" s="292"/>
      <c r="BD376" s="245"/>
      <c r="BE376" s="243"/>
      <c r="BF376" s="242" t="s">
        <v>387</v>
      </c>
      <c r="BG376" s="243">
        <v>0</v>
      </c>
      <c r="BH376" s="242" t="s">
        <v>389</v>
      </c>
      <c r="BI376" s="244"/>
      <c r="BJ376" s="244"/>
      <c r="BK376" s="236"/>
      <c r="BL376" s="236"/>
      <c r="BM376" s="292"/>
      <c r="BN376" s="245"/>
      <c r="BO376" s="243"/>
      <c r="BP376" s="242" t="s">
        <v>387</v>
      </c>
      <c r="BQ376" s="243">
        <v>0</v>
      </c>
      <c r="BR376" s="242" t="s">
        <v>389</v>
      </c>
      <c r="BS376" s="244"/>
      <c r="BT376" s="244"/>
      <c r="BU376" s="236"/>
      <c r="BV376" s="237"/>
      <c r="BW376" s="237"/>
      <c r="BX376" s="237"/>
      <c r="BY376" s="237"/>
      <c r="BZ376" s="237"/>
      <c r="CA376" s="237"/>
      <c r="CB376" s="237"/>
      <c r="CC376" s="237"/>
      <c r="CD376" s="237"/>
      <c r="CE376" s="237"/>
    </row>
    <row r="377" spans="1:83" ht="29.25" hidden="1" customHeight="1">
      <c r="A377" s="239"/>
      <c r="B377" s="239"/>
      <c r="C377" s="239"/>
      <c r="D377" s="239"/>
      <c r="E377" s="239"/>
      <c r="F377" s="239"/>
      <c r="G377" s="240"/>
      <c r="H377" s="239"/>
      <c r="I377" s="241"/>
      <c r="J377" s="241"/>
      <c r="K377" s="237"/>
      <c r="L377" s="237"/>
      <c r="M377" s="237"/>
      <c r="N377" s="237"/>
      <c r="O377" s="242" t="s">
        <v>392</v>
      </c>
      <c r="Q377" s="243"/>
      <c r="R377" s="242" t="s">
        <v>387</v>
      </c>
      <c r="S377" s="243">
        <v>0</v>
      </c>
      <c r="T377" s="242" t="s">
        <v>389</v>
      </c>
      <c r="U377" s="244"/>
      <c r="V377" s="244"/>
      <c r="W377" s="236"/>
      <c r="X377" s="236"/>
      <c r="Y377" s="292"/>
      <c r="Z377" s="245"/>
      <c r="AA377" s="243"/>
      <c r="AB377" s="242" t="s">
        <v>387</v>
      </c>
      <c r="AC377" s="243">
        <v>0</v>
      </c>
      <c r="AD377" s="242" t="s">
        <v>389</v>
      </c>
      <c r="AE377" s="244"/>
      <c r="AF377" s="244"/>
      <c r="AG377" s="236"/>
      <c r="AH377" s="236"/>
      <c r="AI377" s="292"/>
      <c r="AJ377" s="245"/>
      <c r="AK377" s="243"/>
      <c r="AL377" s="242" t="s">
        <v>387</v>
      </c>
      <c r="AM377" s="243">
        <v>0</v>
      </c>
      <c r="AN377" s="242" t="s">
        <v>389</v>
      </c>
      <c r="AO377" s="244"/>
      <c r="AP377" s="244"/>
      <c r="AQ377" s="236"/>
      <c r="AR377" s="236"/>
      <c r="AS377" s="292"/>
      <c r="AT377" s="245"/>
      <c r="AU377" s="243"/>
      <c r="AV377" s="242" t="s">
        <v>387</v>
      </c>
      <c r="AW377" s="243">
        <v>0</v>
      </c>
      <c r="AX377" s="242" t="s">
        <v>389</v>
      </c>
      <c r="AY377" s="244"/>
      <c r="AZ377" s="244"/>
      <c r="BA377" s="236"/>
      <c r="BB377" s="236"/>
      <c r="BC377" s="292"/>
      <c r="BD377" s="245"/>
      <c r="BE377" s="243"/>
      <c r="BF377" s="242" t="s">
        <v>387</v>
      </c>
      <c r="BG377" s="243">
        <v>0</v>
      </c>
      <c r="BH377" s="242" t="s">
        <v>389</v>
      </c>
      <c r="BI377" s="244"/>
      <c r="BJ377" s="244"/>
      <c r="BK377" s="236"/>
      <c r="BL377" s="236"/>
      <c r="BM377" s="292"/>
      <c r="BN377" s="245"/>
      <c r="BO377" s="243"/>
      <c r="BP377" s="242" t="s">
        <v>387</v>
      </c>
      <c r="BQ377" s="243">
        <v>0</v>
      </c>
      <c r="BR377" s="242" t="s">
        <v>389</v>
      </c>
      <c r="BS377" s="244"/>
      <c r="BT377" s="244"/>
      <c r="BU377" s="236"/>
      <c r="BV377" s="237"/>
      <c r="BW377" s="237"/>
      <c r="BX377" s="237"/>
      <c r="BY377" s="237"/>
      <c r="BZ377" s="237"/>
      <c r="CA377" s="237"/>
      <c r="CB377" s="237"/>
      <c r="CC377" s="237"/>
      <c r="CD377" s="237"/>
      <c r="CE377" s="237"/>
    </row>
    <row r="378" spans="1:83" ht="29.25" hidden="1" customHeight="1">
      <c r="A378" s="239"/>
      <c r="B378" s="239"/>
      <c r="C378" s="239"/>
      <c r="D378" s="239"/>
      <c r="E378" s="239"/>
      <c r="F378" s="239"/>
      <c r="G378" s="240"/>
      <c r="H378" s="239"/>
      <c r="I378" s="241"/>
      <c r="J378" s="241"/>
      <c r="K378" s="237"/>
      <c r="L378" s="237"/>
      <c r="M378" s="237"/>
      <c r="N378" s="237"/>
      <c r="O378" s="242" t="s">
        <v>393</v>
      </c>
      <c r="Q378" s="243"/>
      <c r="R378" s="242" t="s">
        <v>387</v>
      </c>
      <c r="S378" s="243">
        <v>0</v>
      </c>
      <c r="T378" s="242" t="s">
        <v>389</v>
      </c>
      <c r="U378" s="244"/>
      <c r="V378" s="244"/>
      <c r="W378" s="236"/>
      <c r="X378" s="236"/>
      <c r="Y378" s="292"/>
      <c r="Z378" s="245"/>
      <c r="AA378" s="243"/>
      <c r="AB378" s="242" t="s">
        <v>387</v>
      </c>
      <c r="AC378" s="243">
        <v>0</v>
      </c>
      <c r="AD378" s="242" t="s">
        <v>389</v>
      </c>
      <c r="AE378" s="244"/>
      <c r="AF378" s="244"/>
      <c r="AG378" s="236"/>
      <c r="AH378" s="236"/>
      <c r="AI378" s="292"/>
      <c r="AJ378" s="245"/>
      <c r="AK378" s="243"/>
      <c r="AL378" s="242" t="s">
        <v>387</v>
      </c>
      <c r="AM378" s="243">
        <v>0</v>
      </c>
      <c r="AN378" s="242" t="s">
        <v>389</v>
      </c>
      <c r="AO378" s="244"/>
      <c r="AP378" s="244"/>
      <c r="AQ378" s="236"/>
      <c r="AR378" s="236"/>
      <c r="AS378" s="292"/>
      <c r="AT378" s="245"/>
      <c r="AU378" s="243"/>
      <c r="AV378" s="242" t="s">
        <v>387</v>
      </c>
      <c r="AW378" s="243">
        <v>0</v>
      </c>
      <c r="AX378" s="242" t="s">
        <v>389</v>
      </c>
      <c r="AY378" s="244"/>
      <c r="AZ378" s="244"/>
      <c r="BA378" s="236"/>
      <c r="BB378" s="236"/>
      <c r="BC378" s="292"/>
      <c r="BD378" s="245"/>
      <c r="BE378" s="243"/>
      <c r="BF378" s="242" t="s">
        <v>387</v>
      </c>
      <c r="BG378" s="243">
        <v>0</v>
      </c>
      <c r="BH378" s="242" t="s">
        <v>389</v>
      </c>
      <c r="BI378" s="244"/>
      <c r="BJ378" s="244"/>
      <c r="BK378" s="236"/>
      <c r="BL378" s="236"/>
      <c r="BM378" s="292"/>
      <c r="BN378" s="245"/>
      <c r="BO378" s="243"/>
      <c r="BP378" s="242" t="s">
        <v>387</v>
      </c>
      <c r="BQ378" s="243">
        <v>0</v>
      </c>
      <c r="BR378" s="242" t="s">
        <v>389</v>
      </c>
      <c r="BS378" s="244"/>
      <c r="BT378" s="244"/>
      <c r="BU378" s="236"/>
      <c r="BV378" s="237"/>
      <c r="BW378" s="237"/>
      <c r="BX378" s="237"/>
      <c r="BY378" s="237"/>
      <c r="BZ378" s="237"/>
      <c r="CA378" s="237"/>
      <c r="CB378" s="237"/>
      <c r="CC378" s="237"/>
      <c r="CD378" s="237"/>
      <c r="CE378" s="237"/>
    </row>
    <row r="379" spans="1:83" ht="29.25" customHeight="1">
      <c r="A379" s="239"/>
      <c r="B379" s="239"/>
      <c r="C379" s="239"/>
      <c r="D379" s="239"/>
      <c r="E379" s="239"/>
      <c r="F379" s="239"/>
      <c r="G379" s="240"/>
      <c r="H379" s="239"/>
      <c r="I379" s="241"/>
      <c r="J379" s="241"/>
      <c r="K379" s="237"/>
      <c r="L379" s="237"/>
      <c r="M379" s="237"/>
      <c r="N379" s="237"/>
      <c r="O379" s="242"/>
      <c r="Q379" s="243"/>
      <c r="R379" s="242"/>
      <c r="S379" s="243"/>
      <c r="T379" s="242"/>
      <c r="U379" s="244"/>
      <c r="V379" s="244"/>
      <c r="W379" s="236"/>
      <c r="X379" s="236"/>
      <c r="Y379" s="292"/>
      <c r="Z379" s="245"/>
      <c r="AA379" s="243"/>
      <c r="AB379" s="242"/>
      <c r="AC379" s="243"/>
      <c r="AD379" s="242"/>
      <c r="AE379" s="244"/>
      <c r="AF379" s="244"/>
      <c r="AG379" s="236"/>
      <c r="AH379" s="236"/>
      <c r="AI379" s="292"/>
      <c r="AJ379" s="245"/>
      <c r="AK379" s="243"/>
      <c r="AL379" s="242"/>
      <c r="AM379" s="243"/>
      <c r="AN379" s="242"/>
      <c r="AO379" s="244"/>
      <c r="AP379" s="244"/>
      <c r="AQ379" s="236"/>
      <c r="AR379" s="236"/>
      <c r="AS379" s="292"/>
      <c r="AT379" s="245"/>
      <c r="AU379" s="243"/>
      <c r="AV379" s="242"/>
      <c r="AW379" s="243"/>
      <c r="AX379" s="242"/>
      <c r="AY379" s="244"/>
      <c r="AZ379" s="244"/>
      <c r="BA379" s="236"/>
      <c r="BB379" s="236"/>
      <c r="BC379" s="292"/>
      <c r="BD379" s="245"/>
      <c r="BE379" s="243"/>
      <c r="BF379" s="242"/>
      <c r="BG379" s="243"/>
      <c r="BH379" s="242"/>
      <c r="BI379" s="244"/>
      <c r="BJ379" s="244"/>
      <c r="BK379" s="236"/>
      <c r="BL379" s="236"/>
      <c r="BM379" s="292"/>
      <c r="BN379" s="245"/>
      <c r="BO379" s="243"/>
      <c r="BP379" s="242"/>
      <c r="BQ379" s="243"/>
      <c r="BR379" s="242"/>
      <c r="BS379" s="244"/>
      <c r="BT379" s="244"/>
      <c r="BU379" s="236"/>
      <c r="BV379" s="237"/>
      <c r="BW379" s="237"/>
      <c r="BX379" s="237"/>
      <c r="BY379" s="237"/>
      <c r="BZ379" s="237"/>
      <c r="CA379" s="237"/>
      <c r="CB379" s="237"/>
      <c r="CC379" s="237"/>
      <c r="CD379" s="237"/>
      <c r="CE379" s="237"/>
    </row>
    <row r="380" spans="1:83" ht="29.25" customHeight="1">
      <c r="A380" s="239"/>
      <c r="B380" s="239"/>
      <c r="C380" s="239"/>
      <c r="D380" s="239"/>
      <c r="E380" s="239"/>
      <c r="F380" s="239"/>
      <c r="G380" s="240"/>
      <c r="H380" s="239"/>
      <c r="I380" s="241"/>
      <c r="J380" s="241"/>
      <c r="K380" s="237"/>
      <c r="L380" s="237"/>
      <c r="M380" s="237"/>
      <c r="N380" s="237"/>
      <c r="O380" s="242"/>
      <c r="Q380" s="243"/>
      <c r="R380" s="242"/>
      <c r="S380" s="243"/>
      <c r="T380" s="242"/>
      <c r="U380" s="244"/>
      <c r="V380" s="244"/>
      <c r="W380" s="236"/>
      <c r="X380" s="236"/>
      <c r="Y380" s="292"/>
      <c r="Z380" s="245"/>
      <c r="AA380" s="243"/>
      <c r="AB380" s="242"/>
      <c r="AC380" s="243"/>
      <c r="AD380" s="242"/>
      <c r="AE380" s="244"/>
      <c r="AF380" s="244"/>
      <c r="AG380" s="236"/>
      <c r="AH380" s="236"/>
      <c r="AI380" s="292"/>
      <c r="AJ380" s="245"/>
      <c r="AK380" s="243"/>
      <c r="AL380" s="242"/>
      <c r="AM380" s="243"/>
      <c r="AN380" s="242"/>
      <c r="AO380" s="244"/>
      <c r="AP380" s="244"/>
      <c r="AQ380" s="236"/>
      <c r="AR380" s="236"/>
      <c r="AS380" s="292"/>
      <c r="AT380" s="245"/>
      <c r="AU380" s="243"/>
      <c r="AV380" s="242"/>
      <c r="AW380" s="243"/>
      <c r="AX380" s="242"/>
      <c r="AY380" s="244"/>
      <c r="AZ380" s="244"/>
      <c r="BA380" s="236"/>
      <c r="BB380" s="236"/>
      <c r="BC380" s="292"/>
      <c r="BD380" s="245"/>
      <c r="BE380" s="243"/>
      <c r="BF380" s="242"/>
      <c r="BG380" s="243"/>
      <c r="BH380" s="242"/>
      <c r="BI380" s="244"/>
      <c r="BJ380" s="244"/>
      <c r="BK380" s="236"/>
      <c r="BL380" s="236"/>
      <c r="BM380" s="292"/>
      <c r="BN380" s="245"/>
      <c r="BO380" s="243"/>
      <c r="BP380" s="242"/>
      <c r="BQ380" s="243"/>
      <c r="BR380" s="242"/>
      <c r="BS380" s="244"/>
      <c r="BT380" s="244"/>
      <c r="BU380" s="236"/>
      <c r="BV380" s="237"/>
      <c r="BW380" s="237"/>
      <c r="BX380" s="237"/>
      <c r="BY380" s="237"/>
      <c r="BZ380" s="237"/>
      <c r="CA380" s="237"/>
      <c r="CB380" s="237"/>
      <c r="CC380" s="237"/>
      <c r="CD380" s="237"/>
      <c r="CE380" s="237"/>
    </row>
    <row r="381" spans="1:83" ht="29.25" customHeight="1">
      <c r="A381" s="239"/>
      <c r="B381" s="239"/>
      <c r="C381" s="239"/>
      <c r="D381" s="239"/>
      <c r="E381" s="239"/>
      <c r="F381" s="239"/>
      <c r="G381" s="240"/>
      <c r="H381" s="239"/>
      <c r="I381" s="241"/>
      <c r="J381" s="241"/>
      <c r="K381" s="237"/>
      <c r="L381" s="237"/>
      <c r="M381" s="237"/>
      <c r="N381" s="237"/>
      <c r="O381" s="242"/>
      <c r="Q381" s="243"/>
      <c r="R381" s="242"/>
      <c r="S381" s="243"/>
      <c r="T381" s="242"/>
      <c r="U381" s="244"/>
      <c r="V381" s="244"/>
      <c r="W381" s="236"/>
      <c r="X381" s="236"/>
      <c r="Y381" s="292"/>
      <c r="Z381" s="245"/>
      <c r="AA381" s="243"/>
      <c r="AB381" s="242"/>
      <c r="AC381" s="243"/>
      <c r="AD381" s="242"/>
      <c r="AE381" s="244"/>
      <c r="AF381" s="244"/>
      <c r="AG381" s="236"/>
      <c r="AH381" s="236"/>
      <c r="AI381" s="292"/>
      <c r="AJ381" s="245"/>
      <c r="AK381" s="243"/>
      <c r="AL381" s="242"/>
      <c r="AM381" s="243"/>
      <c r="AN381" s="242"/>
      <c r="AO381" s="244"/>
      <c r="AP381" s="244"/>
      <c r="AQ381" s="236"/>
      <c r="AR381" s="236"/>
      <c r="AS381" s="292"/>
      <c r="AT381" s="245"/>
      <c r="AU381" s="243"/>
      <c r="AV381" s="242"/>
      <c r="AW381" s="243"/>
      <c r="AX381" s="242"/>
      <c r="AY381" s="244"/>
      <c r="AZ381" s="244"/>
      <c r="BA381" s="236"/>
      <c r="BB381" s="236"/>
      <c r="BC381" s="292"/>
      <c r="BD381" s="245"/>
      <c r="BE381" s="243"/>
      <c r="BF381" s="242"/>
      <c r="BG381" s="243"/>
      <c r="BH381" s="242"/>
      <c r="BI381" s="244"/>
      <c r="BJ381" s="244"/>
      <c r="BK381" s="236"/>
      <c r="BL381" s="236"/>
      <c r="BM381" s="292"/>
      <c r="BN381" s="245"/>
      <c r="BO381" s="243"/>
      <c r="BP381" s="242"/>
      <c r="BQ381" s="243"/>
      <c r="BR381" s="242"/>
      <c r="BS381" s="244"/>
      <c r="BT381" s="244"/>
      <c r="BU381" s="236"/>
      <c r="BV381" s="237"/>
      <c r="BW381" s="237"/>
      <c r="BX381" s="237"/>
      <c r="BY381" s="237"/>
      <c r="BZ381" s="237"/>
      <c r="CA381" s="237"/>
      <c r="CB381" s="237"/>
      <c r="CC381" s="237"/>
      <c r="CD381" s="237"/>
      <c r="CE381" s="237"/>
    </row>
  </sheetData>
  <autoFilter ref="H1:H378" xr:uid="{00000000-0001-0000-0300-000000000000}">
    <filterColumn colId="0">
      <filters>
        <filter val="BC"/>
        <filter val="BC,Aeon"/>
      </filters>
    </filterColumn>
  </autoFilter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51" t="s">
        <v>14</v>
      </c>
      <c r="B1" s="539"/>
      <c r="C1" s="539"/>
      <c r="D1" s="539"/>
      <c r="E1" s="539"/>
      <c r="F1" s="552"/>
      <c r="G1" s="116"/>
      <c r="H1" s="543" t="s">
        <v>15</v>
      </c>
      <c r="I1" s="544"/>
      <c r="J1" s="544"/>
      <c r="K1" s="544"/>
      <c r="L1" s="544"/>
      <c r="M1" s="550"/>
      <c r="N1" s="116"/>
      <c r="O1" s="543" t="s">
        <v>16</v>
      </c>
      <c r="P1" s="544"/>
      <c r="Q1" s="544"/>
      <c r="R1" s="544"/>
      <c r="S1" s="544"/>
      <c r="T1" s="544"/>
      <c r="U1" s="116"/>
      <c r="V1" s="543" t="s">
        <v>17</v>
      </c>
      <c r="W1" s="544"/>
      <c r="X1" s="544"/>
      <c r="Y1" s="544"/>
      <c r="Z1" s="544"/>
      <c r="AA1" s="544"/>
      <c r="AB1" s="116"/>
      <c r="AC1" s="543" t="s">
        <v>394</v>
      </c>
      <c r="AD1" s="544"/>
      <c r="AE1" s="544"/>
      <c r="AF1" s="544"/>
      <c r="AG1" s="544"/>
      <c r="AH1" s="544"/>
      <c r="AI1" s="116"/>
      <c r="AJ1" s="543" t="s">
        <v>19</v>
      </c>
      <c r="AK1" s="544"/>
      <c r="AL1" s="544"/>
      <c r="AM1" s="544"/>
      <c r="AN1" s="544"/>
      <c r="AO1" s="544"/>
      <c r="AP1" s="116"/>
      <c r="AQ1" s="543" t="s">
        <v>395</v>
      </c>
      <c r="AR1" s="544"/>
      <c r="AS1" s="544"/>
      <c r="AT1" s="544"/>
      <c r="AU1" s="544"/>
      <c r="AV1" s="54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45" t="s">
        <v>10</v>
      </c>
      <c r="CU1" s="541"/>
      <c r="CV1" s="541"/>
      <c r="CW1" s="541"/>
      <c r="CX1" s="541"/>
      <c r="CY1" s="541"/>
      <c r="CZ1" s="541"/>
      <c r="DA1" s="541"/>
      <c r="DB1" s="541"/>
      <c r="DC1" s="541"/>
      <c r="DD1" s="541"/>
      <c r="DE1" s="541"/>
      <c r="DF1" s="541"/>
      <c r="DG1" s="541"/>
      <c r="DH1" s="541"/>
      <c r="DI1" s="541"/>
      <c r="DJ1" s="541"/>
      <c r="DK1" s="541"/>
      <c r="DL1" s="541"/>
      <c r="DM1" s="541"/>
      <c r="DN1" s="54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0" t="s">
        <v>18</v>
      </c>
      <c r="BC2" s="541"/>
      <c r="BD2" s="541"/>
      <c r="BE2" s="542"/>
      <c r="BF2" s="546" t="s">
        <v>368</v>
      </c>
      <c r="BG2" s="547"/>
      <c r="BH2" s="547"/>
      <c r="BI2" s="547"/>
      <c r="BJ2" s="547"/>
      <c r="BK2" s="548"/>
      <c r="BL2" s="540" t="s">
        <v>19</v>
      </c>
      <c r="BM2" s="541"/>
      <c r="BN2" s="541"/>
      <c r="BO2" s="542"/>
      <c r="BP2" s="546" t="s">
        <v>368</v>
      </c>
      <c r="BQ2" s="547"/>
      <c r="BR2" s="547"/>
      <c r="BS2" s="547"/>
      <c r="BT2" s="547"/>
      <c r="BU2" s="548"/>
      <c r="BV2" s="540" t="s">
        <v>20</v>
      </c>
      <c r="BW2" s="54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0" t="s">
        <v>17</v>
      </c>
      <c r="CI2" s="541"/>
      <c r="CJ2" s="542"/>
      <c r="CK2" s="540" t="s">
        <v>18</v>
      </c>
      <c r="CL2" s="541"/>
      <c r="CM2" s="542"/>
      <c r="CN2" s="540" t="s">
        <v>19</v>
      </c>
      <c r="CO2" s="541"/>
      <c r="CP2" s="542"/>
      <c r="CQ2" s="540" t="s">
        <v>20</v>
      </c>
      <c r="CR2" s="541"/>
      <c r="CS2" s="542"/>
      <c r="CT2" s="540" t="s">
        <v>14</v>
      </c>
      <c r="CU2" s="541"/>
      <c r="CV2" s="542"/>
      <c r="CW2" s="540" t="s">
        <v>15</v>
      </c>
      <c r="CX2" s="541"/>
      <c r="CY2" s="542"/>
      <c r="CZ2" s="540" t="s">
        <v>16</v>
      </c>
      <c r="DA2" s="541"/>
      <c r="DB2" s="542"/>
      <c r="DC2" s="540" t="s">
        <v>17</v>
      </c>
      <c r="DD2" s="541"/>
      <c r="DE2" s="542"/>
      <c r="DF2" s="540" t="s">
        <v>18</v>
      </c>
      <c r="DG2" s="541"/>
      <c r="DH2" s="542"/>
      <c r="DI2" s="540" t="s">
        <v>19</v>
      </c>
      <c r="DJ2" s="541"/>
      <c r="DK2" s="542"/>
      <c r="DL2" s="540" t="s">
        <v>20</v>
      </c>
      <c r="DM2" s="541"/>
      <c r="DN2" s="54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0"/>
      <c r="BC3" s="541"/>
      <c r="BD3" s="541"/>
      <c r="BE3" s="542"/>
      <c r="BF3" s="549"/>
      <c r="BG3" s="544"/>
      <c r="BH3" s="544"/>
      <c r="BI3" s="544"/>
      <c r="BJ3" s="544"/>
      <c r="BK3" s="550"/>
      <c r="BL3" s="540"/>
      <c r="BM3" s="541"/>
      <c r="BN3" s="541"/>
      <c r="BO3" s="542"/>
      <c r="BP3" s="549"/>
      <c r="BQ3" s="544"/>
      <c r="BR3" s="544"/>
      <c r="BS3" s="544"/>
      <c r="BT3" s="544"/>
      <c r="BU3" s="550"/>
      <c r="BV3" s="540"/>
      <c r="BW3" s="54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0"/>
      <c r="DG3" s="541"/>
      <c r="DH3" s="542"/>
      <c r="DI3" s="540"/>
      <c r="DJ3" s="541"/>
      <c r="DK3" s="542"/>
      <c r="DL3" s="540"/>
      <c r="DM3" s="541"/>
      <c r="DN3" s="54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38" t="s">
        <v>386</v>
      </c>
      <c r="P359" s="53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38" t="s">
        <v>386</v>
      </c>
      <c r="Z359" s="53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38" t="s">
        <v>386</v>
      </c>
      <c r="AJ359" s="53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38" t="s">
        <v>386</v>
      </c>
      <c r="AT359" s="53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38" t="s">
        <v>386</v>
      </c>
      <c r="BD359" s="53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38" t="s">
        <v>386</v>
      </c>
      <c r="BN359" s="53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38" t="s">
        <v>386</v>
      </c>
      <c r="BX359" s="539"/>
      <c r="BY359" s="53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38" t="s">
        <v>391</v>
      </c>
      <c r="P362" s="53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38" t="s">
        <v>391</v>
      </c>
      <c r="Z362" s="53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38" t="s">
        <v>391</v>
      </c>
      <c r="AJ362" s="53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38" t="s">
        <v>391</v>
      </c>
      <c r="AT362" s="53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38" t="s">
        <v>391</v>
      </c>
      <c r="BD362" s="53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38" t="s">
        <v>391</v>
      </c>
      <c r="BN362" s="53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38" t="s">
        <v>391</v>
      </c>
      <c r="BX362" s="539"/>
      <c r="BY362" s="539"/>
      <c r="BZ362" s="539"/>
      <c r="CA362" s="539"/>
      <c r="CB362" s="539"/>
      <c r="CC362" s="539"/>
      <c r="CD362" s="539"/>
      <c r="CE362" s="53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38" t="s">
        <v>392</v>
      </c>
      <c r="P363" s="53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38" t="s">
        <v>392</v>
      </c>
      <c r="Z363" s="53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38" t="s">
        <v>392</v>
      </c>
      <c r="AJ363" s="53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38" t="s">
        <v>392</v>
      </c>
      <c r="AT363" s="53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38" t="s">
        <v>392</v>
      </c>
      <c r="BD363" s="53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38" t="s">
        <v>392</v>
      </c>
      <c r="BN363" s="53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38" t="s">
        <v>392</v>
      </c>
      <c r="BX363" s="539"/>
      <c r="BY363" s="539"/>
      <c r="BZ363" s="539"/>
      <c r="CA363" s="539"/>
      <c r="CB363" s="539"/>
      <c r="CC363" s="539"/>
      <c r="CD363" s="539"/>
      <c r="CE363" s="53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38" t="s">
        <v>393</v>
      </c>
      <c r="P364" s="53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38" t="s">
        <v>393</v>
      </c>
      <c r="Z364" s="53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38" t="s">
        <v>393</v>
      </c>
      <c r="AJ364" s="53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38" t="s">
        <v>393</v>
      </c>
      <c r="AT364" s="53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38" t="s">
        <v>393</v>
      </c>
      <c r="BD364" s="53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38" t="s">
        <v>393</v>
      </c>
      <c r="BN364" s="53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38" t="s">
        <v>393</v>
      </c>
      <c r="BX364" s="539"/>
      <c r="BY364" s="539"/>
      <c r="BZ364" s="539"/>
      <c r="CA364" s="539"/>
      <c r="CB364" s="539"/>
      <c r="CC364" s="539"/>
      <c r="CD364" s="539"/>
      <c r="CE364" s="539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1005"/>
  <sheetViews>
    <sheetView topLeftCell="A357" zoomScale="90" zoomScaleNormal="90" workbookViewId="0">
      <selection activeCell="K1011" sqref="K101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8.710937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21" t="s">
        <v>0</v>
      </c>
      <c r="B1" s="522" t="s">
        <v>1</v>
      </c>
      <c r="C1" s="522" t="s">
        <v>2</v>
      </c>
      <c r="D1" s="522" t="s">
        <v>3</v>
      </c>
      <c r="E1" s="522" t="s">
        <v>4</v>
      </c>
      <c r="F1" s="516" t="s">
        <v>5</v>
      </c>
      <c r="G1" s="519" t="s">
        <v>6</v>
      </c>
      <c r="H1" s="155" t="s">
        <v>7</v>
      </c>
      <c r="I1" s="520" t="s">
        <v>8</v>
      </c>
      <c r="J1" s="510"/>
      <c r="K1" s="515"/>
      <c r="L1" s="523"/>
      <c r="M1" s="524"/>
      <c r="N1" s="531" t="s">
        <v>443</v>
      </c>
      <c r="O1" s="523"/>
      <c r="P1" s="523"/>
      <c r="Q1" s="523"/>
      <c r="R1" s="523"/>
      <c r="S1" s="523"/>
      <c r="T1" s="523"/>
      <c r="U1" s="523"/>
      <c r="V1" s="523"/>
      <c r="W1" s="523"/>
      <c r="X1" s="523"/>
      <c r="Y1" s="523"/>
      <c r="Z1" s="523"/>
      <c r="AA1" s="523"/>
      <c r="AB1" s="523"/>
      <c r="AC1" s="523"/>
      <c r="AD1" s="523"/>
      <c r="AE1" s="523"/>
      <c r="AF1" s="523"/>
      <c r="AG1" s="523"/>
      <c r="AH1" s="523"/>
      <c r="AI1" s="523"/>
      <c r="AJ1" s="523"/>
      <c r="AK1" s="523"/>
      <c r="AL1" s="523"/>
      <c r="AM1" s="523"/>
      <c r="AN1" s="523"/>
      <c r="AO1" s="523"/>
      <c r="AP1" s="523"/>
      <c r="AQ1" s="523"/>
      <c r="AR1" s="523"/>
      <c r="AS1" s="523"/>
      <c r="AT1" s="523"/>
      <c r="AU1" s="523"/>
      <c r="AV1" s="523"/>
      <c r="AW1" s="523"/>
      <c r="AX1" s="523"/>
      <c r="AY1" s="523"/>
      <c r="AZ1" s="523"/>
      <c r="BA1" s="523"/>
      <c r="BB1" s="523"/>
      <c r="BC1" s="523"/>
      <c r="BD1" s="523"/>
      <c r="BE1" s="523"/>
      <c r="BF1" s="523"/>
      <c r="BG1" s="523"/>
      <c r="BH1" s="523"/>
      <c r="BI1" s="523"/>
      <c r="BJ1" s="523"/>
      <c r="BK1" s="523"/>
      <c r="BL1" s="523"/>
      <c r="BM1" s="523"/>
      <c r="BN1" s="523"/>
      <c r="BO1" s="523"/>
      <c r="BP1" s="523"/>
      <c r="BQ1" s="523"/>
      <c r="BR1" s="523"/>
      <c r="BS1" s="523"/>
      <c r="BT1" s="523"/>
      <c r="BU1" s="523"/>
      <c r="BV1" s="523"/>
      <c r="BW1" s="523"/>
      <c r="BX1" s="523"/>
      <c r="BY1" s="523"/>
      <c r="BZ1" s="523"/>
      <c r="CA1" s="523"/>
      <c r="CB1" s="523"/>
      <c r="CC1" s="523"/>
      <c r="CD1" s="523"/>
      <c r="CE1" s="524"/>
    </row>
    <row r="2" spans="1:83" ht="26.25" hidden="1">
      <c r="A2" s="517"/>
      <c r="B2" s="517"/>
      <c r="C2" s="517"/>
      <c r="D2" s="517"/>
      <c r="E2" s="517"/>
      <c r="F2" s="517"/>
      <c r="G2" s="517"/>
      <c r="H2" s="246"/>
      <c r="I2" s="532" t="s">
        <v>11</v>
      </c>
      <c r="J2" s="532" t="s">
        <v>12</v>
      </c>
      <c r="K2" s="515" t="s">
        <v>13</v>
      </c>
      <c r="L2" s="523"/>
      <c r="M2" s="524"/>
      <c r="N2" s="508" t="s">
        <v>14</v>
      </c>
      <c r="O2" s="523"/>
      <c r="P2" s="523"/>
      <c r="Q2" s="524"/>
      <c r="R2" s="525" t="s">
        <v>368</v>
      </c>
      <c r="S2" s="526"/>
      <c r="T2" s="526"/>
      <c r="U2" s="526"/>
      <c r="V2" s="526"/>
      <c r="W2" s="527"/>
      <c r="X2" s="508" t="s">
        <v>15</v>
      </c>
      <c r="Y2" s="523"/>
      <c r="Z2" s="523"/>
      <c r="AA2" s="524"/>
      <c r="AB2" s="525" t="s">
        <v>368</v>
      </c>
      <c r="AC2" s="526"/>
      <c r="AD2" s="526"/>
      <c r="AE2" s="526"/>
      <c r="AF2" s="526"/>
      <c r="AG2" s="527"/>
      <c r="AH2" s="508" t="s">
        <v>16</v>
      </c>
      <c r="AI2" s="523"/>
      <c r="AJ2" s="523"/>
      <c r="AK2" s="524"/>
      <c r="AL2" s="525" t="s">
        <v>368</v>
      </c>
      <c r="AM2" s="526"/>
      <c r="AN2" s="526"/>
      <c r="AO2" s="526"/>
      <c r="AP2" s="526"/>
      <c r="AQ2" s="527"/>
      <c r="AR2" s="508" t="s">
        <v>17</v>
      </c>
      <c r="AS2" s="523"/>
      <c r="AT2" s="523"/>
      <c r="AU2" s="524"/>
      <c r="AV2" s="525" t="s">
        <v>368</v>
      </c>
      <c r="AW2" s="526"/>
      <c r="AX2" s="526"/>
      <c r="AY2" s="526"/>
      <c r="AZ2" s="526"/>
      <c r="BA2" s="527"/>
      <c r="BB2" s="508" t="s">
        <v>18</v>
      </c>
      <c r="BC2" s="523"/>
      <c r="BD2" s="523"/>
      <c r="BE2" s="524"/>
      <c r="BF2" s="525" t="s">
        <v>368</v>
      </c>
      <c r="BG2" s="526"/>
      <c r="BH2" s="526"/>
      <c r="BI2" s="526"/>
      <c r="BJ2" s="526"/>
      <c r="BK2" s="527"/>
      <c r="BL2" s="508" t="s">
        <v>19</v>
      </c>
      <c r="BM2" s="523"/>
      <c r="BN2" s="523"/>
      <c r="BO2" s="524"/>
      <c r="BP2" s="525" t="s">
        <v>368</v>
      </c>
      <c r="BQ2" s="526"/>
      <c r="BR2" s="526"/>
      <c r="BS2" s="526"/>
      <c r="BT2" s="526"/>
      <c r="BU2" s="527"/>
      <c r="BV2" s="508" t="s">
        <v>20</v>
      </c>
      <c r="BW2" s="523"/>
      <c r="BX2" s="523"/>
      <c r="BY2" s="524"/>
      <c r="BZ2" s="525" t="s">
        <v>368</v>
      </c>
      <c r="CA2" s="526"/>
      <c r="CB2" s="526"/>
      <c r="CC2" s="526"/>
      <c r="CD2" s="526"/>
      <c r="CE2" s="527"/>
    </row>
    <row r="3" spans="1:83" ht="26.25" hidden="1">
      <c r="A3" s="517"/>
      <c r="B3" s="517"/>
      <c r="C3" s="517"/>
      <c r="D3" s="517"/>
      <c r="E3" s="517"/>
      <c r="F3" s="517"/>
      <c r="G3" s="517"/>
      <c r="H3" s="246"/>
      <c r="I3" s="517"/>
      <c r="J3" s="517"/>
      <c r="K3" s="515" t="s">
        <v>21</v>
      </c>
      <c r="L3" s="523"/>
      <c r="M3" s="524"/>
      <c r="N3" s="508"/>
      <c r="O3" s="523"/>
      <c r="P3" s="523"/>
      <c r="Q3" s="524"/>
      <c r="R3" s="528"/>
      <c r="S3" s="529"/>
      <c r="T3" s="529"/>
      <c r="U3" s="529"/>
      <c r="V3" s="529"/>
      <c r="W3" s="530"/>
      <c r="X3" s="508"/>
      <c r="Y3" s="523"/>
      <c r="Z3" s="523"/>
      <c r="AA3" s="524"/>
      <c r="AB3" s="528"/>
      <c r="AC3" s="529"/>
      <c r="AD3" s="529"/>
      <c r="AE3" s="529"/>
      <c r="AF3" s="529"/>
      <c r="AG3" s="530"/>
      <c r="AH3" s="508"/>
      <c r="AI3" s="523"/>
      <c r="AJ3" s="523"/>
      <c r="AK3" s="524"/>
      <c r="AL3" s="528"/>
      <c r="AM3" s="529"/>
      <c r="AN3" s="529"/>
      <c r="AO3" s="529"/>
      <c r="AP3" s="529"/>
      <c r="AQ3" s="530"/>
      <c r="AR3" s="508"/>
      <c r="AS3" s="523"/>
      <c r="AT3" s="523"/>
      <c r="AU3" s="524"/>
      <c r="AV3" s="528"/>
      <c r="AW3" s="529"/>
      <c r="AX3" s="529"/>
      <c r="AY3" s="529"/>
      <c r="AZ3" s="529"/>
      <c r="BA3" s="530"/>
      <c r="BB3" s="508"/>
      <c r="BC3" s="523"/>
      <c r="BD3" s="523"/>
      <c r="BE3" s="524"/>
      <c r="BF3" s="528"/>
      <c r="BG3" s="529"/>
      <c r="BH3" s="529"/>
      <c r="BI3" s="529"/>
      <c r="BJ3" s="529"/>
      <c r="BK3" s="530"/>
      <c r="BL3" s="508"/>
      <c r="BM3" s="523"/>
      <c r="BN3" s="523"/>
      <c r="BO3" s="524"/>
      <c r="BP3" s="528"/>
      <c r="BQ3" s="529"/>
      <c r="BR3" s="529"/>
      <c r="BS3" s="529"/>
      <c r="BT3" s="529"/>
      <c r="BU3" s="530"/>
      <c r="BV3" s="508"/>
      <c r="BW3" s="523"/>
      <c r="BX3" s="523"/>
      <c r="BY3" s="524"/>
      <c r="BZ3" s="528"/>
      <c r="CA3" s="529"/>
      <c r="CB3" s="529"/>
      <c r="CC3" s="529"/>
      <c r="CD3" s="529"/>
      <c r="CE3" s="530"/>
    </row>
    <row r="4" spans="1:83" ht="56.25" hidden="1" customHeight="1">
      <c r="A4" s="518"/>
      <c r="B4" s="518"/>
      <c r="C4" s="518"/>
      <c r="D4" s="518"/>
      <c r="E4" s="518"/>
      <c r="F4" s="518"/>
      <c r="G4" s="518"/>
      <c r="H4" s="247"/>
      <c r="I4" s="518"/>
      <c r="J4" s="51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6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6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478">
        <v>1112036</v>
      </c>
      <c r="G92" s="479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478">
        <v>1112038</v>
      </c>
      <c r="G94" s="479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4">SUM(O101,Y101,AI101,AS101,BC101,BM101,BW101)</f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6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5">SUM(O104,Y104,AI104,AS104,BC104,BM104,BW104)</f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338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2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6">SUM(O114,Y114,AI114,AS114,BC114,BM114,BW114)</f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6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7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338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2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8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338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2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39"/>
      <c r="P164" s="173"/>
      <c r="Q164" s="210"/>
      <c r="R164" s="173"/>
      <c r="S164" s="173"/>
      <c r="T164" s="173"/>
      <c r="U164" s="173"/>
      <c r="V164" s="158"/>
      <c r="W164" s="173"/>
      <c r="X164" s="173"/>
      <c r="Y164" s="33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4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4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9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338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2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10">SUM(O174,Y174,AI174,AS174,BC174,BM174,BW174)</f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338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6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1">SUM(O180,Y180,AI180,AS180,BC180,BM180,BW180)</f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338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2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12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13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14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2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3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4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2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3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4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2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3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4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2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3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4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2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3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4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2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3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4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2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3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4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2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3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4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2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3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4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2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3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4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2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3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4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2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3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4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2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3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4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2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3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4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2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3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4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2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3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4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2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3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4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2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3"/>
        <v>0</v>
      </c>
      <c r="BZ277" s="173"/>
      <c r="CA277" s="173"/>
      <c r="CB277" s="173"/>
      <c r="CC277" s="173"/>
      <c r="CD277" s="158">
        <f t="shared" si="14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2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3"/>
        <v>0</v>
      </c>
      <c r="BZ278" s="173"/>
      <c r="CA278" s="173"/>
      <c r="CB278" s="173"/>
      <c r="CC278" s="173"/>
      <c r="CD278" s="158">
        <f t="shared" si="14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2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3"/>
        <v>0</v>
      </c>
      <c r="BZ279" s="173"/>
      <c r="CA279" s="173"/>
      <c r="CB279" s="173"/>
      <c r="CC279" s="173"/>
      <c r="CD279" s="158">
        <f t="shared" si="14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2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3"/>
        <v>0</v>
      </c>
      <c r="BZ280" s="173"/>
      <c r="CA280" s="173"/>
      <c r="CB280" s="173"/>
      <c r="CC280" s="173"/>
      <c r="CD280" s="158">
        <f t="shared" si="14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2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3"/>
        <v>0</v>
      </c>
      <c r="BZ281" s="173"/>
      <c r="CA281" s="173"/>
      <c r="CB281" s="173"/>
      <c r="CC281" s="173"/>
      <c r="CD281" s="158">
        <f t="shared" si="14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2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3"/>
        <v>0</v>
      </c>
      <c r="BZ282" s="173"/>
      <c r="CA282" s="173"/>
      <c r="CB282" s="173"/>
      <c r="CC282" s="173"/>
      <c r="CD282" s="158">
        <f t="shared" si="14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2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3"/>
        <v>0</v>
      </c>
      <c r="BZ283" s="173"/>
      <c r="CA283" s="173"/>
      <c r="CB283" s="173"/>
      <c r="CC283" s="173"/>
      <c r="CD283" s="158">
        <f t="shared" si="14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2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3"/>
        <v>0</v>
      </c>
      <c r="BZ284" s="173"/>
      <c r="CA284" s="173"/>
      <c r="CB284" s="173"/>
      <c r="CC284" s="173"/>
      <c r="CD284" s="158">
        <f t="shared" si="14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2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3"/>
        <v>0</v>
      </c>
      <c r="BZ285" s="173"/>
      <c r="CA285" s="173"/>
      <c r="CB285" s="173"/>
      <c r="CC285" s="173"/>
      <c r="CD285" s="158">
        <f t="shared" si="14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2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3"/>
        <v>0</v>
      </c>
      <c r="BZ286" s="173"/>
      <c r="CA286" s="173"/>
      <c r="CB286" s="173"/>
      <c r="CC286" s="173"/>
      <c r="CD286" s="158">
        <f t="shared" si="14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2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3"/>
        <v>0</v>
      </c>
      <c r="BZ287" s="173"/>
      <c r="CA287" s="173"/>
      <c r="CB287" s="173"/>
      <c r="CC287" s="173"/>
      <c r="CD287" s="158">
        <f t="shared" si="14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2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3"/>
        <v>0</v>
      </c>
      <c r="BZ288" s="173"/>
      <c r="CA288" s="173"/>
      <c r="CB288" s="173"/>
      <c r="CC288" s="173"/>
      <c r="CD288" s="158">
        <f t="shared" si="14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2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3"/>
        <v>0</v>
      </c>
      <c r="BZ289" s="173"/>
      <c r="CA289" s="173"/>
      <c r="CB289" s="173"/>
      <c r="CC289" s="173"/>
      <c r="CD289" s="158">
        <f t="shared" si="14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2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3"/>
        <v>0</v>
      </c>
      <c r="BZ290" s="173"/>
      <c r="CA290" s="173"/>
      <c r="CB290" s="173"/>
      <c r="CC290" s="173"/>
      <c r="CD290" s="158">
        <f t="shared" si="14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2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3"/>
        <v>0</v>
      </c>
      <c r="BZ291" s="173"/>
      <c r="CA291" s="173"/>
      <c r="CB291" s="173"/>
      <c r="CC291" s="173"/>
      <c r="CD291" s="158">
        <f t="shared" si="14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2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3"/>
        <v>0</v>
      </c>
      <c r="BZ292" s="173"/>
      <c r="CA292" s="173"/>
      <c r="CB292" s="173"/>
      <c r="CC292" s="173"/>
      <c r="CD292" s="158">
        <f t="shared" si="14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2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3"/>
        <v>0</v>
      </c>
      <c r="BZ293" s="173"/>
      <c r="CA293" s="173"/>
      <c r="CB293" s="173"/>
      <c r="CC293" s="173"/>
      <c r="CD293" s="158">
        <f t="shared" si="14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2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3"/>
        <v>0</v>
      </c>
      <c r="BZ294" s="173"/>
      <c r="CA294" s="173"/>
      <c r="CB294" s="173"/>
      <c r="CC294" s="173"/>
      <c r="CD294" s="158">
        <f t="shared" si="14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2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3"/>
        <v>0</v>
      </c>
      <c r="BZ295" s="173"/>
      <c r="CA295" s="173"/>
      <c r="CB295" s="173"/>
      <c r="CC295" s="173"/>
      <c r="CD295" s="158">
        <f t="shared" si="14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2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3"/>
        <v>0</v>
      </c>
      <c r="BZ296" s="173"/>
      <c r="CA296" s="173"/>
      <c r="CB296" s="173"/>
      <c r="CC296" s="173"/>
      <c r="CD296" s="158">
        <f t="shared" si="14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2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3"/>
        <v>0</v>
      </c>
      <c r="BZ297" s="173"/>
      <c r="CA297" s="173"/>
      <c r="CB297" s="173"/>
      <c r="CC297" s="173"/>
      <c r="CD297" s="158">
        <f t="shared" si="14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2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3"/>
        <v>0</v>
      </c>
      <c r="BZ298" s="173"/>
      <c r="CA298" s="173"/>
      <c r="CB298" s="173"/>
      <c r="CC298" s="173"/>
      <c r="CD298" s="158">
        <f t="shared" si="14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2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3"/>
        <v>0</v>
      </c>
      <c r="BZ299" s="173"/>
      <c r="CA299" s="173"/>
      <c r="CB299" s="173"/>
      <c r="CC299" s="173"/>
      <c r="CD299" s="158">
        <f t="shared" si="14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2"/>
        <v>0</v>
      </c>
      <c r="M300" s="172">
        <v>0</v>
      </c>
      <c r="N300" s="173"/>
      <c r="O300" s="218"/>
      <c r="P300" s="221"/>
      <c r="Q300" s="222"/>
      <c r="R300" s="248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3"/>
        <v>0</v>
      </c>
      <c r="BZ300" s="173"/>
      <c r="CA300" s="173"/>
      <c r="CB300" s="173"/>
      <c r="CC300" s="173"/>
      <c r="CD300" s="158">
        <f t="shared" si="14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2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3"/>
        <v>0</v>
      </c>
      <c r="BZ301" s="219"/>
      <c r="CA301" s="173"/>
      <c r="CB301" s="173"/>
      <c r="CC301" s="219"/>
      <c r="CD301" s="158">
        <f t="shared" si="14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2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3"/>
        <v>0</v>
      </c>
      <c r="BZ302" s="219"/>
      <c r="CA302" s="173"/>
      <c r="CB302" s="173"/>
      <c r="CC302" s="219"/>
      <c r="CD302" s="158">
        <f t="shared" si="14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2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3"/>
        <v>0</v>
      </c>
      <c r="BZ303" s="173"/>
      <c r="CA303" s="173"/>
      <c r="CB303" s="173"/>
      <c r="CC303" s="173"/>
      <c r="CD303" s="158">
        <f t="shared" si="14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2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3"/>
        <v>0</v>
      </c>
      <c r="BZ304" s="173"/>
      <c r="CA304" s="173"/>
      <c r="CB304" s="173"/>
      <c r="CC304" s="173"/>
      <c r="CD304" s="158">
        <f t="shared" si="14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2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3"/>
        <v>0</v>
      </c>
      <c r="BZ305" s="173"/>
      <c r="CA305" s="173"/>
      <c r="CB305" s="173"/>
      <c r="CC305" s="173"/>
      <c r="CD305" s="158">
        <f t="shared" si="14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2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3"/>
        <v>0</v>
      </c>
      <c r="BZ306" s="173"/>
      <c r="CA306" s="173"/>
      <c r="CB306" s="173"/>
      <c r="CC306" s="173"/>
      <c r="CD306" s="158">
        <f t="shared" si="14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2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3"/>
        <v>0</v>
      </c>
      <c r="BZ307" s="173"/>
      <c r="CA307" s="173"/>
      <c r="CB307" s="173"/>
      <c r="CC307" s="173"/>
      <c r="CD307" s="158">
        <f t="shared" si="14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2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3"/>
        <v>0</v>
      </c>
      <c r="BZ308" s="173"/>
      <c r="CA308" s="173"/>
      <c r="CB308" s="173"/>
      <c r="CC308" s="173"/>
      <c r="CD308" s="158">
        <f t="shared" si="14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2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3"/>
        <v>0</v>
      </c>
      <c r="BZ309" s="173"/>
      <c r="CA309" s="173"/>
      <c r="CB309" s="173"/>
      <c r="CC309" s="173"/>
      <c r="CD309" s="158">
        <f t="shared" si="14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2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3"/>
        <v>0</v>
      </c>
      <c r="BZ310" s="173"/>
      <c r="CA310" s="173"/>
      <c r="CB310" s="173"/>
      <c r="CC310" s="173"/>
      <c r="CD310" s="158">
        <f t="shared" si="14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2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3"/>
        <v>0</v>
      </c>
      <c r="BZ311" s="231"/>
      <c r="CA311" s="231"/>
      <c r="CB311" s="231"/>
      <c r="CC311" s="231"/>
      <c r="CD311" s="158">
        <f t="shared" si="14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2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3"/>
        <v>0</v>
      </c>
      <c r="BZ312" s="173"/>
      <c r="CA312" s="173"/>
      <c r="CB312" s="173"/>
      <c r="CC312" s="173"/>
      <c r="CD312" s="158">
        <f t="shared" si="14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2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3"/>
        <v>0</v>
      </c>
      <c r="BZ313" s="173"/>
      <c r="CA313" s="173"/>
      <c r="CB313" s="173"/>
      <c r="CC313" s="173"/>
      <c r="CD313" s="158">
        <f t="shared" si="14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2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3"/>
        <v>0</v>
      </c>
      <c r="BZ314" s="173"/>
      <c r="CA314" s="173"/>
      <c r="CB314" s="173"/>
      <c r="CC314" s="173"/>
      <c r="CD314" s="158">
        <f t="shared" si="14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2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3"/>
        <v>0</v>
      </c>
      <c r="BZ315" s="173"/>
      <c r="CA315" s="173"/>
      <c r="CB315" s="173"/>
      <c r="CC315" s="173"/>
      <c r="CD315" s="158">
        <f t="shared" si="14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2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3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4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2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3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4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2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3"/>
        <v>0</v>
      </c>
      <c r="BZ318" s="173"/>
      <c r="CA318" s="173"/>
      <c r="CB318" s="173"/>
      <c r="CC318" s="173"/>
      <c r="CD318" s="158">
        <f t="shared" si="14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2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3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4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2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13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4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2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13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4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2"/>
        <v>0</v>
      </c>
      <c r="M322" s="172">
        <v>0</v>
      </c>
      <c r="N322" s="173"/>
      <c r="O322" s="264"/>
      <c r="P322" s="173"/>
      <c r="Q322" s="210"/>
      <c r="R322" s="173"/>
      <c r="S322" s="173"/>
      <c r="T322" s="173"/>
      <c r="U322" s="173"/>
      <c r="V322" s="220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2"/>
      <c r="BX322" s="173">
        <v>0</v>
      </c>
      <c r="BY322" s="210">
        <f t="shared" si="13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4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2"/>
        <v>0</v>
      </c>
      <c r="M323" s="172">
        <v>0</v>
      </c>
      <c r="N323" s="173"/>
      <c r="O323" s="218"/>
      <c r="P323" s="173"/>
      <c r="Q323" s="210"/>
      <c r="R323" s="173"/>
      <c r="S323" s="173"/>
      <c r="T323" s="173"/>
      <c r="U323" s="219"/>
      <c r="V323" s="220"/>
      <c r="W323" s="173"/>
      <c r="X323" s="173"/>
      <c r="Y323" s="33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2"/>
      <c r="BX323" s="173">
        <v>0</v>
      </c>
      <c r="BY323" s="210">
        <f t="shared" si="13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4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2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338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2"/>
      <c r="BX324" s="173">
        <v>0</v>
      </c>
      <c r="BY324" s="210">
        <f t="shared" si="13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4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2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13"/>
        <v>0</v>
      </c>
      <c r="BZ325" s="173"/>
      <c r="CA325" s="173"/>
      <c r="CB325" s="173"/>
      <c r="CC325" s="219"/>
      <c r="CD325" s="158">
        <f t="shared" si="14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2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3"/>
        <v>0</v>
      </c>
      <c r="BZ326" s="173"/>
      <c r="CA326" s="173"/>
      <c r="CB326" s="173"/>
      <c r="CC326" s="173"/>
      <c r="CD326" s="158">
        <f t="shared" si="14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2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3"/>
        <v>0</v>
      </c>
      <c r="BZ327" s="173"/>
      <c r="CA327" s="173"/>
      <c r="CB327" s="173"/>
      <c r="CC327" s="173"/>
      <c r="CD327" s="158">
        <f t="shared" si="14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2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3"/>
        <v>0</v>
      </c>
      <c r="BZ328" s="219"/>
      <c r="CA328" s="173"/>
      <c r="CB328" s="173"/>
      <c r="CC328" s="173"/>
      <c r="CD328" s="158">
        <f t="shared" si="14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2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3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4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2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3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4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2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3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4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2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3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4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2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3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4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2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3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4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2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13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4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2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2"/>
      <c r="BX336" s="173">
        <v>0</v>
      </c>
      <c r="BY336" s="210">
        <f t="shared" si="13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4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2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3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4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2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3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4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2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3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4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2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3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4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12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3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4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12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3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4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98">
        <v>20058107</v>
      </c>
      <c r="G343" s="334" t="s">
        <v>424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3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4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359"/>
      <c r="J344" s="360"/>
      <c r="K344" s="361">
        <v>0</v>
      </c>
      <c r="L344" s="362">
        <f t="shared" si="12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38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3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4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359"/>
      <c r="J345" s="360"/>
      <c r="K345" s="361">
        <v>0</v>
      </c>
      <c r="L345" s="362">
        <f t="shared" si="12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38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3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4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359"/>
      <c r="J346" s="360"/>
      <c r="K346" s="361">
        <v>0</v>
      </c>
      <c r="L346" s="362">
        <f t="shared" si="12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38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3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4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359"/>
      <c r="J347" s="360"/>
      <c r="K347" s="361">
        <v>0</v>
      </c>
      <c r="L347" s="363">
        <f t="shared" si="12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38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3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4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359"/>
      <c r="J348" s="360"/>
      <c r="K348" s="361">
        <v>0</v>
      </c>
      <c r="L348" s="363">
        <f t="shared" si="12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38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3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4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359"/>
      <c r="J349" s="360"/>
      <c r="K349" s="361">
        <v>0</v>
      </c>
      <c r="L349" s="363">
        <f t="shared" si="12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38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3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4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7">
        <v>1001001113</v>
      </c>
      <c r="G350" s="358" t="s">
        <v>384</v>
      </c>
      <c r="H350" s="359" t="s">
        <v>378</v>
      </c>
      <c r="I350" s="359"/>
      <c r="J350" s="360"/>
      <c r="K350" s="361">
        <v>0</v>
      </c>
      <c r="L350" s="362">
        <f t="shared" si="12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38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3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4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7">
        <v>1001001114</v>
      </c>
      <c r="G351" s="358" t="s">
        <v>385</v>
      </c>
      <c r="H351" s="359" t="s">
        <v>378</v>
      </c>
      <c r="I351" s="359"/>
      <c r="J351" s="360"/>
      <c r="K351" s="361">
        <v>0</v>
      </c>
      <c r="L351" s="362">
        <f t="shared" si="12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38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3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4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31">
        <v>20058428</v>
      </c>
      <c r="G352" s="238" t="s">
        <v>440</v>
      </c>
      <c r="H352" s="168" t="s">
        <v>69</v>
      </c>
      <c r="I352" s="168"/>
      <c r="J352" s="158"/>
      <c r="K352" s="172">
        <v>0</v>
      </c>
      <c r="L352" s="159">
        <f t="shared" si="12"/>
        <v>0</v>
      </c>
      <c r="M352" s="172">
        <v>0</v>
      </c>
      <c r="N352" s="173"/>
      <c r="O352" s="339"/>
      <c r="P352" s="173"/>
      <c r="Q352" s="210"/>
      <c r="R352" s="173"/>
      <c r="S352" s="173"/>
      <c r="T352" s="173"/>
      <c r="U352" s="173"/>
      <c r="V352" s="158"/>
      <c r="W352" s="173"/>
      <c r="X352" s="173"/>
      <c r="Y352" s="338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3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4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4">
        <v>20058608</v>
      </c>
      <c r="G353" s="238" t="s">
        <v>441</v>
      </c>
      <c r="H353" s="168" t="s">
        <v>69</v>
      </c>
      <c r="I353" s="168"/>
      <c r="J353" s="158"/>
      <c r="K353" s="172">
        <v>0</v>
      </c>
      <c r="L353" s="159">
        <f t="shared" si="12"/>
        <v>0</v>
      </c>
      <c r="M353" s="172">
        <v>0</v>
      </c>
      <c r="N353" s="173"/>
      <c r="O353" s="339"/>
      <c r="P353" s="173"/>
      <c r="Q353" s="210"/>
      <c r="R353" s="173"/>
      <c r="S353" s="173"/>
      <c r="T353" s="173"/>
      <c r="U353" s="173"/>
      <c r="V353" s="158"/>
      <c r="W353" s="173"/>
      <c r="X353" s="173"/>
      <c r="Y353" s="33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3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4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194">
        <v>20058609</v>
      </c>
      <c r="G354" s="238" t="s">
        <v>434</v>
      </c>
      <c r="H354" s="168" t="s">
        <v>69</v>
      </c>
      <c r="I354" s="168"/>
      <c r="J354" s="158"/>
      <c r="K354" s="172">
        <v>0</v>
      </c>
      <c r="L354" s="159">
        <f t="shared" si="12"/>
        <v>0</v>
      </c>
      <c r="M354" s="172">
        <v>0</v>
      </c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2"/>
      <c r="BX354" s="173">
        <v>0</v>
      </c>
      <c r="BY354" s="210">
        <f t="shared" si="13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4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198">
        <v>20059076</v>
      </c>
      <c r="G355" s="287" t="s">
        <v>435</v>
      </c>
      <c r="H355" s="385" t="s">
        <v>69</v>
      </c>
      <c r="I355" s="386"/>
      <c r="J355" s="387"/>
      <c r="K355" s="250"/>
      <c r="L355" s="159">
        <f t="shared" si="12"/>
        <v>0</v>
      </c>
      <c r="M355" s="250"/>
      <c r="N355" s="231"/>
      <c r="O355" s="392"/>
      <c r="P355" s="231"/>
      <c r="Q355" s="210"/>
      <c r="R355" s="231"/>
      <c r="S355" s="231"/>
      <c r="T355" s="231"/>
      <c r="U355" s="231"/>
      <c r="V355" s="158"/>
      <c r="W355" s="231"/>
      <c r="X355" s="231"/>
      <c r="Y355" s="394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96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98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400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402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82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86"/>
      <c r="E356" s="253"/>
      <c r="F356" s="383">
        <v>20059086</v>
      </c>
      <c r="G356" s="384" t="s">
        <v>436</v>
      </c>
      <c r="H356" s="187" t="s">
        <v>69</v>
      </c>
      <c r="I356" s="187"/>
      <c r="J356" s="230"/>
      <c r="K356" s="250">
        <v>0</v>
      </c>
      <c r="L356" s="159">
        <f>SUM(O356,Y356,AI356,AS356,BC356,BM356,BW356)</f>
        <v>0</v>
      </c>
      <c r="M356" s="388">
        <v>0</v>
      </c>
      <c r="N356" s="231"/>
      <c r="O356" s="393"/>
      <c r="P356" s="231"/>
      <c r="Q356" s="210"/>
      <c r="R356" s="231"/>
      <c r="S356" s="231"/>
      <c r="T356" s="231"/>
      <c r="U356" s="231"/>
      <c r="V356" s="158"/>
      <c r="W356" s="231"/>
      <c r="X356" s="231"/>
      <c r="Y356" s="395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97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99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401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403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82"/>
      <c r="BX356" s="173">
        <v>0</v>
      </c>
      <c r="BY356" s="210">
        <f t="shared" ref="BY356:BY367" si="15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7" si="16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31">
        <v>1113219</v>
      </c>
      <c r="G357" s="332" t="s">
        <v>413</v>
      </c>
      <c r="H357" s="263" t="s">
        <v>42</v>
      </c>
      <c r="I357" s="190"/>
      <c r="J357" s="232"/>
      <c r="K357" s="172">
        <v>0</v>
      </c>
      <c r="L357" s="159">
        <f t="shared" ref="L357:L367" si="17">SUM(O357,Y357,AI357,AS357,BC357,BM357,BW357)</f>
        <v>0</v>
      </c>
      <c r="M357" s="267">
        <v>0</v>
      </c>
      <c r="N357" s="173"/>
      <c r="O357" s="389"/>
      <c r="P357" s="173"/>
      <c r="Q357" s="210"/>
      <c r="R357" s="173"/>
      <c r="S357" s="173"/>
      <c r="T357" s="173"/>
      <c r="U357" s="173"/>
      <c r="V357" s="158"/>
      <c r="W357" s="173"/>
      <c r="X357" s="173"/>
      <c r="Y357" s="390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91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13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14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75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2"/>
      <c r="BX357" s="173">
        <v>0</v>
      </c>
      <c r="BY357" s="210">
        <f t="shared" si="15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16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439">
        <v>1113220</v>
      </c>
      <c r="G358" s="440" t="s">
        <v>414</v>
      </c>
      <c r="H358" s="178" t="s">
        <v>42</v>
      </c>
      <c r="I358" s="168"/>
      <c r="J358" s="158"/>
      <c r="K358" s="172">
        <v>0</v>
      </c>
      <c r="L358" s="159">
        <f t="shared" si="17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2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31">
        <v>1113218</v>
      </c>
      <c r="G359" s="332" t="s">
        <v>415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2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31">
        <v>1113221</v>
      </c>
      <c r="G360" s="332" t="s">
        <v>416</v>
      </c>
      <c r="H360" s="178" t="s">
        <v>42</v>
      </c>
      <c r="I360" s="168"/>
      <c r="J360" s="158"/>
      <c r="K360" s="172">
        <v>0</v>
      </c>
      <c r="L360" s="159">
        <f t="shared" si="17"/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2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31">
        <v>1113222</v>
      </c>
      <c r="G361" s="332" t="s">
        <v>426</v>
      </c>
      <c r="H361" s="178" t="s">
        <v>42</v>
      </c>
      <c r="I361" s="168"/>
      <c r="J361" s="158"/>
      <c r="K361" s="172"/>
      <c r="L361" s="159">
        <f t="shared" si="17"/>
        <v>0</v>
      </c>
      <c r="M361" s="172"/>
      <c r="N361" s="173"/>
      <c r="O361" s="480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82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95"/>
      <c r="F362" s="377">
        <v>1113223</v>
      </c>
      <c r="G362" s="378" t="s">
        <v>428</v>
      </c>
      <c r="H362" s="256" t="s">
        <v>42</v>
      </c>
      <c r="I362" s="187"/>
      <c r="J362" s="230"/>
      <c r="K362" s="250"/>
      <c r="L362" s="159">
        <f t="shared" si="17"/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2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436">
        <v>362</v>
      </c>
      <c r="B363" s="298"/>
      <c r="C363" s="298"/>
      <c r="D363" s="298"/>
      <c r="E363" s="299"/>
      <c r="F363" s="379">
        <v>1113224</v>
      </c>
      <c r="G363" s="380" t="s">
        <v>430</v>
      </c>
      <c r="H363" s="430" t="s">
        <v>42</v>
      </c>
      <c r="I363" s="298"/>
      <c r="J363" s="312"/>
      <c r="K363" s="313"/>
      <c r="L363" s="159">
        <f t="shared" si="17"/>
        <v>0</v>
      </c>
      <c r="M363" s="172"/>
      <c r="N363" s="173"/>
      <c r="O363" s="480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3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82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436">
        <v>363</v>
      </c>
      <c r="B364" s="298"/>
      <c r="C364" s="298"/>
      <c r="D364" s="298"/>
      <c r="E364" s="299"/>
      <c r="F364" s="379">
        <v>1113225</v>
      </c>
      <c r="G364" s="380" t="s">
        <v>431</v>
      </c>
      <c r="H364" s="430" t="s">
        <v>42</v>
      </c>
      <c r="I364" s="298"/>
      <c r="J364" s="312"/>
      <c r="K364" s="313"/>
      <c r="L364" s="159">
        <f t="shared" si="17"/>
        <v>0</v>
      </c>
      <c r="M364" s="172"/>
      <c r="N364" s="173"/>
      <c r="O364" s="480"/>
      <c r="P364" s="173"/>
      <c r="Q364" s="210"/>
      <c r="R364" s="173"/>
      <c r="S364" s="173"/>
      <c r="T364" s="173"/>
      <c r="U364" s="173"/>
      <c r="V364" s="158"/>
      <c r="W364" s="173"/>
      <c r="X364" s="173"/>
      <c r="Y364" s="338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3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82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436"/>
      <c r="B365" s="298"/>
      <c r="C365" s="298"/>
      <c r="D365" s="298"/>
      <c r="E365" s="299"/>
      <c r="F365" s="379"/>
      <c r="G365" s="380" t="s">
        <v>450</v>
      </c>
      <c r="H365" s="256" t="s">
        <v>42</v>
      </c>
      <c r="I365" s="298"/>
      <c r="J365" s="312"/>
      <c r="K365" s="313"/>
      <c r="L365" s="159">
        <f t="shared" si="17"/>
        <v>0</v>
      </c>
      <c r="M365" s="172"/>
      <c r="N365" s="173"/>
      <c r="O365" s="480"/>
      <c r="P365" s="173"/>
      <c r="Q365" s="210"/>
      <c r="R365" s="173"/>
      <c r="S365" s="173"/>
      <c r="T365" s="173"/>
      <c r="U365" s="173"/>
      <c r="V365" s="158"/>
      <c r="W365" s="173"/>
      <c r="X365" s="173"/>
      <c r="Y365" s="33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40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4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33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82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436"/>
      <c r="B366" s="298"/>
      <c r="C366" s="298"/>
      <c r="D366" s="298"/>
      <c r="E366" s="299"/>
      <c r="F366" s="379"/>
      <c r="G366" s="380" t="s">
        <v>448</v>
      </c>
      <c r="H366" s="430" t="s">
        <v>42</v>
      </c>
      <c r="I366" s="298"/>
      <c r="J366" s="312"/>
      <c r="K366" s="313"/>
      <c r="L366" s="159">
        <f t="shared" si="17"/>
        <v>0</v>
      </c>
      <c r="M366" s="172"/>
      <c r="N366" s="173"/>
      <c r="O366" s="480"/>
      <c r="P366" s="173"/>
      <c r="Q366" s="210"/>
      <c r="R366" s="173"/>
      <c r="S366" s="173"/>
      <c r="T366" s="173"/>
      <c r="U366" s="173"/>
      <c r="V366" s="158"/>
      <c r="W366" s="173"/>
      <c r="X366" s="173"/>
      <c r="Y366" s="33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33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82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36"/>
      <c r="B367" s="298"/>
      <c r="C367" s="298"/>
      <c r="D367" s="298"/>
      <c r="E367" s="299"/>
      <c r="F367" s="379"/>
      <c r="G367" s="380" t="s">
        <v>449</v>
      </c>
      <c r="H367" s="430" t="s">
        <v>42</v>
      </c>
      <c r="I367" s="298"/>
      <c r="J367" s="312"/>
      <c r="K367" s="313">
        <v>0</v>
      </c>
      <c r="L367" s="159">
        <f t="shared" si="17"/>
        <v>0</v>
      </c>
      <c r="M367" s="172">
        <v>0</v>
      </c>
      <c r="N367" s="173"/>
      <c r="O367" s="339"/>
      <c r="P367" s="173"/>
      <c r="Q367" s="210"/>
      <c r="R367" s="173"/>
      <c r="S367" s="173"/>
      <c r="T367" s="173"/>
      <c r="U367" s="173"/>
      <c r="V367" s="158"/>
      <c r="W367" s="173"/>
      <c r="X367" s="173"/>
      <c r="Y367" s="338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0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1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10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33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82"/>
      <c r="BX367" s="173">
        <v>0</v>
      </c>
      <c r="BY367" s="210">
        <f t="shared" si="15"/>
        <v>0</v>
      </c>
      <c r="BZ367" s="173">
        <v>0</v>
      </c>
      <c r="CA367" s="173">
        <v>0</v>
      </c>
      <c r="CB367" s="173">
        <v>0</v>
      </c>
      <c r="CC367" s="173">
        <v>0</v>
      </c>
      <c r="CD367" s="158">
        <f t="shared" si="16"/>
        <v>0</v>
      </c>
      <c r="CE367" s="173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6"/>
      <c r="O368" s="242" t="s">
        <v>386</v>
      </c>
      <c r="Q368" s="243">
        <v>316</v>
      </c>
      <c r="R368" s="242" t="s">
        <v>387</v>
      </c>
      <c r="S368" s="243"/>
      <c r="T368" s="244"/>
      <c r="U368" s="244"/>
      <c r="V368" s="244"/>
      <c r="W368" s="236"/>
      <c r="X368" s="236"/>
      <c r="Y368" s="291"/>
      <c r="Z368" s="245"/>
      <c r="AA368" s="243">
        <v>316</v>
      </c>
      <c r="AB368" s="242" t="s">
        <v>387</v>
      </c>
      <c r="AC368" s="243"/>
      <c r="AD368" s="244"/>
      <c r="AE368" s="244"/>
      <c r="AF368" s="244"/>
      <c r="AG368" s="236"/>
      <c r="AH368" s="236"/>
      <c r="AI368" s="291"/>
      <c r="AJ368" s="245"/>
      <c r="AK368" s="243">
        <v>316</v>
      </c>
      <c r="AL368" s="242" t="s">
        <v>387</v>
      </c>
      <c r="AM368" s="243"/>
      <c r="AN368" s="244"/>
      <c r="AO368" s="244"/>
      <c r="AP368" s="244"/>
      <c r="AQ368" s="236"/>
      <c r="AR368" s="236"/>
      <c r="AS368" s="291"/>
      <c r="AT368" s="245"/>
      <c r="AU368" s="243">
        <v>316</v>
      </c>
      <c r="AV368" s="242" t="s">
        <v>387</v>
      </c>
      <c r="AW368" s="243"/>
      <c r="AX368" s="244"/>
      <c r="AY368" s="244"/>
      <c r="AZ368" s="244"/>
      <c r="BA368" s="236"/>
      <c r="BB368" s="236"/>
      <c r="BC368" s="291"/>
      <c r="BD368" s="245"/>
      <c r="BE368" s="243">
        <v>316</v>
      </c>
      <c r="BF368" s="242" t="s">
        <v>387</v>
      </c>
      <c r="BG368" s="243"/>
      <c r="BH368" s="244"/>
      <c r="BI368" s="244"/>
      <c r="BJ368" s="244"/>
      <c r="BK368" s="236"/>
      <c r="BL368" s="236"/>
      <c r="BM368" s="291"/>
      <c r="BN368" s="245"/>
      <c r="BO368" s="243">
        <v>316</v>
      </c>
      <c r="BP368" s="242" t="s">
        <v>387</v>
      </c>
      <c r="BQ368" s="243"/>
      <c r="BR368" s="244"/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6"/>
      <c r="O369" s="242" t="s">
        <v>388</v>
      </c>
      <c r="P369" s="245"/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6"/>
      <c r="O370" s="242" t="s">
        <v>390</v>
      </c>
      <c r="P370" s="245"/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hidden="1" customHeight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7"/>
      <c r="O371" s="242" t="s">
        <v>391</v>
      </c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292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29.25" hidden="1" customHeight="1">
      <c r="A372" s="239"/>
      <c r="B372" s="239"/>
      <c r="C372" s="239"/>
      <c r="D372" s="239"/>
      <c r="E372" s="239"/>
      <c r="F372" s="239"/>
      <c r="G372" s="240"/>
      <c r="H372" s="239"/>
      <c r="I372" s="241"/>
      <c r="J372" s="241"/>
      <c r="K372" s="237"/>
      <c r="L372" s="237"/>
      <c r="M372" s="237"/>
      <c r="N372" s="237"/>
      <c r="O372" s="242" t="s">
        <v>392</v>
      </c>
      <c r="Q372" s="243"/>
      <c r="R372" s="242" t="s">
        <v>387</v>
      </c>
      <c r="S372" s="243">
        <v>0</v>
      </c>
      <c r="T372" s="242" t="s">
        <v>389</v>
      </c>
      <c r="U372" s="244"/>
      <c r="V372" s="244"/>
      <c r="W372" s="236"/>
      <c r="X372" s="236"/>
      <c r="Y372" s="292"/>
      <c r="Z372" s="245"/>
      <c r="AA372" s="243"/>
      <c r="AB372" s="242" t="s">
        <v>387</v>
      </c>
      <c r="AC372" s="243">
        <v>0</v>
      </c>
      <c r="AD372" s="242" t="s">
        <v>389</v>
      </c>
      <c r="AE372" s="244"/>
      <c r="AF372" s="244"/>
      <c r="AG372" s="236"/>
      <c r="AH372" s="236"/>
      <c r="AI372" s="292"/>
      <c r="AJ372" s="245"/>
      <c r="AK372" s="243"/>
      <c r="AL372" s="242" t="s">
        <v>387</v>
      </c>
      <c r="AM372" s="243">
        <v>0</v>
      </c>
      <c r="AN372" s="242" t="s">
        <v>389</v>
      </c>
      <c r="AO372" s="244"/>
      <c r="AP372" s="244"/>
      <c r="AQ372" s="236"/>
      <c r="AR372" s="236"/>
      <c r="AS372" s="292"/>
      <c r="AT372" s="245"/>
      <c r="AU372" s="243"/>
      <c r="AV372" s="242" t="s">
        <v>387</v>
      </c>
      <c r="AW372" s="243">
        <v>0</v>
      </c>
      <c r="AX372" s="242" t="s">
        <v>389</v>
      </c>
      <c r="AY372" s="244"/>
      <c r="AZ372" s="244"/>
      <c r="BA372" s="236"/>
      <c r="BB372" s="236"/>
      <c r="BC372" s="292"/>
      <c r="BD372" s="245"/>
      <c r="BE372" s="243"/>
      <c r="BF372" s="242" t="s">
        <v>387</v>
      </c>
      <c r="BG372" s="243">
        <v>0</v>
      </c>
      <c r="BH372" s="242" t="s">
        <v>389</v>
      </c>
      <c r="BI372" s="244"/>
      <c r="BJ372" s="244"/>
      <c r="BK372" s="236"/>
      <c r="BL372" s="236"/>
      <c r="BM372" s="292"/>
      <c r="BN372" s="245"/>
      <c r="BO372" s="243"/>
      <c r="BP372" s="242" t="s">
        <v>387</v>
      </c>
      <c r="BQ372" s="243">
        <v>0</v>
      </c>
      <c r="BR372" s="242" t="s">
        <v>389</v>
      </c>
      <c r="BS372" s="244"/>
      <c r="BT372" s="244"/>
      <c r="BU372" s="236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</row>
    <row r="373" spans="1:83" ht="29.25" hidden="1" customHeight="1">
      <c r="A373" s="239"/>
      <c r="B373" s="239"/>
      <c r="C373" s="239"/>
      <c r="D373" s="239"/>
      <c r="E373" s="239"/>
      <c r="F373" s="239"/>
      <c r="G373" s="240"/>
      <c r="H373" s="239"/>
      <c r="I373" s="241"/>
      <c r="J373" s="241"/>
      <c r="K373" s="237"/>
      <c r="L373" s="237"/>
      <c r="M373" s="237"/>
      <c r="N373" s="237"/>
      <c r="O373" s="242" t="s">
        <v>393</v>
      </c>
      <c r="Q373" s="243"/>
      <c r="R373" s="242" t="s">
        <v>387</v>
      </c>
      <c r="S373" s="243">
        <v>0</v>
      </c>
      <c r="T373" s="242" t="s">
        <v>389</v>
      </c>
      <c r="U373" s="244"/>
      <c r="V373" s="244"/>
      <c r="W373" s="236"/>
      <c r="X373" s="236"/>
      <c r="Y373" s="292"/>
      <c r="Z373" s="245"/>
      <c r="AA373" s="243"/>
      <c r="AB373" s="242" t="s">
        <v>387</v>
      </c>
      <c r="AC373" s="243">
        <v>0</v>
      </c>
      <c r="AD373" s="242" t="s">
        <v>389</v>
      </c>
      <c r="AE373" s="244"/>
      <c r="AF373" s="244"/>
      <c r="AG373" s="236"/>
      <c r="AH373" s="236"/>
      <c r="AI373" s="292"/>
      <c r="AJ373" s="245"/>
      <c r="AK373" s="243"/>
      <c r="AL373" s="242" t="s">
        <v>387</v>
      </c>
      <c r="AM373" s="243">
        <v>0</v>
      </c>
      <c r="AN373" s="242" t="s">
        <v>389</v>
      </c>
      <c r="AO373" s="244"/>
      <c r="AP373" s="244"/>
      <c r="AQ373" s="236"/>
      <c r="AR373" s="236"/>
      <c r="AS373" s="292"/>
      <c r="AT373" s="245"/>
      <c r="AU373" s="243"/>
      <c r="AV373" s="242" t="s">
        <v>387</v>
      </c>
      <c r="AW373" s="243">
        <v>0</v>
      </c>
      <c r="AX373" s="242" t="s">
        <v>389</v>
      </c>
      <c r="AY373" s="244"/>
      <c r="AZ373" s="244"/>
      <c r="BA373" s="236"/>
      <c r="BB373" s="236"/>
      <c r="BC373" s="292"/>
      <c r="BD373" s="245"/>
      <c r="BE373" s="243"/>
      <c r="BF373" s="242" t="s">
        <v>387</v>
      </c>
      <c r="BG373" s="243">
        <v>0</v>
      </c>
      <c r="BH373" s="242" t="s">
        <v>389</v>
      </c>
      <c r="BI373" s="244"/>
      <c r="BJ373" s="244"/>
      <c r="BK373" s="236"/>
      <c r="BL373" s="236"/>
      <c r="BM373" s="292"/>
      <c r="BN373" s="245"/>
      <c r="BO373" s="243"/>
      <c r="BP373" s="242" t="s">
        <v>387</v>
      </c>
      <c r="BQ373" s="243">
        <v>0</v>
      </c>
      <c r="BR373" s="242" t="s">
        <v>389</v>
      </c>
      <c r="BS373" s="244"/>
      <c r="BT373" s="244"/>
      <c r="BU373" s="236"/>
      <c r="BV373" s="237"/>
      <c r="BW373" s="237"/>
      <c r="BX373" s="237"/>
      <c r="BY373" s="237"/>
      <c r="BZ373" s="237"/>
      <c r="CA373" s="237"/>
      <c r="CB373" s="237"/>
      <c r="CC373" s="237"/>
      <c r="CD373" s="237"/>
      <c r="CE373" s="237"/>
    </row>
    <row r="374" spans="1:83" ht="15.75" hidden="1" customHeight="1"/>
    <row r="375" spans="1:83" ht="15.75" hidden="1" customHeight="1"/>
    <row r="376" spans="1:83" ht="15.75" hidden="1" customHeight="1"/>
    <row r="377" spans="1:83" ht="15.75" hidden="1" customHeight="1"/>
    <row r="378" spans="1:83" ht="15.75" hidden="1" customHeight="1"/>
    <row r="379" spans="1:83" ht="15.75" hidden="1" customHeight="1"/>
    <row r="380" spans="1:83" ht="15.75" hidden="1" customHeight="1"/>
    <row r="381" spans="1:83" ht="15.75" hidden="1" customHeight="1"/>
    <row r="382" spans="1:83" ht="15.75" hidden="1" customHeight="1"/>
    <row r="383" spans="1:83" ht="15.75" hidden="1" customHeight="1"/>
    <row r="384" spans="1:83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spans="1:75" ht="15.75" hidden="1" customHeight="1"/>
    <row r="994" spans="1:75" ht="15.75" hidden="1" customHeight="1"/>
    <row r="995" spans="1:75" ht="15.75" hidden="1" customHeight="1"/>
    <row r="996" spans="1:75" ht="15.75" hidden="1" customHeight="1"/>
    <row r="997" spans="1:75" ht="15.75" hidden="1" customHeight="1"/>
    <row r="998" spans="1:75" ht="15.75" hidden="1" customHeight="1"/>
    <row r="999" spans="1:75" ht="15.75" hidden="1" customHeight="1"/>
    <row r="1000" spans="1:75" ht="15.75" hidden="1" customHeight="1"/>
    <row r="1001" spans="1:75" ht="15.75" hidden="1" customHeight="1"/>
    <row r="1002" spans="1:75" ht="15.75" hidden="1" customHeight="1"/>
    <row r="1003" spans="1:75" ht="15.75" hidden="1" customHeight="1"/>
    <row r="1004" spans="1:75" ht="21.75" hidden="1" customHeight="1">
      <c r="A1004" s="167">
        <v>355</v>
      </c>
      <c r="B1004" s="318"/>
      <c r="C1004" s="318"/>
      <c r="D1004" s="318"/>
      <c r="E1004" s="253"/>
      <c r="F1004" s="311">
        <v>20059084</v>
      </c>
      <c r="G1004" s="477" t="s">
        <v>437</v>
      </c>
      <c r="H1004" s="187" t="s">
        <v>69</v>
      </c>
      <c r="I1004" s="318"/>
      <c r="J1004" s="318"/>
      <c r="K1004" s="313">
        <v>0</v>
      </c>
      <c r="L1004" s="159">
        <f>SUM(O1004,Y1004,AI1004,AS1004,BC1004,BM1004,BW1004)</f>
        <v>15300</v>
      </c>
      <c r="M1004" s="388">
        <v>0</v>
      </c>
      <c r="N1004" s="318"/>
      <c r="O1004" s="393">
        <v>2600</v>
      </c>
      <c r="Y1004" s="395">
        <v>2600</v>
      </c>
      <c r="AI1004" s="397">
        <v>2600</v>
      </c>
      <c r="AS1004" s="399">
        <v>2500</v>
      </c>
      <c r="BC1004" s="401">
        <v>2500</v>
      </c>
      <c r="BM1004" s="403">
        <v>2500</v>
      </c>
      <c r="BW1004" s="382"/>
    </row>
    <row r="1005" spans="1:75" ht="24" hidden="1" customHeight="1">
      <c r="A1005" s="167">
        <v>357</v>
      </c>
      <c r="B1005" s="476"/>
      <c r="C1005" s="476"/>
      <c r="D1005" s="476"/>
      <c r="E1005" s="182"/>
      <c r="F1005" s="311">
        <v>20059085</v>
      </c>
      <c r="G1005" s="477" t="s">
        <v>438</v>
      </c>
      <c r="H1005" s="311" t="s">
        <v>69</v>
      </c>
      <c r="I1005" s="476"/>
      <c r="J1005" s="476"/>
      <c r="K1005" s="267">
        <f>SUBTOTAL(9,K319:K1003)</f>
        <v>0</v>
      </c>
      <c r="L1005" s="177">
        <f>SUM(O1005,Y1005,AI1005,AS1005,BC1005,BM1005,BW1005)</f>
        <v>6600</v>
      </c>
      <c r="M1005" s="177"/>
      <c r="N1005" s="476"/>
      <c r="O1005" s="218">
        <v>1100</v>
      </c>
      <c r="Y1005" s="221">
        <v>1100</v>
      </c>
      <c r="AI1005" s="222">
        <v>1100</v>
      </c>
      <c r="AS1005" s="248">
        <v>1100</v>
      </c>
      <c r="BC1005" s="223">
        <v>1100</v>
      </c>
      <c r="BM1005" s="224">
        <v>1100</v>
      </c>
      <c r="BW1005" s="275"/>
    </row>
  </sheetData>
  <autoFilter ref="H1:H1005" xr:uid="{00000000-0009-0000-0000-000005000000}">
    <filterColumn colId="0">
      <filters>
        <filter val="BC"/>
        <filter val="BC,Aeon"/>
      </filters>
    </filterColumn>
  </autoFilter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51" t="s">
        <v>14</v>
      </c>
      <c r="B1" s="539"/>
      <c r="C1" s="539"/>
      <c r="D1" s="539"/>
      <c r="E1" s="539"/>
      <c r="F1" s="552"/>
      <c r="G1" s="116"/>
      <c r="H1" s="543" t="s">
        <v>15</v>
      </c>
      <c r="I1" s="544"/>
      <c r="J1" s="544"/>
      <c r="K1" s="544"/>
      <c r="L1" s="544"/>
      <c r="M1" s="550"/>
      <c r="N1" s="116"/>
      <c r="O1" s="543" t="s">
        <v>16</v>
      </c>
      <c r="P1" s="544"/>
      <c r="Q1" s="544"/>
      <c r="R1" s="544"/>
      <c r="S1" s="544"/>
      <c r="T1" s="544"/>
      <c r="U1" s="116"/>
      <c r="V1" s="543" t="s">
        <v>17</v>
      </c>
      <c r="W1" s="544"/>
      <c r="X1" s="544"/>
      <c r="Y1" s="544"/>
      <c r="Z1" s="544"/>
      <c r="AA1" s="544"/>
      <c r="AB1" s="116"/>
      <c r="AC1" s="543" t="s">
        <v>394</v>
      </c>
      <c r="AD1" s="544"/>
      <c r="AE1" s="544"/>
      <c r="AF1" s="544"/>
      <c r="AG1" s="544"/>
      <c r="AH1" s="544"/>
      <c r="AI1" s="116"/>
      <c r="AJ1" s="543" t="s">
        <v>19</v>
      </c>
      <c r="AK1" s="544"/>
      <c r="AL1" s="544"/>
      <c r="AM1" s="544"/>
      <c r="AN1" s="544"/>
      <c r="AO1" s="544"/>
      <c r="AP1" s="116"/>
      <c r="AQ1" s="543" t="s">
        <v>395</v>
      </c>
      <c r="AR1" s="544"/>
      <c r="AS1" s="544"/>
      <c r="AT1" s="544"/>
      <c r="AU1" s="544"/>
      <c r="AV1" s="54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45" t="s">
        <v>10</v>
      </c>
      <c r="CU1" s="541"/>
      <c r="CV1" s="541"/>
      <c r="CW1" s="541"/>
      <c r="CX1" s="541"/>
      <c r="CY1" s="541"/>
      <c r="CZ1" s="541"/>
      <c r="DA1" s="541"/>
      <c r="DB1" s="541"/>
      <c r="DC1" s="541"/>
      <c r="DD1" s="541"/>
      <c r="DE1" s="541"/>
      <c r="DF1" s="541"/>
      <c r="DG1" s="541"/>
      <c r="DH1" s="541"/>
      <c r="DI1" s="541"/>
      <c r="DJ1" s="541"/>
      <c r="DK1" s="541"/>
      <c r="DL1" s="541"/>
      <c r="DM1" s="541"/>
      <c r="DN1" s="54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0" t="s">
        <v>18</v>
      </c>
      <c r="BC2" s="541"/>
      <c r="BD2" s="541"/>
      <c r="BE2" s="542"/>
      <c r="BF2" s="546" t="s">
        <v>368</v>
      </c>
      <c r="BG2" s="547"/>
      <c r="BH2" s="547"/>
      <c r="BI2" s="547"/>
      <c r="BJ2" s="547"/>
      <c r="BK2" s="548"/>
      <c r="BL2" s="540" t="s">
        <v>19</v>
      </c>
      <c r="BM2" s="541"/>
      <c r="BN2" s="541"/>
      <c r="BO2" s="542"/>
      <c r="BP2" s="546" t="s">
        <v>368</v>
      </c>
      <c r="BQ2" s="547"/>
      <c r="BR2" s="547"/>
      <c r="BS2" s="547"/>
      <c r="BT2" s="547"/>
      <c r="BU2" s="548"/>
      <c r="BV2" s="540" t="s">
        <v>20</v>
      </c>
      <c r="BW2" s="54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0" t="s">
        <v>17</v>
      </c>
      <c r="CI2" s="541"/>
      <c r="CJ2" s="542"/>
      <c r="CK2" s="540" t="s">
        <v>18</v>
      </c>
      <c r="CL2" s="541"/>
      <c r="CM2" s="542"/>
      <c r="CN2" s="540" t="s">
        <v>19</v>
      </c>
      <c r="CO2" s="541"/>
      <c r="CP2" s="542"/>
      <c r="CQ2" s="540" t="s">
        <v>20</v>
      </c>
      <c r="CR2" s="541"/>
      <c r="CS2" s="542"/>
      <c r="CT2" s="540" t="s">
        <v>14</v>
      </c>
      <c r="CU2" s="541"/>
      <c r="CV2" s="542"/>
      <c r="CW2" s="540" t="s">
        <v>15</v>
      </c>
      <c r="CX2" s="541"/>
      <c r="CY2" s="542"/>
      <c r="CZ2" s="540" t="s">
        <v>16</v>
      </c>
      <c r="DA2" s="541"/>
      <c r="DB2" s="542"/>
      <c r="DC2" s="540" t="s">
        <v>17</v>
      </c>
      <c r="DD2" s="541"/>
      <c r="DE2" s="542"/>
      <c r="DF2" s="540" t="s">
        <v>18</v>
      </c>
      <c r="DG2" s="541"/>
      <c r="DH2" s="542"/>
      <c r="DI2" s="540" t="s">
        <v>19</v>
      </c>
      <c r="DJ2" s="541"/>
      <c r="DK2" s="542"/>
      <c r="DL2" s="540" t="s">
        <v>20</v>
      </c>
      <c r="DM2" s="541"/>
      <c r="DN2" s="54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0"/>
      <c r="BC3" s="541"/>
      <c r="BD3" s="541"/>
      <c r="BE3" s="542"/>
      <c r="BF3" s="549"/>
      <c r="BG3" s="544"/>
      <c r="BH3" s="544"/>
      <c r="BI3" s="544"/>
      <c r="BJ3" s="544"/>
      <c r="BK3" s="550"/>
      <c r="BL3" s="540"/>
      <c r="BM3" s="541"/>
      <c r="BN3" s="541"/>
      <c r="BO3" s="542"/>
      <c r="BP3" s="549"/>
      <c r="BQ3" s="544"/>
      <c r="BR3" s="544"/>
      <c r="BS3" s="544"/>
      <c r="BT3" s="544"/>
      <c r="BU3" s="550"/>
      <c r="BV3" s="540"/>
      <c r="BW3" s="54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0"/>
      <c r="DG3" s="541"/>
      <c r="DH3" s="542"/>
      <c r="DI3" s="540"/>
      <c r="DJ3" s="541"/>
      <c r="DK3" s="542"/>
      <c r="DL3" s="540"/>
      <c r="DM3" s="541"/>
      <c r="DN3" s="54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38" t="s">
        <v>386</v>
      </c>
      <c r="P359" s="53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38" t="s">
        <v>386</v>
      </c>
      <c r="Z359" s="53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38" t="s">
        <v>386</v>
      </c>
      <c r="AJ359" s="53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38" t="s">
        <v>386</v>
      </c>
      <c r="AT359" s="53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38" t="s">
        <v>386</v>
      </c>
      <c r="BD359" s="53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38" t="s">
        <v>386</v>
      </c>
      <c r="BN359" s="53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38" t="s">
        <v>386</v>
      </c>
      <c r="BX359" s="539"/>
      <c r="BY359" s="53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38" t="s">
        <v>391</v>
      </c>
      <c r="P362" s="53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38" t="s">
        <v>391</v>
      </c>
      <c r="Z362" s="53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38" t="s">
        <v>391</v>
      </c>
      <c r="AJ362" s="53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38" t="s">
        <v>391</v>
      </c>
      <c r="AT362" s="53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38" t="s">
        <v>391</v>
      </c>
      <c r="BD362" s="53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38" t="s">
        <v>391</v>
      </c>
      <c r="BN362" s="53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38" t="s">
        <v>391</v>
      </c>
      <c r="BX362" s="539"/>
      <c r="BY362" s="539"/>
      <c r="BZ362" s="539"/>
      <c r="CA362" s="539"/>
      <c r="CB362" s="539"/>
      <c r="CC362" s="539"/>
      <c r="CD362" s="539"/>
      <c r="CE362" s="53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38" t="s">
        <v>392</v>
      </c>
      <c r="P363" s="53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38" t="s">
        <v>392</v>
      </c>
      <c r="Z363" s="53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38" t="s">
        <v>392</v>
      </c>
      <c r="AJ363" s="53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38" t="s">
        <v>392</v>
      </c>
      <c r="AT363" s="53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38" t="s">
        <v>392</v>
      </c>
      <c r="BD363" s="53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38" t="s">
        <v>392</v>
      </c>
      <c r="BN363" s="53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38" t="s">
        <v>392</v>
      </c>
      <c r="BX363" s="539"/>
      <c r="BY363" s="539"/>
      <c r="BZ363" s="539"/>
      <c r="CA363" s="539"/>
      <c r="CB363" s="539"/>
      <c r="CC363" s="539"/>
      <c r="CD363" s="539"/>
      <c r="CE363" s="53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38" t="s">
        <v>393</v>
      </c>
      <c r="P364" s="53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38" t="s">
        <v>393</v>
      </c>
      <c r="Z364" s="53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38" t="s">
        <v>393</v>
      </c>
      <c r="AJ364" s="53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38" t="s">
        <v>393</v>
      </c>
      <c r="AT364" s="53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38" t="s">
        <v>393</v>
      </c>
      <c r="BD364" s="53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38" t="s">
        <v>393</v>
      </c>
      <c r="BN364" s="53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38" t="s">
        <v>393</v>
      </c>
      <c r="BX364" s="539"/>
      <c r="BY364" s="539"/>
      <c r="BZ364" s="539"/>
      <c r="CA364" s="539"/>
      <c r="CB364" s="539"/>
      <c r="CC364" s="539"/>
      <c r="CD364" s="539"/>
      <c r="CE364" s="539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68"/>
  <sheetViews>
    <sheetView topLeftCell="A169" zoomScale="90" zoomScaleNormal="90" workbookViewId="0">
      <selection activeCell="Y372" sqref="Y37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0" style="156" customWidth="1"/>
    <col min="8" max="8" width="12.5703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21" t="s">
        <v>0</v>
      </c>
      <c r="B1" s="522" t="s">
        <v>1</v>
      </c>
      <c r="C1" s="522" t="s">
        <v>2</v>
      </c>
      <c r="D1" s="522" t="s">
        <v>3</v>
      </c>
      <c r="E1" s="522" t="s">
        <v>4</v>
      </c>
      <c r="F1" s="516" t="s">
        <v>5</v>
      </c>
      <c r="G1" s="519" t="s">
        <v>6</v>
      </c>
      <c r="H1" s="155" t="s">
        <v>7</v>
      </c>
      <c r="I1" s="520" t="s">
        <v>8</v>
      </c>
      <c r="J1" s="524"/>
      <c r="K1" s="515"/>
      <c r="L1" s="523"/>
      <c r="M1" s="524"/>
      <c r="N1" s="531" t="s">
        <v>444</v>
      </c>
      <c r="O1" s="523"/>
      <c r="P1" s="523"/>
      <c r="Q1" s="523"/>
      <c r="R1" s="523"/>
      <c r="S1" s="523"/>
      <c r="T1" s="523"/>
      <c r="U1" s="523"/>
      <c r="V1" s="523"/>
      <c r="W1" s="523"/>
      <c r="X1" s="523"/>
      <c r="Y1" s="523"/>
      <c r="Z1" s="523"/>
      <c r="AA1" s="523"/>
      <c r="AB1" s="523"/>
      <c r="AC1" s="523"/>
      <c r="AD1" s="523"/>
      <c r="AE1" s="523"/>
      <c r="AF1" s="523"/>
      <c r="AG1" s="523"/>
      <c r="AH1" s="523"/>
      <c r="AI1" s="523"/>
      <c r="AJ1" s="523"/>
      <c r="AK1" s="523"/>
      <c r="AL1" s="523"/>
      <c r="AM1" s="523"/>
      <c r="AN1" s="523"/>
      <c r="AO1" s="523"/>
      <c r="AP1" s="523"/>
      <c r="AQ1" s="523"/>
      <c r="AR1" s="523"/>
      <c r="AS1" s="523"/>
      <c r="AT1" s="523"/>
      <c r="AU1" s="523"/>
      <c r="AV1" s="523"/>
      <c r="AW1" s="523"/>
      <c r="AX1" s="523"/>
      <c r="AY1" s="523"/>
      <c r="AZ1" s="523"/>
      <c r="BA1" s="523"/>
      <c r="BB1" s="523"/>
      <c r="BC1" s="523"/>
      <c r="BD1" s="523"/>
      <c r="BE1" s="523"/>
      <c r="BF1" s="523"/>
      <c r="BG1" s="523"/>
      <c r="BH1" s="523"/>
      <c r="BI1" s="523"/>
      <c r="BJ1" s="523"/>
      <c r="BK1" s="523"/>
      <c r="BL1" s="523"/>
      <c r="BM1" s="523"/>
      <c r="BN1" s="523"/>
      <c r="BO1" s="523"/>
      <c r="BP1" s="523"/>
      <c r="BQ1" s="523"/>
      <c r="BR1" s="523"/>
      <c r="BS1" s="523"/>
      <c r="BT1" s="523"/>
      <c r="BU1" s="523"/>
      <c r="BV1" s="523"/>
      <c r="BW1" s="523"/>
      <c r="BX1" s="523"/>
      <c r="BY1" s="523"/>
      <c r="BZ1" s="523"/>
      <c r="CA1" s="523"/>
      <c r="CB1" s="523"/>
      <c r="CC1" s="523"/>
      <c r="CD1" s="523"/>
      <c r="CE1" s="524"/>
    </row>
    <row r="2" spans="1:83" ht="26.25" hidden="1">
      <c r="A2" s="517"/>
      <c r="B2" s="517"/>
      <c r="C2" s="517"/>
      <c r="D2" s="517"/>
      <c r="E2" s="517"/>
      <c r="F2" s="517"/>
      <c r="G2" s="517"/>
      <c r="H2" s="246"/>
      <c r="I2" s="532" t="s">
        <v>11</v>
      </c>
      <c r="J2" s="532" t="s">
        <v>12</v>
      </c>
      <c r="K2" s="515" t="s">
        <v>13</v>
      </c>
      <c r="L2" s="523"/>
      <c r="M2" s="524"/>
      <c r="N2" s="508" t="s">
        <v>14</v>
      </c>
      <c r="O2" s="523"/>
      <c r="P2" s="523"/>
      <c r="Q2" s="524"/>
      <c r="R2" s="525" t="s">
        <v>368</v>
      </c>
      <c r="S2" s="526"/>
      <c r="T2" s="526"/>
      <c r="U2" s="526"/>
      <c r="V2" s="526"/>
      <c r="W2" s="527"/>
      <c r="X2" s="508" t="s">
        <v>15</v>
      </c>
      <c r="Y2" s="523"/>
      <c r="Z2" s="523"/>
      <c r="AA2" s="524"/>
      <c r="AB2" s="525" t="s">
        <v>368</v>
      </c>
      <c r="AC2" s="526"/>
      <c r="AD2" s="526"/>
      <c r="AE2" s="526"/>
      <c r="AF2" s="526"/>
      <c r="AG2" s="527"/>
      <c r="AH2" s="508" t="s">
        <v>16</v>
      </c>
      <c r="AI2" s="523"/>
      <c r="AJ2" s="523"/>
      <c r="AK2" s="524"/>
      <c r="AL2" s="525" t="s">
        <v>368</v>
      </c>
      <c r="AM2" s="526"/>
      <c r="AN2" s="526"/>
      <c r="AO2" s="526"/>
      <c r="AP2" s="526"/>
      <c r="AQ2" s="527"/>
      <c r="AR2" s="508" t="s">
        <v>17</v>
      </c>
      <c r="AS2" s="523"/>
      <c r="AT2" s="523"/>
      <c r="AU2" s="524"/>
      <c r="AV2" s="525" t="s">
        <v>368</v>
      </c>
      <c r="AW2" s="526"/>
      <c r="AX2" s="526"/>
      <c r="AY2" s="526"/>
      <c r="AZ2" s="526"/>
      <c r="BA2" s="527"/>
      <c r="BB2" s="508" t="s">
        <v>18</v>
      </c>
      <c r="BC2" s="523"/>
      <c r="BD2" s="523"/>
      <c r="BE2" s="524"/>
      <c r="BF2" s="525" t="s">
        <v>368</v>
      </c>
      <c r="BG2" s="526"/>
      <c r="BH2" s="526"/>
      <c r="BI2" s="526"/>
      <c r="BJ2" s="526"/>
      <c r="BK2" s="527"/>
      <c r="BL2" s="508" t="s">
        <v>19</v>
      </c>
      <c r="BM2" s="523"/>
      <c r="BN2" s="523"/>
      <c r="BO2" s="524"/>
      <c r="BP2" s="525" t="s">
        <v>368</v>
      </c>
      <c r="BQ2" s="526"/>
      <c r="BR2" s="526"/>
      <c r="BS2" s="526"/>
      <c r="BT2" s="526"/>
      <c r="BU2" s="527"/>
      <c r="BV2" s="508" t="s">
        <v>20</v>
      </c>
      <c r="BW2" s="523"/>
      <c r="BX2" s="523"/>
      <c r="BY2" s="524"/>
      <c r="BZ2" s="525" t="s">
        <v>368</v>
      </c>
      <c r="CA2" s="526"/>
      <c r="CB2" s="526"/>
      <c r="CC2" s="526"/>
      <c r="CD2" s="526"/>
      <c r="CE2" s="527"/>
    </row>
    <row r="3" spans="1:83" ht="26.25" hidden="1">
      <c r="A3" s="517"/>
      <c r="B3" s="517"/>
      <c r="C3" s="517"/>
      <c r="D3" s="517"/>
      <c r="E3" s="517"/>
      <c r="F3" s="517"/>
      <c r="G3" s="517"/>
      <c r="H3" s="246"/>
      <c r="I3" s="517"/>
      <c r="J3" s="517"/>
      <c r="K3" s="515" t="s">
        <v>21</v>
      </c>
      <c r="L3" s="523"/>
      <c r="M3" s="524"/>
      <c r="N3" s="508"/>
      <c r="O3" s="523"/>
      <c r="P3" s="523"/>
      <c r="Q3" s="524"/>
      <c r="R3" s="528"/>
      <c r="S3" s="529"/>
      <c r="T3" s="529"/>
      <c r="U3" s="529"/>
      <c r="V3" s="529"/>
      <c r="W3" s="530"/>
      <c r="X3" s="508"/>
      <c r="Y3" s="523"/>
      <c r="Z3" s="523"/>
      <c r="AA3" s="524"/>
      <c r="AB3" s="528"/>
      <c r="AC3" s="529"/>
      <c r="AD3" s="529"/>
      <c r="AE3" s="529"/>
      <c r="AF3" s="529"/>
      <c r="AG3" s="530"/>
      <c r="AH3" s="508"/>
      <c r="AI3" s="523"/>
      <c r="AJ3" s="523"/>
      <c r="AK3" s="524"/>
      <c r="AL3" s="528"/>
      <c r="AM3" s="529"/>
      <c r="AN3" s="529"/>
      <c r="AO3" s="529"/>
      <c r="AP3" s="529"/>
      <c r="AQ3" s="530"/>
      <c r="AR3" s="508"/>
      <c r="AS3" s="523"/>
      <c r="AT3" s="523"/>
      <c r="AU3" s="524"/>
      <c r="AV3" s="528"/>
      <c r="AW3" s="529"/>
      <c r="AX3" s="529"/>
      <c r="AY3" s="529"/>
      <c r="AZ3" s="529"/>
      <c r="BA3" s="530"/>
      <c r="BB3" s="508"/>
      <c r="BC3" s="523"/>
      <c r="BD3" s="523"/>
      <c r="BE3" s="524"/>
      <c r="BF3" s="528"/>
      <c r="BG3" s="529"/>
      <c r="BH3" s="529"/>
      <c r="BI3" s="529"/>
      <c r="BJ3" s="529"/>
      <c r="BK3" s="530"/>
      <c r="BL3" s="508"/>
      <c r="BM3" s="523"/>
      <c r="BN3" s="523"/>
      <c r="BO3" s="524"/>
      <c r="BP3" s="528"/>
      <c r="BQ3" s="529"/>
      <c r="BR3" s="529"/>
      <c r="BS3" s="529"/>
      <c r="BT3" s="529"/>
      <c r="BU3" s="530"/>
      <c r="BV3" s="508"/>
      <c r="BW3" s="523"/>
      <c r="BX3" s="523"/>
      <c r="BY3" s="524"/>
      <c r="BZ3" s="528"/>
      <c r="CA3" s="529"/>
      <c r="CB3" s="529"/>
      <c r="CC3" s="529"/>
      <c r="CD3" s="529"/>
      <c r="CE3" s="530"/>
    </row>
    <row r="4" spans="1:83" ht="56.25" hidden="1" customHeight="1">
      <c r="A4" s="518"/>
      <c r="B4" s="518"/>
      <c r="C4" s="518"/>
      <c r="D4" s="518"/>
      <c r="E4" s="518"/>
      <c r="F4" s="518"/>
      <c r="G4" s="518"/>
      <c r="H4" s="247"/>
      <c r="I4" s="518"/>
      <c r="J4" s="51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6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6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6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338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2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6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338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2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338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2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338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2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338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6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338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2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1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48">
        <v>20054647</v>
      </c>
      <c r="G301" s="34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5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5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342"/>
      <c r="P322" s="173"/>
      <c r="Q322" s="210"/>
      <c r="R322" s="173"/>
      <c r="S322" s="173"/>
      <c r="T322" s="173"/>
      <c r="U322" s="173"/>
      <c r="V322" s="220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2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343"/>
      <c r="P323" s="173"/>
      <c r="Q323" s="210"/>
      <c r="R323" s="173"/>
      <c r="S323" s="173"/>
      <c r="T323" s="173"/>
      <c r="U323" s="219"/>
      <c r="V323" s="220"/>
      <c r="W323" s="173"/>
      <c r="X323" s="173"/>
      <c r="Y323" s="33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2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343"/>
      <c r="P324" s="173"/>
      <c r="Q324" s="210"/>
      <c r="R324" s="173"/>
      <c r="S324" s="173"/>
      <c r="T324" s="173"/>
      <c r="U324" s="219"/>
      <c r="V324" s="220"/>
      <c r="W324" s="173"/>
      <c r="X324" s="173"/>
      <c r="Y324" s="338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2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2"/>
      <c r="BX336" s="173">
        <v>0</v>
      </c>
      <c r="BY336" s="210">
        <f t="shared" ref="BY336:BY362" si="6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62" si="7">BW336-CA336</f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6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7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6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7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6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7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6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7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6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7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6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7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20058107</v>
      </c>
      <c r="G343" s="171" t="s">
        <v>425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6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7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359"/>
      <c r="J344" s="360"/>
      <c r="K344" s="361">
        <v>0</v>
      </c>
      <c r="L344" s="362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6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7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359"/>
      <c r="J345" s="360"/>
      <c r="K345" s="361">
        <v>0</v>
      </c>
      <c r="L345" s="362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6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7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359"/>
      <c r="J346" s="360"/>
      <c r="K346" s="361">
        <v>0</v>
      </c>
      <c r="L346" s="362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6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7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359"/>
      <c r="J347" s="360"/>
      <c r="K347" s="361">
        <v>0</v>
      </c>
      <c r="L347" s="363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6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7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359"/>
      <c r="J348" s="360"/>
      <c r="K348" s="361">
        <v>0</v>
      </c>
      <c r="L348" s="363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6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7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359"/>
      <c r="J349" s="360"/>
      <c r="K349" s="361">
        <v>0</v>
      </c>
      <c r="L349" s="363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6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7"/>
        <v>0</v>
      </c>
      <c r="CE349" s="173"/>
    </row>
    <row r="350" spans="1:83" ht="29.25" hidden="1">
      <c r="A350" s="294">
        <v>349</v>
      </c>
      <c r="B350" s="187"/>
      <c r="C350" s="187"/>
      <c r="D350" s="286"/>
      <c r="E350" s="253"/>
      <c r="F350" s="404">
        <v>1001001113</v>
      </c>
      <c r="G350" s="405" t="s">
        <v>384</v>
      </c>
      <c r="H350" s="406" t="s">
        <v>378</v>
      </c>
      <c r="I350" s="406"/>
      <c r="J350" s="407"/>
      <c r="K350" s="408">
        <v>0</v>
      </c>
      <c r="L350" s="409">
        <f t="shared" si="3"/>
        <v>0</v>
      </c>
      <c r="M350" s="250">
        <v>0</v>
      </c>
      <c r="N350" s="231"/>
      <c r="O350" s="288"/>
      <c r="P350" s="231"/>
      <c r="Q350" s="410"/>
      <c r="R350" s="231"/>
      <c r="S350" s="231"/>
      <c r="T350" s="231"/>
      <c r="U350" s="231"/>
      <c r="V350" s="230"/>
      <c r="W350" s="231"/>
      <c r="X350" s="231"/>
      <c r="Y350" s="258"/>
      <c r="Z350" s="231"/>
      <c r="AA350" s="410"/>
      <c r="AB350" s="231"/>
      <c r="AC350" s="231"/>
      <c r="AD350" s="231"/>
      <c r="AE350" s="231"/>
      <c r="AF350" s="230"/>
      <c r="AG350" s="231"/>
      <c r="AH350" s="231"/>
      <c r="AI350" s="289"/>
      <c r="AJ350" s="231"/>
      <c r="AK350" s="410"/>
      <c r="AL350" s="231"/>
      <c r="AM350" s="231"/>
      <c r="AN350" s="231"/>
      <c r="AO350" s="231"/>
      <c r="AP350" s="230"/>
      <c r="AQ350" s="231"/>
      <c r="AR350" s="231"/>
      <c r="AS350" s="260"/>
      <c r="AT350" s="231"/>
      <c r="AU350" s="410"/>
      <c r="AV350" s="231"/>
      <c r="AW350" s="231"/>
      <c r="AX350" s="231"/>
      <c r="AY350" s="231"/>
      <c r="AZ350" s="230"/>
      <c r="BA350" s="231"/>
      <c r="BB350" s="231"/>
      <c r="BC350" s="290"/>
      <c r="BD350" s="231"/>
      <c r="BE350" s="410"/>
      <c r="BF350" s="231"/>
      <c r="BG350" s="231"/>
      <c r="BH350" s="231"/>
      <c r="BI350" s="231"/>
      <c r="BJ350" s="230"/>
      <c r="BK350" s="231"/>
      <c r="BL350" s="231"/>
      <c r="BM350" s="402"/>
      <c r="BN350" s="231"/>
      <c r="BO350" s="410"/>
      <c r="BP350" s="231"/>
      <c r="BQ350" s="231"/>
      <c r="BR350" s="231"/>
      <c r="BS350" s="231"/>
      <c r="BT350" s="230"/>
      <c r="BU350" s="231"/>
      <c r="BV350" s="231"/>
      <c r="BW350" s="411"/>
      <c r="BX350" s="173">
        <v>0</v>
      </c>
      <c r="BY350" s="210">
        <f t="shared" si="6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7"/>
        <v>0</v>
      </c>
      <c r="CE350" s="173"/>
    </row>
    <row r="351" spans="1:83" ht="29.25" hidden="1">
      <c r="A351" s="297">
        <v>350</v>
      </c>
      <c r="B351" s="298"/>
      <c r="C351" s="298"/>
      <c r="D351" s="356"/>
      <c r="E351" s="299"/>
      <c r="F351" s="424">
        <v>1001001114</v>
      </c>
      <c r="G351" s="425" t="s">
        <v>385</v>
      </c>
      <c r="H351" s="424" t="s">
        <v>378</v>
      </c>
      <c r="I351" s="424"/>
      <c r="J351" s="426"/>
      <c r="K351" s="427">
        <v>0</v>
      </c>
      <c r="L351" s="428">
        <f t="shared" si="3"/>
        <v>0</v>
      </c>
      <c r="M351" s="313">
        <v>0</v>
      </c>
      <c r="N351" s="314"/>
      <c r="O351" s="416"/>
      <c r="P351" s="314"/>
      <c r="Q351" s="315"/>
      <c r="R351" s="314"/>
      <c r="S351" s="314"/>
      <c r="T351" s="314"/>
      <c r="U351" s="314"/>
      <c r="V351" s="312"/>
      <c r="W351" s="314"/>
      <c r="X351" s="314"/>
      <c r="Y351" s="417"/>
      <c r="Z351" s="314"/>
      <c r="AA351" s="315"/>
      <c r="AB351" s="314"/>
      <c r="AC351" s="314"/>
      <c r="AD351" s="314"/>
      <c r="AE351" s="314"/>
      <c r="AF351" s="312"/>
      <c r="AG351" s="314"/>
      <c r="AH351" s="314"/>
      <c r="AI351" s="418"/>
      <c r="AJ351" s="314"/>
      <c r="AK351" s="315"/>
      <c r="AL351" s="314"/>
      <c r="AM351" s="314"/>
      <c r="AN351" s="314"/>
      <c r="AO351" s="314"/>
      <c r="AP351" s="312"/>
      <c r="AQ351" s="314"/>
      <c r="AR351" s="314"/>
      <c r="AS351" s="419"/>
      <c r="AT351" s="314"/>
      <c r="AU351" s="315"/>
      <c r="AV351" s="314"/>
      <c r="AW351" s="314"/>
      <c r="AX351" s="314"/>
      <c r="AY351" s="314"/>
      <c r="AZ351" s="312"/>
      <c r="BA351" s="314"/>
      <c r="BB351" s="314"/>
      <c r="BC351" s="420"/>
      <c r="BD351" s="314"/>
      <c r="BE351" s="315"/>
      <c r="BF351" s="314"/>
      <c r="BG351" s="314"/>
      <c r="BH351" s="314"/>
      <c r="BI351" s="314"/>
      <c r="BJ351" s="312"/>
      <c r="BK351" s="314"/>
      <c r="BL351" s="314"/>
      <c r="BM351" s="429"/>
      <c r="BN351" s="314"/>
      <c r="BO351" s="315"/>
      <c r="BP351" s="314"/>
      <c r="BQ351" s="314"/>
      <c r="BR351" s="314"/>
      <c r="BS351" s="314"/>
      <c r="BT351" s="312"/>
      <c r="BU351" s="314"/>
      <c r="BV351" s="314"/>
      <c r="BW351" s="421"/>
      <c r="BX351" s="422">
        <v>0</v>
      </c>
      <c r="BY351" s="410">
        <f t="shared" si="6"/>
        <v>0</v>
      </c>
      <c r="BZ351" s="231">
        <v>0</v>
      </c>
      <c r="CA351" s="231">
        <v>0</v>
      </c>
      <c r="CB351" s="231">
        <v>0</v>
      </c>
      <c r="CC351" s="231">
        <v>0</v>
      </c>
      <c r="CD351" s="230">
        <f t="shared" si="7"/>
        <v>0</v>
      </c>
      <c r="CE351" s="231"/>
    </row>
    <row r="352" spans="1:83" ht="29.25">
      <c r="A352" s="297">
        <v>355</v>
      </c>
      <c r="B352" s="298"/>
      <c r="C352" s="298"/>
      <c r="D352" s="298"/>
      <c r="E352" s="299"/>
      <c r="F352" s="379">
        <v>1113219</v>
      </c>
      <c r="G352" s="380" t="s">
        <v>413</v>
      </c>
      <c r="H352" s="430" t="s">
        <v>42</v>
      </c>
      <c r="I352" s="298"/>
      <c r="J352" s="312"/>
      <c r="K352" s="313">
        <v>0</v>
      </c>
      <c r="L352" s="415">
        <f t="shared" ref="L352:L354" si="8">SUM(O352,Y352,AI352,AS352,BC352,BM352,BW352)</f>
        <v>0</v>
      </c>
      <c r="M352" s="313">
        <v>0</v>
      </c>
      <c r="N352" s="314"/>
      <c r="O352" s="364"/>
      <c r="P352" s="314"/>
      <c r="Q352" s="315"/>
      <c r="R352" s="314"/>
      <c r="S352" s="314"/>
      <c r="T352" s="314"/>
      <c r="U352" s="314"/>
      <c r="V352" s="312"/>
      <c r="W352" s="314"/>
      <c r="X352" s="314"/>
      <c r="Y352" s="366"/>
      <c r="Z352" s="314"/>
      <c r="AA352" s="315"/>
      <c r="AB352" s="314"/>
      <c r="AC352" s="314"/>
      <c r="AD352" s="314"/>
      <c r="AE352" s="314"/>
      <c r="AF352" s="312"/>
      <c r="AG352" s="314"/>
      <c r="AH352" s="314"/>
      <c r="AI352" s="365"/>
      <c r="AJ352" s="314"/>
      <c r="AK352" s="315"/>
      <c r="AL352" s="314"/>
      <c r="AM352" s="314"/>
      <c r="AN352" s="314"/>
      <c r="AO352" s="314"/>
      <c r="AP352" s="312"/>
      <c r="AQ352" s="314"/>
      <c r="AR352" s="314"/>
      <c r="AS352" s="367"/>
      <c r="AT352" s="314"/>
      <c r="AU352" s="315"/>
      <c r="AV352" s="314"/>
      <c r="AW352" s="314"/>
      <c r="AX352" s="314"/>
      <c r="AY352" s="314"/>
      <c r="AZ352" s="312"/>
      <c r="BA352" s="314"/>
      <c r="BB352" s="314"/>
      <c r="BC352" s="431"/>
      <c r="BD352" s="314"/>
      <c r="BE352" s="315"/>
      <c r="BF352" s="314"/>
      <c r="BG352" s="314"/>
      <c r="BH352" s="314"/>
      <c r="BI352" s="314"/>
      <c r="BJ352" s="312"/>
      <c r="BK352" s="314"/>
      <c r="BL352" s="314"/>
      <c r="BM352" s="429"/>
      <c r="BN352" s="314"/>
      <c r="BO352" s="315"/>
      <c r="BP352" s="314"/>
      <c r="BQ352" s="314"/>
      <c r="BR352" s="314"/>
      <c r="BS352" s="314"/>
      <c r="BT352" s="312"/>
      <c r="BU352" s="314"/>
      <c r="BV352" s="314"/>
      <c r="BW352" s="369"/>
      <c r="BX352" s="423">
        <v>0</v>
      </c>
      <c r="BY352" s="412">
        <f t="shared" si="6"/>
        <v>0</v>
      </c>
      <c r="BZ352" s="268">
        <v>0</v>
      </c>
      <c r="CA352" s="268">
        <v>0</v>
      </c>
      <c r="CB352" s="268">
        <v>0</v>
      </c>
      <c r="CC352" s="268">
        <v>0</v>
      </c>
      <c r="CD352" s="158">
        <f t="shared" si="7"/>
        <v>0</v>
      </c>
      <c r="CE352" s="268"/>
    </row>
    <row r="353" spans="1:83" ht="29.25">
      <c r="A353" s="167">
        <v>356</v>
      </c>
      <c r="B353" s="168"/>
      <c r="C353" s="168"/>
      <c r="D353" s="168"/>
      <c r="E353" s="170"/>
      <c r="F353" s="439">
        <v>1113220</v>
      </c>
      <c r="G353" s="440" t="s">
        <v>414</v>
      </c>
      <c r="H353" s="178" t="s">
        <v>42</v>
      </c>
      <c r="I353" s="168"/>
      <c r="J353" s="158"/>
      <c r="K353" s="267">
        <v>0</v>
      </c>
      <c r="L353" s="159">
        <f t="shared" si="8"/>
        <v>0</v>
      </c>
      <c r="M353" s="267">
        <v>0</v>
      </c>
      <c r="N353" s="268"/>
      <c r="O353" s="389"/>
      <c r="P353" s="268"/>
      <c r="Q353" s="412"/>
      <c r="R353" s="268"/>
      <c r="S353" s="268"/>
      <c r="T353" s="268"/>
      <c r="U353" s="268"/>
      <c r="V353" s="158"/>
      <c r="W353" s="268"/>
      <c r="X353" s="268"/>
      <c r="Y353" s="390"/>
      <c r="Z353" s="268"/>
      <c r="AA353" s="412"/>
      <c r="AB353" s="268"/>
      <c r="AC353" s="268"/>
      <c r="AD353" s="268"/>
      <c r="AE353" s="268"/>
      <c r="AF353" s="158"/>
      <c r="AG353" s="268"/>
      <c r="AH353" s="268"/>
      <c r="AI353" s="391"/>
      <c r="AJ353" s="268"/>
      <c r="AK353" s="412"/>
      <c r="AL353" s="268"/>
      <c r="AM353" s="268"/>
      <c r="AN353" s="268"/>
      <c r="AO353" s="268"/>
      <c r="AP353" s="158"/>
      <c r="AQ353" s="268"/>
      <c r="AR353" s="268"/>
      <c r="AS353" s="413"/>
      <c r="AT353" s="268"/>
      <c r="AU353" s="412"/>
      <c r="AV353" s="268"/>
      <c r="AW353" s="268"/>
      <c r="AX353" s="268"/>
      <c r="AY353" s="268"/>
      <c r="AZ353" s="158"/>
      <c r="BA353" s="268"/>
      <c r="BB353" s="268"/>
      <c r="BC353" s="414"/>
      <c r="BD353" s="268"/>
      <c r="BE353" s="412"/>
      <c r="BF353" s="268"/>
      <c r="BG353" s="268"/>
      <c r="BH353" s="268"/>
      <c r="BI353" s="268"/>
      <c r="BJ353" s="158"/>
      <c r="BK353" s="268"/>
      <c r="BL353" s="268"/>
      <c r="BM353" s="475"/>
      <c r="BN353" s="268"/>
      <c r="BO353" s="412"/>
      <c r="BP353" s="268"/>
      <c r="BQ353" s="268"/>
      <c r="BR353" s="268"/>
      <c r="BS353" s="268"/>
      <c r="BT353" s="158"/>
      <c r="BU353" s="268"/>
      <c r="BV353" s="268"/>
      <c r="BW353" s="481"/>
      <c r="BX353" s="173">
        <v>0</v>
      </c>
      <c r="BY353" s="210">
        <f t="shared" si="6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7"/>
        <v>0</v>
      </c>
      <c r="CE353" s="173"/>
    </row>
    <row r="354" spans="1:83" ht="29.25">
      <c r="A354" s="167">
        <v>357</v>
      </c>
      <c r="B354" s="168"/>
      <c r="C354" s="168"/>
      <c r="D354" s="168"/>
      <c r="E354" s="170"/>
      <c r="F354" s="331">
        <v>1113218</v>
      </c>
      <c r="G354" s="332" t="s">
        <v>415</v>
      </c>
      <c r="H354" s="178" t="s">
        <v>42</v>
      </c>
      <c r="I354" s="168"/>
      <c r="J354" s="158"/>
      <c r="K354" s="172">
        <v>0</v>
      </c>
      <c r="L354" s="159">
        <f t="shared" si="8"/>
        <v>0</v>
      </c>
      <c r="M354" s="172">
        <v>0</v>
      </c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2"/>
      <c r="BX354" s="173">
        <v>0</v>
      </c>
      <c r="BY354" s="210">
        <f t="shared" si="6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7"/>
        <v>0</v>
      </c>
      <c r="CE354" s="173"/>
    </row>
    <row r="355" spans="1:83" ht="29.25">
      <c r="A355" s="167">
        <v>358</v>
      </c>
      <c r="B355" s="168"/>
      <c r="C355" s="168"/>
      <c r="D355" s="168"/>
      <c r="E355" s="170"/>
      <c r="F355" s="331">
        <v>1113221</v>
      </c>
      <c r="G355" s="332" t="s">
        <v>416</v>
      </c>
      <c r="H355" s="178" t="s">
        <v>42</v>
      </c>
      <c r="I355" s="168"/>
      <c r="J355" s="158"/>
      <c r="K355" s="172">
        <v>0</v>
      </c>
      <c r="L355" s="159">
        <f t="shared" ref="L355" si="9">SUM(O355,Y355,AI355,AS355,BC355,BM355,BW355)</f>
        <v>0</v>
      </c>
      <c r="M355" s="172"/>
      <c r="N355" s="173"/>
      <c r="O355" s="339"/>
      <c r="P355" s="173"/>
      <c r="Q355" s="210"/>
      <c r="R355" s="173"/>
      <c r="S355" s="173"/>
      <c r="T355" s="173"/>
      <c r="U355" s="173"/>
      <c r="V355" s="158"/>
      <c r="W355" s="173"/>
      <c r="X355" s="173"/>
      <c r="Y355" s="338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82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9.25">
      <c r="A356" s="167">
        <v>359</v>
      </c>
      <c r="B356" s="168"/>
      <c r="C356" s="187"/>
      <c r="D356" s="187"/>
      <c r="E356" s="295"/>
      <c r="F356" s="377">
        <v>1113222</v>
      </c>
      <c r="G356" s="378" t="s">
        <v>426</v>
      </c>
      <c r="H356" s="178" t="s">
        <v>42</v>
      </c>
      <c r="I356" s="168"/>
      <c r="J356" s="158"/>
      <c r="K356" s="172"/>
      <c r="L356" s="159">
        <v>0</v>
      </c>
      <c r="M356" s="172"/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382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9.25">
      <c r="A357" s="167">
        <v>360</v>
      </c>
      <c r="B357" s="197"/>
      <c r="C357" s="298"/>
      <c r="D357" s="298"/>
      <c r="E357" s="299"/>
      <c r="F357" s="379">
        <v>1113223</v>
      </c>
      <c r="G357" s="380" t="s">
        <v>428</v>
      </c>
      <c r="H357" s="178" t="s">
        <v>42</v>
      </c>
      <c r="I357" s="168"/>
      <c r="J357" s="158"/>
      <c r="K357" s="172"/>
      <c r="L357" s="159">
        <f>SUM(O357,Y357,AI357,AS357,BC357,BM357,BW357)</f>
        <v>0</v>
      </c>
      <c r="M357" s="172"/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2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361</v>
      </c>
      <c r="B358" s="197"/>
      <c r="C358" s="298"/>
      <c r="D358" s="298"/>
      <c r="E358" s="299"/>
      <c r="F358" s="379">
        <v>1113224</v>
      </c>
      <c r="G358" s="380" t="s">
        <v>430</v>
      </c>
      <c r="H358" s="178" t="s">
        <v>42</v>
      </c>
      <c r="I358" s="168"/>
      <c r="J358" s="158"/>
      <c r="K358" s="172"/>
      <c r="L358" s="159">
        <v>0</v>
      </c>
      <c r="M358" s="172"/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2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362</v>
      </c>
      <c r="B359" s="197"/>
      <c r="C359" s="298"/>
      <c r="D359" s="298"/>
      <c r="E359" s="299"/>
      <c r="F359" s="379">
        <v>1113225</v>
      </c>
      <c r="G359" s="380" t="s">
        <v>431</v>
      </c>
      <c r="H359" s="178" t="s">
        <v>42</v>
      </c>
      <c r="I359" s="168"/>
      <c r="J359" s="158"/>
      <c r="K359" s="172"/>
      <c r="L359" s="159"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2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/>
      <c r="B360" s="197"/>
      <c r="C360" s="298"/>
      <c r="D360" s="298"/>
      <c r="E360" s="299"/>
      <c r="F360" s="379"/>
      <c r="G360" s="380" t="s">
        <v>447</v>
      </c>
      <c r="H360" s="178" t="s">
        <v>42</v>
      </c>
      <c r="I360" s="168"/>
      <c r="J360" s="158"/>
      <c r="K360" s="172"/>
      <c r="L360" s="159"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2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/>
      <c r="B361" s="197"/>
      <c r="C361" s="298"/>
      <c r="D361" s="298"/>
      <c r="E361" s="299"/>
      <c r="F361" s="379"/>
      <c r="G361" s="380" t="s">
        <v>451</v>
      </c>
      <c r="H361" s="178" t="s">
        <v>42</v>
      </c>
      <c r="I361" s="168"/>
      <c r="J361" s="158"/>
      <c r="K361" s="172"/>
      <c r="L361" s="159"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82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/>
      <c r="B362" s="197"/>
      <c r="C362" s="298"/>
      <c r="D362" s="298"/>
      <c r="E362" s="299"/>
      <c r="F362" s="318"/>
      <c r="G362" s="380" t="s">
        <v>449</v>
      </c>
      <c r="H362" s="178" t="s">
        <v>42</v>
      </c>
      <c r="I362" s="168"/>
      <c r="J362" s="158"/>
      <c r="K362" s="172">
        <v>0</v>
      </c>
      <c r="L362" s="159">
        <v>0</v>
      </c>
      <c r="M362" s="172">
        <v>0</v>
      </c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2"/>
      <c r="BX362" s="173">
        <v>0</v>
      </c>
      <c r="BY362" s="210">
        <f t="shared" si="6"/>
        <v>0</v>
      </c>
      <c r="BZ362" s="173">
        <v>0</v>
      </c>
      <c r="CA362" s="173">
        <v>0</v>
      </c>
      <c r="CB362" s="173">
        <v>0</v>
      </c>
      <c r="CC362" s="173">
        <v>0</v>
      </c>
      <c r="CD362" s="158">
        <f t="shared" si="7"/>
        <v>0</v>
      </c>
      <c r="CE362" s="173"/>
    </row>
    <row r="363" spans="1:83" ht="29.25" hidden="1">
      <c r="A363" s="239"/>
      <c r="B363" s="239"/>
      <c r="C363" s="239"/>
      <c r="D363" s="239"/>
      <c r="E363" s="239"/>
      <c r="F363" s="239"/>
      <c r="G363" s="240"/>
      <c r="H363" s="239"/>
      <c r="I363" s="241"/>
      <c r="J363" s="241"/>
      <c r="K363" s="237"/>
      <c r="L363" s="237"/>
      <c r="M363" s="237"/>
      <c r="N363" s="236"/>
      <c r="O363" s="244" t="s">
        <v>386</v>
      </c>
      <c r="Q363" s="243">
        <v>316</v>
      </c>
      <c r="R363" s="242" t="s">
        <v>387</v>
      </c>
      <c r="S363" s="243"/>
      <c r="T363" s="244"/>
      <c r="U363" s="244"/>
      <c r="V363" s="244"/>
      <c r="W363" s="236"/>
      <c r="X363" s="236"/>
      <c r="Y363" s="291"/>
      <c r="Z363" s="245"/>
      <c r="AA363" s="243">
        <v>316</v>
      </c>
      <c r="AB363" s="242" t="s">
        <v>387</v>
      </c>
      <c r="AC363" s="243"/>
      <c r="AD363" s="244"/>
      <c r="AE363" s="244"/>
      <c r="AF363" s="244"/>
      <c r="AG363" s="236"/>
      <c r="AH363" s="236"/>
      <c r="AI363" s="291"/>
      <c r="AJ363" s="245"/>
      <c r="AK363" s="243">
        <v>316</v>
      </c>
      <c r="AL363" s="242" t="s">
        <v>387</v>
      </c>
      <c r="AM363" s="243"/>
      <c r="AN363" s="244"/>
      <c r="AO363" s="244"/>
      <c r="AP363" s="244"/>
      <c r="AQ363" s="236"/>
      <c r="AR363" s="236"/>
      <c r="AS363" s="291"/>
      <c r="AT363" s="245"/>
      <c r="AU363" s="243">
        <v>316</v>
      </c>
      <c r="AV363" s="242" t="s">
        <v>387</v>
      </c>
      <c r="AW363" s="243"/>
      <c r="AX363" s="244"/>
      <c r="AY363" s="244"/>
      <c r="AZ363" s="244"/>
      <c r="BA363" s="236"/>
      <c r="BB363" s="236"/>
      <c r="BC363" s="291"/>
      <c r="BD363" s="245"/>
      <c r="BE363" s="243">
        <v>316</v>
      </c>
      <c r="BF363" s="242" t="s">
        <v>387</v>
      </c>
      <c r="BG363" s="243"/>
      <c r="BH363" s="244"/>
      <c r="BI363" s="244"/>
      <c r="BJ363" s="244"/>
      <c r="BK363" s="236"/>
      <c r="BL363" s="236"/>
      <c r="BM363" s="291"/>
      <c r="BN363" s="245"/>
      <c r="BO363" s="243">
        <v>316</v>
      </c>
      <c r="BP363" s="242" t="s">
        <v>387</v>
      </c>
      <c r="BQ363" s="243"/>
      <c r="BR363" s="244"/>
      <c r="BS363" s="244"/>
      <c r="BT363" s="244"/>
      <c r="BU363" s="236"/>
      <c r="BV363" s="237"/>
      <c r="BW363" s="237"/>
      <c r="BX363" s="237"/>
      <c r="BY363" s="237"/>
      <c r="BZ363" s="237"/>
      <c r="CA363" s="237"/>
      <c r="CB363" s="237"/>
      <c r="CC363" s="237"/>
      <c r="CD363" s="237"/>
      <c r="CE363" s="237"/>
    </row>
    <row r="364" spans="1:83" ht="29.25" hidden="1">
      <c r="A364" s="239"/>
      <c r="B364" s="239"/>
      <c r="C364" s="239"/>
      <c r="D364" s="239"/>
      <c r="E364" s="239"/>
      <c r="F364" s="239"/>
      <c r="G364" s="240"/>
      <c r="H364" s="239"/>
      <c r="I364" s="241"/>
      <c r="J364" s="241"/>
      <c r="K364" s="237"/>
      <c r="L364" s="237"/>
      <c r="M364" s="237"/>
      <c r="N364" s="236"/>
      <c r="O364" s="242" t="s">
        <v>388</v>
      </c>
      <c r="P364" s="245"/>
      <c r="Q364" s="243"/>
      <c r="R364" s="242" t="s">
        <v>387</v>
      </c>
      <c r="S364" s="243">
        <v>0</v>
      </c>
      <c r="T364" s="242" t="s">
        <v>389</v>
      </c>
      <c r="U364" s="244"/>
      <c r="V364" s="244"/>
      <c r="W364" s="236"/>
      <c r="X364" s="236"/>
      <c r="Y364" s="292"/>
      <c r="Z364" s="245"/>
      <c r="AA364" s="243"/>
      <c r="AB364" s="242" t="s">
        <v>387</v>
      </c>
      <c r="AC364" s="243">
        <v>0</v>
      </c>
      <c r="AD364" s="242" t="s">
        <v>389</v>
      </c>
      <c r="AE364" s="244"/>
      <c r="AF364" s="244"/>
      <c r="AG364" s="236"/>
      <c r="AH364" s="236"/>
      <c r="AI364" s="292"/>
      <c r="AJ364" s="245"/>
      <c r="AK364" s="243"/>
      <c r="AL364" s="242" t="s">
        <v>387</v>
      </c>
      <c r="AM364" s="243">
        <v>0</v>
      </c>
      <c r="AN364" s="242" t="s">
        <v>389</v>
      </c>
      <c r="AO364" s="244"/>
      <c r="AP364" s="244"/>
      <c r="AQ364" s="236"/>
      <c r="AR364" s="236"/>
      <c r="AS364" s="292"/>
      <c r="AT364" s="245"/>
      <c r="AU364" s="243"/>
      <c r="AV364" s="242" t="s">
        <v>387</v>
      </c>
      <c r="AW364" s="243">
        <v>0</v>
      </c>
      <c r="AX364" s="242" t="s">
        <v>389</v>
      </c>
      <c r="AY364" s="244"/>
      <c r="AZ364" s="244"/>
      <c r="BA364" s="236"/>
      <c r="BB364" s="236"/>
      <c r="BC364" s="292"/>
      <c r="BD364" s="245"/>
      <c r="BE364" s="243"/>
      <c r="BF364" s="242" t="s">
        <v>387</v>
      </c>
      <c r="BG364" s="243">
        <v>0</v>
      </c>
      <c r="BH364" s="242" t="s">
        <v>389</v>
      </c>
      <c r="BI364" s="244"/>
      <c r="BJ364" s="244"/>
      <c r="BK364" s="236"/>
      <c r="BL364" s="236"/>
      <c r="BM364" s="292"/>
      <c r="BN364" s="245"/>
      <c r="BO364" s="243"/>
      <c r="BP364" s="242" t="s">
        <v>387</v>
      </c>
      <c r="BQ364" s="243">
        <v>0</v>
      </c>
      <c r="BR364" s="242" t="s">
        <v>389</v>
      </c>
      <c r="BS364" s="244"/>
      <c r="BT364" s="244"/>
      <c r="BU364" s="236"/>
      <c r="BV364" s="237"/>
      <c r="BW364" s="237"/>
      <c r="BX364" s="237"/>
      <c r="BY364" s="237"/>
      <c r="BZ364" s="237"/>
      <c r="CA364" s="237"/>
      <c r="CB364" s="237"/>
      <c r="CC364" s="237"/>
      <c r="CD364" s="237"/>
      <c r="CE364" s="237"/>
    </row>
    <row r="365" spans="1:83" ht="29.25" hidden="1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6"/>
      <c r="O365" s="242" t="s">
        <v>390</v>
      </c>
      <c r="P365" s="245"/>
      <c r="Q365" s="243"/>
      <c r="R365" s="242" t="s">
        <v>387</v>
      </c>
      <c r="S365" s="243">
        <v>0</v>
      </c>
      <c r="T365" s="242" t="s">
        <v>389</v>
      </c>
      <c r="U365" s="244"/>
      <c r="V365" s="244"/>
      <c r="W365" s="236"/>
      <c r="X365" s="236"/>
      <c r="Y365" s="292"/>
      <c r="Z365" s="245"/>
      <c r="AA365" s="243"/>
      <c r="AB365" s="242" t="s">
        <v>387</v>
      </c>
      <c r="AC365" s="243">
        <v>0</v>
      </c>
      <c r="AD365" s="242" t="s">
        <v>389</v>
      </c>
      <c r="AE365" s="244"/>
      <c r="AF365" s="244"/>
      <c r="AG365" s="236"/>
      <c r="AH365" s="236"/>
      <c r="AI365" s="292"/>
      <c r="AJ365" s="245"/>
      <c r="AK365" s="243"/>
      <c r="AL365" s="242" t="s">
        <v>387</v>
      </c>
      <c r="AM365" s="243">
        <v>0</v>
      </c>
      <c r="AN365" s="242" t="s">
        <v>389</v>
      </c>
      <c r="AO365" s="244"/>
      <c r="AP365" s="244"/>
      <c r="AQ365" s="236"/>
      <c r="AR365" s="236"/>
      <c r="AS365" s="292"/>
      <c r="AT365" s="245"/>
      <c r="AU365" s="243"/>
      <c r="AV365" s="242" t="s">
        <v>387</v>
      </c>
      <c r="AW365" s="243">
        <v>0</v>
      </c>
      <c r="AX365" s="242" t="s">
        <v>389</v>
      </c>
      <c r="AY365" s="244"/>
      <c r="AZ365" s="244"/>
      <c r="BA365" s="236"/>
      <c r="BB365" s="236"/>
      <c r="BC365" s="292"/>
      <c r="BD365" s="245"/>
      <c r="BE365" s="243"/>
      <c r="BF365" s="242" t="s">
        <v>387</v>
      </c>
      <c r="BG365" s="243">
        <v>0</v>
      </c>
      <c r="BH365" s="242" t="s">
        <v>389</v>
      </c>
      <c r="BI365" s="244"/>
      <c r="BJ365" s="244"/>
      <c r="BK365" s="236"/>
      <c r="BL365" s="236"/>
      <c r="BM365" s="292"/>
      <c r="BN365" s="245"/>
      <c r="BO365" s="243"/>
      <c r="BP365" s="242" t="s">
        <v>387</v>
      </c>
      <c r="BQ365" s="243">
        <v>0</v>
      </c>
      <c r="BR365" s="242" t="s">
        <v>389</v>
      </c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hidden="1" customHeight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7"/>
      <c r="O366" s="242" t="s">
        <v>391</v>
      </c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29.25" hidden="1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7"/>
      <c r="O367" s="242" t="s">
        <v>392</v>
      </c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292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7"/>
      <c r="O368" s="242" t="s">
        <v>393</v>
      </c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</sheetData>
  <autoFilter ref="H1:H368" xr:uid="{00000000-0001-0000-07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51" t="s">
        <v>14</v>
      </c>
      <c r="B1" s="539"/>
      <c r="C1" s="539"/>
      <c r="D1" s="539"/>
      <c r="E1" s="539"/>
      <c r="F1" s="552"/>
      <c r="G1" s="116"/>
      <c r="H1" s="543" t="s">
        <v>15</v>
      </c>
      <c r="I1" s="544"/>
      <c r="J1" s="544"/>
      <c r="K1" s="544"/>
      <c r="L1" s="544"/>
      <c r="M1" s="550"/>
      <c r="N1" s="116"/>
      <c r="O1" s="543" t="s">
        <v>16</v>
      </c>
      <c r="P1" s="544"/>
      <c r="Q1" s="544"/>
      <c r="R1" s="544"/>
      <c r="S1" s="544"/>
      <c r="T1" s="544"/>
      <c r="U1" s="116"/>
      <c r="V1" s="543" t="s">
        <v>17</v>
      </c>
      <c r="W1" s="544"/>
      <c r="X1" s="544"/>
      <c r="Y1" s="544"/>
      <c r="Z1" s="544"/>
      <c r="AA1" s="544"/>
      <c r="AB1" s="116"/>
      <c r="AC1" s="543" t="s">
        <v>394</v>
      </c>
      <c r="AD1" s="544"/>
      <c r="AE1" s="544"/>
      <c r="AF1" s="544"/>
      <c r="AG1" s="544"/>
      <c r="AH1" s="544"/>
      <c r="AI1" s="116"/>
      <c r="AJ1" s="543" t="s">
        <v>19</v>
      </c>
      <c r="AK1" s="544"/>
      <c r="AL1" s="544"/>
      <c r="AM1" s="544"/>
      <c r="AN1" s="544"/>
      <c r="AO1" s="544"/>
      <c r="AP1" s="116"/>
      <c r="AQ1" s="543" t="s">
        <v>395</v>
      </c>
      <c r="AR1" s="544"/>
      <c r="AS1" s="544"/>
      <c r="AT1" s="544"/>
      <c r="AU1" s="544"/>
      <c r="AV1" s="54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45" t="s">
        <v>10</v>
      </c>
      <c r="CU1" s="541"/>
      <c r="CV1" s="541"/>
      <c r="CW1" s="541"/>
      <c r="CX1" s="541"/>
      <c r="CY1" s="541"/>
      <c r="CZ1" s="541"/>
      <c r="DA1" s="541"/>
      <c r="DB1" s="541"/>
      <c r="DC1" s="541"/>
      <c r="DD1" s="541"/>
      <c r="DE1" s="541"/>
      <c r="DF1" s="541"/>
      <c r="DG1" s="541"/>
      <c r="DH1" s="541"/>
      <c r="DI1" s="541"/>
      <c r="DJ1" s="541"/>
      <c r="DK1" s="541"/>
      <c r="DL1" s="541"/>
      <c r="DM1" s="541"/>
      <c r="DN1" s="54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0" t="s">
        <v>18</v>
      </c>
      <c r="BC2" s="541"/>
      <c r="BD2" s="541"/>
      <c r="BE2" s="542"/>
      <c r="BF2" s="546" t="s">
        <v>368</v>
      </c>
      <c r="BG2" s="547"/>
      <c r="BH2" s="547"/>
      <c r="BI2" s="547"/>
      <c r="BJ2" s="547"/>
      <c r="BK2" s="548"/>
      <c r="BL2" s="540" t="s">
        <v>19</v>
      </c>
      <c r="BM2" s="541"/>
      <c r="BN2" s="541"/>
      <c r="BO2" s="542"/>
      <c r="BP2" s="546" t="s">
        <v>368</v>
      </c>
      <c r="BQ2" s="547"/>
      <c r="BR2" s="547"/>
      <c r="BS2" s="547"/>
      <c r="BT2" s="547"/>
      <c r="BU2" s="548"/>
      <c r="BV2" s="540" t="s">
        <v>20</v>
      </c>
      <c r="BW2" s="54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0" t="s">
        <v>17</v>
      </c>
      <c r="CI2" s="541"/>
      <c r="CJ2" s="542"/>
      <c r="CK2" s="540" t="s">
        <v>18</v>
      </c>
      <c r="CL2" s="541"/>
      <c r="CM2" s="542"/>
      <c r="CN2" s="540" t="s">
        <v>19</v>
      </c>
      <c r="CO2" s="541"/>
      <c r="CP2" s="542"/>
      <c r="CQ2" s="540" t="s">
        <v>20</v>
      </c>
      <c r="CR2" s="541"/>
      <c r="CS2" s="542"/>
      <c r="CT2" s="540" t="s">
        <v>14</v>
      </c>
      <c r="CU2" s="541"/>
      <c r="CV2" s="542"/>
      <c r="CW2" s="540" t="s">
        <v>15</v>
      </c>
      <c r="CX2" s="541"/>
      <c r="CY2" s="542"/>
      <c r="CZ2" s="540" t="s">
        <v>16</v>
      </c>
      <c r="DA2" s="541"/>
      <c r="DB2" s="542"/>
      <c r="DC2" s="540" t="s">
        <v>17</v>
      </c>
      <c r="DD2" s="541"/>
      <c r="DE2" s="542"/>
      <c r="DF2" s="540" t="s">
        <v>18</v>
      </c>
      <c r="DG2" s="541"/>
      <c r="DH2" s="542"/>
      <c r="DI2" s="540" t="s">
        <v>19</v>
      </c>
      <c r="DJ2" s="541"/>
      <c r="DK2" s="542"/>
      <c r="DL2" s="540" t="s">
        <v>20</v>
      </c>
      <c r="DM2" s="541"/>
      <c r="DN2" s="54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0"/>
      <c r="BC3" s="541"/>
      <c r="BD3" s="541"/>
      <c r="BE3" s="542"/>
      <c r="BF3" s="549"/>
      <c r="BG3" s="544"/>
      <c r="BH3" s="544"/>
      <c r="BI3" s="544"/>
      <c r="BJ3" s="544"/>
      <c r="BK3" s="550"/>
      <c r="BL3" s="540"/>
      <c r="BM3" s="541"/>
      <c r="BN3" s="541"/>
      <c r="BO3" s="542"/>
      <c r="BP3" s="549"/>
      <c r="BQ3" s="544"/>
      <c r="BR3" s="544"/>
      <c r="BS3" s="544"/>
      <c r="BT3" s="544"/>
      <c r="BU3" s="550"/>
      <c r="BV3" s="540"/>
      <c r="BW3" s="54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0"/>
      <c r="DG3" s="541"/>
      <c r="DH3" s="542"/>
      <c r="DI3" s="540"/>
      <c r="DJ3" s="541"/>
      <c r="DK3" s="542"/>
      <c r="DL3" s="540"/>
      <c r="DM3" s="541"/>
      <c r="DN3" s="54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38" t="s">
        <v>386</v>
      </c>
      <c r="P359" s="53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38" t="s">
        <v>386</v>
      </c>
      <c r="Z359" s="53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38" t="s">
        <v>386</v>
      </c>
      <c r="AJ359" s="53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38" t="s">
        <v>386</v>
      </c>
      <c r="AT359" s="53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38" t="s">
        <v>386</v>
      </c>
      <c r="BD359" s="53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38" t="s">
        <v>386</v>
      </c>
      <c r="BN359" s="53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38" t="s">
        <v>386</v>
      </c>
      <c r="BX359" s="539"/>
      <c r="BY359" s="53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38" t="s">
        <v>391</v>
      </c>
      <c r="P362" s="53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38" t="s">
        <v>391</v>
      </c>
      <c r="Z362" s="53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38" t="s">
        <v>391</v>
      </c>
      <c r="AJ362" s="53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38" t="s">
        <v>391</v>
      </c>
      <c r="AT362" s="53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38" t="s">
        <v>391</v>
      </c>
      <c r="BD362" s="53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38" t="s">
        <v>391</v>
      </c>
      <c r="BN362" s="53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38" t="s">
        <v>391</v>
      </c>
      <c r="BX362" s="539"/>
      <c r="BY362" s="539"/>
      <c r="BZ362" s="539"/>
      <c r="CA362" s="539"/>
      <c r="CB362" s="539"/>
      <c r="CC362" s="539"/>
      <c r="CD362" s="539"/>
      <c r="CE362" s="53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38" t="s">
        <v>392</v>
      </c>
      <c r="P363" s="53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38" t="s">
        <v>392</v>
      </c>
      <c r="Z363" s="53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38" t="s">
        <v>392</v>
      </c>
      <c r="AJ363" s="53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38" t="s">
        <v>392</v>
      </c>
      <c r="AT363" s="53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38" t="s">
        <v>392</v>
      </c>
      <c r="BD363" s="53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38" t="s">
        <v>392</v>
      </c>
      <c r="BN363" s="53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38" t="s">
        <v>392</v>
      </c>
      <c r="BX363" s="539"/>
      <c r="BY363" s="539"/>
      <c r="BZ363" s="539"/>
      <c r="CA363" s="539"/>
      <c r="CB363" s="539"/>
      <c r="CC363" s="539"/>
      <c r="CD363" s="539"/>
      <c r="CE363" s="53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38" t="s">
        <v>393</v>
      </c>
      <c r="P364" s="53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38" t="s">
        <v>393</v>
      </c>
      <c r="Z364" s="53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38" t="s">
        <v>393</v>
      </c>
      <c r="AJ364" s="53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38" t="s">
        <v>393</v>
      </c>
      <c r="AT364" s="53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38" t="s">
        <v>393</v>
      </c>
      <c r="BD364" s="53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38" t="s">
        <v>393</v>
      </c>
      <c r="BN364" s="53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38" t="s">
        <v>393</v>
      </c>
      <c r="BX364" s="539"/>
      <c r="BY364" s="539"/>
      <c r="BZ364" s="539"/>
      <c r="CA364" s="539"/>
      <c r="CB364" s="539"/>
      <c r="CC364" s="539"/>
      <c r="CD364" s="539"/>
      <c r="CE364" s="539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72"/>
  <sheetViews>
    <sheetView topLeftCell="A359" workbookViewId="0">
      <selection activeCell="G385" sqref="G38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2.7109375" style="156"/>
    <col min="7" max="7" width="41.28515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21" t="s">
        <v>0</v>
      </c>
      <c r="B1" s="522" t="s">
        <v>1</v>
      </c>
      <c r="C1" s="522" t="s">
        <v>2</v>
      </c>
      <c r="D1" s="522" t="s">
        <v>3</v>
      </c>
      <c r="E1" s="522" t="s">
        <v>4</v>
      </c>
      <c r="F1" s="516" t="s">
        <v>5</v>
      </c>
      <c r="G1" s="519" t="s">
        <v>6</v>
      </c>
      <c r="H1" s="155" t="s">
        <v>7</v>
      </c>
      <c r="I1" s="520" t="s">
        <v>8</v>
      </c>
      <c r="J1" s="524"/>
      <c r="K1" s="515"/>
      <c r="L1" s="523"/>
      <c r="M1" s="524"/>
      <c r="N1" s="531" t="s">
        <v>445</v>
      </c>
      <c r="O1" s="523"/>
      <c r="P1" s="523"/>
      <c r="Q1" s="523"/>
      <c r="R1" s="523"/>
      <c r="S1" s="523"/>
      <c r="T1" s="523"/>
      <c r="U1" s="523"/>
      <c r="V1" s="523"/>
      <c r="W1" s="523"/>
      <c r="X1" s="523"/>
      <c r="Y1" s="523"/>
      <c r="Z1" s="523"/>
      <c r="AA1" s="523"/>
      <c r="AB1" s="523"/>
      <c r="AC1" s="523"/>
      <c r="AD1" s="523"/>
      <c r="AE1" s="523"/>
      <c r="AF1" s="523"/>
      <c r="AG1" s="523"/>
      <c r="AH1" s="523"/>
      <c r="AI1" s="523"/>
      <c r="AJ1" s="523"/>
      <c r="AK1" s="523"/>
      <c r="AL1" s="523"/>
      <c r="AM1" s="523"/>
      <c r="AN1" s="523"/>
      <c r="AO1" s="523"/>
      <c r="AP1" s="523"/>
      <c r="AQ1" s="523"/>
      <c r="AR1" s="523"/>
      <c r="AS1" s="523"/>
      <c r="AT1" s="523"/>
      <c r="AU1" s="523"/>
      <c r="AV1" s="523"/>
      <c r="AW1" s="523"/>
      <c r="AX1" s="523"/>
      <c r="AY1" s="523"/>
      <c r="AZ1" s="523"/>
      <c r="BA1" s="523"/>
      <c r="BB1" s="523"/>
      <c r="BC1" s="523"/>
      <c r="BD1" s="523"/>
      <c r="BE1" s="523"/>
      <c r="BF1" s="523"/>
      <c r="BG1" s="523"/>
      <c r="BH1" s="523"/>
      <c r="BI1" s="523"/>
      <c r="BJ1" s="523"/>
      <c r="BK1" s="523"/>
      <c r="BL1" s="523"/>
      <c r="BM1" s="523"/>
      <c r="BN1" s="523"/>
      <c r="BO1" s="523"/>
      <c r="BP1" s="523"/>
      <c r="BQ1" s="523"/>
      <c r="BR1" s="523"/>
      <c r="BS1" s="523"/>
      <c r="BT1" s="523"/>
      <c r="BU1" s="523"/>
      <c r="BV1" s="523"/>
      <c r="BW1" s="523"/>
      <c r="BX1" s="523"/>
      <c r="BY1" s="523"/>
      <c r="BZ1" s="523"/>
      <c r="CA1" s="523"/>
      <c r="CB1" s="523"/>
      <c r="CC1" s="523"/>
      <c r="CD1" s="523"/>
      <c r="CE1" s="524"/>
    </row>
    <row r="2" spans="1:83" ht="26.25" hidden="1">
      <c r="A2" s="517"/>
      <c r="B2" s="517"/>
      <c r="C2" s="517"/>
      <c r="D2" s="517"/>
      <c r="E2" s="517"/>
      <c r="F2" s="517"/>
      <c r="G2" s="517"/>
      <c r="H2" s="246"/>
      <c r="I2" s="532" t="s">
        <v>11</v>
      </c>
      <c r="J2" s="532" t="s">
        <v>12</v>
      </c>
      <c r="K2" s="515" t="s">
        <v>13</v>
      </c>
      <c r="L2" s="523"/>
      <c r="M2" s="524"/>
      <c r="N2" s="508" t="s">
        <v>14</v>
      </c>
      <c r="O2" s="523"/>
      <c r="P2" s="523"/>
      <c r="Q2" s="524"/>
      <c r="R2" s="525" t="s">
        <v>368</v>
      </c>
      <c r="S2" s="526"/>
      <c r="T2" s="526"/>
      <c r="U2" s="526"/>
      <c r="V2" s="526"/>
      <c r="W2" s="527"/>
      <c r="X2" s="508" t="s">
        <v>15</v>
      </c>
      <c r="Y2" s="523"/>
      <c r="Z2" s="523"/>
      <c r="AA2" s="524"/>
      <c r="AB2" s="525" t="s">
        <v>368</v>
      </c>
      <c r="AC2" s="526"/>
      <c r="AD2" s="526"/>
      <c r="AE2" s="526"/>
      <c r="AF2" s="526"/>
      <c r="AG2" s="527"/>
      <c r="AH2" s="508" t="s">
        <v>16</v>
      </c>
      <c r="AI2" s="523"/>
      <c r="AJ2" s="523"/>
      <c r="AK2" s="524"/>
      <c r="AL2" s="525" t="s">
        <v>368</v>
      </c>
      <c r="AM2" s="526"/>
      <c r="AN2" s="526"/>
      <c r="AO2" s="526"/>
      <c r="AP2" s="526"/>
      <c r="AQ2" s="527"/>
      <c r="AR2" s="508" t="s">
        <v>17</v>
      </c>
      <c r="AS2" s="523"/>
      <c r="AT2" s="523"/>
      <c r="AU2" s="524"/>
      <c r="AV2" s="525" t="s">
        <v>368</v>
      </c>
      <c r="AW2" s="526"/>
      <c r="AX2" s="526"/>
      <c r="AY2" s="526"/>
      <c r="AZ2" s="526"/>
      <c r="BA2" s="527"/>
      <c r="BB2" s="508" t="s">
        <v>18</v>
      </c>
      <c r="BC2" s="523"/>
      <c r="BD2" s="523"/>
      <c r="BE2" s="524"/>
      <c r="BF2" s="525" t="s">
        <v>368</v>
      </c>
      <c r="BG2" s="526"/>
      <c r="BH2" s="526"/>
      <c r="BI2" s="526"/>
      <c r="BJ2" s="526"/>
      <c r="BK2" s="527"/>
      <c r="BL2" s="508" t="s">
        <v>19</v>
      </c>
      <c r="BM2" s="523"/>
      <c r="BN2" s="523"/>
      <c r="BO2" s="524"/>
      <c r="BP2" s="525" t="s">
        <v>368</v>
      </c>
      <c r="BQ2" s="526"/>
      <c r="BR2" s="526"/>
      <c r="BS2" s="526"/>
      <c r="BT2" s="526"/>
      <c r="BU2" s="527"/>
      <c r="BV2" s="508" t="s">
        <v>20</v>
      </c>
      <c r="BW2" s="523"/>
      <c r="BX2" s="523"/>
      <c r="BY2" s="524"/>
      <c r="BZ2" s="525" t="s">
        <v>368</v>
      </c>
      <c r="CA2" s="526"/>
      <c r="CB2" s="526"/>
      <c r="CC2" s="526"/>
      <c r="CD2" s="526"/>
      <c r="CE2" s="527"/>
    </row>
    <row r="3" spans="1:83" ht="26.25" hidden="1">
      <c r="A3" s="517"/>
      <c r="B3" s="517"/>
      <c r="C3" s="517"/>
      <c r="D3" s="517"/>
      <c r="E3" s="517"/>
      <c r="F3" s="517"/>
      <c r="G3" s="517"/>
      <c r="H3" s="246"/>
      <c r="I3" s="517"/>
      <c r="J3" s="517"/>
      <c r="K3" s="515" t="s">
        <v>21</v>
      </c>
      <c r="L3" s="523"/>
      <c r="M3" s="524"/>
      <c r="N3" s="508"/>
      <c r="O3" s="523"/>
      <c r="P3" s="523"/>
      <c r="Q3" s="524"/>
      <c r="R3" s="528"/>
      <c r="S3" s="529"/>
      <c r="T3" s="529"/>
      <c r="U3" s="529"/>
      <c r="V3" s="529"/>
      <c r="W3" s="530"/>
      <c r="X3" s="508"/>
      <c r="Y3" s="523"/>
      <c r="Z3" s="523"/>
      <c r="AA3" s="524"/>
      <c r="AB3" s="528"/>
      <c r="AC3" s="529"/>
      <c r="AD3" s="529"/>
      <c r="AE3" s="529"/>
      <c r="AF3" s="529"/>
      <c r="AG3" s="530"/>
      <c r="AH3" s="508"/>
      <c r="AI3" s="523"/>
      <c r="AJ3" s="523"/>
      <c r="AK3" s="524"/>
      <c r="AL3" s="528"/>
      <c r="AM3" s="529"/>
      <c r="AN3" s="529"/>
      <c r="AO3" s="529"/>
      <c r="AP3" s="529"/>
      <c r="AQ3" s="530"/>
      <c r="AR3" s="508"/>
      <c r="AS3" s="523"/>
      <c r="AT3" s="523"/>
      <c r="AU3" s="524"/>
      <c r="AV3" s="528"/>
      <c r="AW3" s="529"/>
      <c r="AX3" s="529"/>
      <c r="AY3" s="529"/>
      <c r="AZ3" s="529"/>
      <c r="BA3" s="530"/>
      <c r="BB3" s="508"/>
      <c r="BC3" s="523"/>
      <c r="BD3" s="523"/>
      <c r="BE3" s="524"/>
      <c r="BF3" s="528"/>
      <c r="BG3" s="529"/>
      <c r="BH3" s="529"/>
      <c r="BI3" s="529"/>
      <c r="BJ3" s="529"/>
      <c r="BK3" s="530"/>
      <c r="BL3" s="508"/>
      <c r="BM3" s="523"/>
      <c r="BN3" s="523"/>
      <c r="BO3" s="524"/>
      <c r="BP3" s="528"/>
      <c r="BQ3" s="529"/>
      <c r="BR3" s="529"/>
      <c r="BS3" s="529"/>
      <c r="BT3" s="529"/>
      <c r="BU3" s="530"/>
      <c r="BV3" s="508"/>
      <c r="BW3" s="523"/>
      <c r="BX3" s="523"/>
      <c r="BY3" s="524"/>
      <c r="BZ3" s="528"/>
      <c r="CA3" s="529"/>
      <c r="CB3" s="529"/>
      <c r="CC3" s="529"/>
      <c r="CD3" s="529"/>
      <c r="CE3" s="530"/>
    </row>
    <row r="4" spans="1:83" ht="56.25" hidden="1" customHeight="1">
      <c r="A4" s="518"/>
      <c r="B4" s="518"/>
      <c r="C4" s="518"/>
      <c r="D4" s="518"/>
      <c r="E4" s="518"/>
      <c r="F4" s="518"/>
      <c r="G4" s="518"/>
      <c r="H4" s="247"/>
      <c r="I4" s="518"/>
      <c r="J4" s="51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11"/>
      <c r="Z17" s="173"/>
      <c r="AA17" s="210"/>
      <c r="AB17" s="173"/>
      <c r="AC17" s="173"/>
      <c r="AD17" s="173"/>
      <c r="AE17" s="173"/>
      <c r="AF17" s="158"/>
      <c r="AG17" s="173"/>
      <c r="AH17" s="173"/>
      <c r="AI17" s="205"/>
      <c r="AJ17" s="173"/>
      <c r="AK17" s="210"/>
      <c r="AL17" s="173"/>
      <c r="AM17" s="173"/>
      <c r="AN17" s="173"/>
      <c r="AO17" s="173"/>
      <c r="AP17" s="158"/>
      <c r="AQ17" s="173"/>
      <c r="AR17" s="173"/>
      <c r="AS17" s="213"/>
      <c r="AT17" s="173"/>
      <c r="AU17" s="210"/>
      <c r="AV17" s="173"/>
      <c r="AW17" s="173"/>
      <c r="AX17" s="173"/>
      <c r="AY17" s="173"/>
      <c r="AZ17" s="158"/>
      <c r="BA17" s="173"/>
      <c r="BB17" s="173"/>
      <c r="BC17" s="207"/>
      <c r="BD17" s="173"/>
      <c r="BE17" s="210"/>
      <c r="BF17" s="173"/>
      <c r="BG17" s="173"/>
      <c r="BH17" s="173"/>
      <c r="BI17" s="173"/>
      <c r="BJ17" s="158"/>
      <c r="BK17" s="173"/>
      <c r="BL17" s="173"/>
      <c r="BM17" s="214"/>
      <c r="BN17" s="173"/>
      <c r="BO17" s="210"/>
      <c r="BP17" s="173"/>
      <c r="BQ17" s="173"/>
      <c r="BR17" s="173"/>
      <c r="BS17" s="173"/>
      <c r="BT17" s="158"/>
      <c r="BU17" s="173"/>
      <c r="BV17" s="173"/>
      <c r="BW17" s="21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11"/>
      <c r="Z62" s="173"/>
      <c r="AA62" s="210"/>
      <c r="AB62" s="173"/>
      <c r="AC62" s="173"/>
      <c r="AD62" s="173"/>
      <c r="AE62" s="173"/>
      <c r="AF62" s="158"/>
      <c r="AG62" s="173"/>
      <c r="AH62" s="173"/>
      <c r="AI62" s="205"/>
      <c r="AJ62" s="173"/>
      <c r="AK62" s="210"/>
      <c r="AL62" s="173"/>
      <c r="AM62" s="173"/>
      <c r="AN62" s="173"/>
      <c r="AO62" s="173"/>
      <c r="AP62" s="158"/>
      <c r="AQ62" s="173"/>
      <c r="AR62" s="173"/>
      <c r="AS62" s="213"/>
      <c r="AT62" s="173"/>
      <c r="AU62" s="210"/>
      <c r="AV62" s="173"/>
      <c r="AW62" s="173"/>
      <c r="AX62" s="173"/>
      <c r="AY62" s="173"/>
      <c r="AZ62" s="158"/>
      <c r="BA62" s="173"/>
      <c r="BB62" s="173"/>
      <c r="BC62" s="207"/>
      <c r="BD62" s="173"/>
      <c r="BE62" s="210"/>
      <c r="BF62" s="173"/>
      <c r="BG62" s="173"/>
      <c r="BH62" s="173"/>
      <c r="BI62" s="173"/>
      <c r="BJ62" s="158"/>
      <c r="BK62" s="173"/>
      <c r="BL62" s="173"/>
      <c r="BM62" s="214"/>
      <c r="BN62" s="173"/>
      <c r="BO62" s="210"/>
      <c r="BP62" s="173"/>
      <c r="BQ62" s="173"/>
      <c r="BR62" s="173"/>
      <c r="BS62" s="173"/>
      <c r="BT62" s="158"/>
      <c r="BU62" s="173"/>
      <c r="BV62" s="173"/>
      <c r="BW62" s="21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11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2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21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2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214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21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11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2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21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2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214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21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11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2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21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2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214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21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11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2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21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2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214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21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11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2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21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2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214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21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11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2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21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2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214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21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0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8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9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168">
        <v>20054647</v>
      </c>
      <c r="G301" s="171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194">
        <v>20055120</v>
      </c>
      <c r="G315" s="171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194">
        <v>20055943</v>
      </c>
      <c r="G316" s="171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194">
        <v>20055949</v>
      </c>
      <c r="G317" s="171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211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212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213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1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214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211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21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21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1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214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215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264"/>
      <c r="P322" s="173"/>
      <c r="Q322" s="210"/>
      <c r="R322" s="173"/>
      <c r="S322" s="173"/>
      <c r="T322" s="173"/>
      <c r="U322" s="173"/>
      <c r="V322" s="220"/>
      <c r="W322" s="173"/>
      <c r="X322" s="173"/>
      <c r="Y322" s="211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265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213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6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214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215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218"/>
      <c r="P323" s="173"/>
      <c r="Q323" s="210"/>
      <c r="R323" s="173"/>
      <c r="S323" s="173"/>
      <c r="T323" s="173"/>
      <c r="U323" s="219"/>
      <c r="V323" s="220"/>
      <c r="W323" s="173"/>
      <c r="X323" s="173"/>
      <c r="Y323" s="211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2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213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2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214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215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11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2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213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2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214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215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211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2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21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2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214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215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194">
        <v>20056841</v>
      </c>
      <c r="G327" s="171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198">
        <v>20056840</v>
      </c>
      <c r="G328" s="189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211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265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213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26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214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211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2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2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2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214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215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194">
        <v>1124045</v>
      </c>
      <c r="G339" s="171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194">
        <v>1124046</v>
      </c>
      <c r="G340" s="171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/>
      <c r="G343" s="171" t="s">
        <v>411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6.25" hidden="1">
      <c r="A344" s="167">
        <v>343</v>
      </c>
      <c r="B344" s="168"/>
      <c r="C344" s="168"/>
      <c r="D344" s="196"/>
      <c r="E344" s="182"/>
      <c r="F344" s="329">
        <v>1001001087</v>
      </c>
      <c r="G344" s="330" t="s">
        <v>377</v>
      </c>
      <c r="H344" s="168" t="s">
        <v>378</v>
      </c>
      <c r="I344" s="168"/>
      <c r="J344" s="158"/>
      <c r="K344" s="172">
        <v>0</v>
      </c>
      <c r="L344" s="159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6.25" hidden="1">
      <c r="A345" s="167">
        <v>344</v>
      </c>
      <c r="B345" s="168"/>
      <c r="C345" s="168"/>
      <c r="D345" s="196"/>
      <c r="E345" s="182"/>
      <c r="F345" s="329">
        <v>1001001088</v>
      </c>
      <c r="G345" s="330" t="s">
        <v>379</v>
      </c>
      <c r="H345" s="168" t="s">
        <v>378</v>
      </c>
      <c r="I345" s="168"/>
      <c r="J345" s="158"/>
      <c r="K345" s="172">
        <v>0</v>
      </c>
      <c r="L345" s="159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6.25" hidden="1">
      <c r="A346" s="167">
        <v>345</v>
      </c>
      <c r="B346" s="168"/>
      <c r="C346" s="168"/>
      <c r="D346" s="196"/>
      <c r="E346" s="182"/>
      <c r="F346" s="329">
        <v>1001001089</v>
      </c>
      <c r="G346" s="330" t="s">
        <v>380</v>
      </c>
      <c r="H346" s="168" t="s">
        <v>378</v>
      </c>
      <c r="I346" s="168"/>
      <c r="J346" s="158"/>
      <c r="K346" s="172">
        <v>0</v>
      </c>
      <c r="L346" s="159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6.25" hidden="1">
      <c r="A347" s="167">
        <v>346</v>
      </c>
      <c r="B347" s="168"/>
      <c r="C347" s="168"/>
      <c r="D347" s="196"/>
      <c r="E347" s="182"/>
      <c r="F347" s="329">
        <v>1001001110</v>
      </c>
      <c r="G347" s="330" t="s">
        <v>381</v>
      </c>
      <c r="H347" s="168" t="s">
        <v>378</v>
      </c>
      <c r="I347" s="168"/>
      <c r="J347" s="158"/>
      <c r="K347" s="172">
        <v>0</v>
      </c>
      <c r="L347" s="177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6.25" hidden="1">
      <c r="A348" s="167">
        <v>347</v>
      </c>
      <c r="B348" s="168"/>
      <c r="C348" s="168"/>
      <c r="D348" s="196"/>
      <c r="E348" s="182"/>
      <c r="F348" s="329">
        <v>1001001111</v>
      </c>
      <c r="G348" s="330" t="s">
        <v>382</v>
      </c>
      <c r="H348" s="168" t="s">
        <v>378</v>
      </c>
      <c r="I348" s="168"/>
      <c r="J348" s="158"/>
      <c r="K348" s="172">
        <v>0</v>
      </c>
      <c r="L348" s="177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6.25" hidden="1">
      <c r="A349" s="167">
        <v>348</v>
      </c>
      <c r="B349" s="168"/>
      <c r="C349" s="168"/>
      <c r="D349" s="196"/>
      <c r="E349" s="182"/>
      <c r="F349" s="329">
        <v>1001001112</v>
      </c>
      <c r="G349" s="330" t="s">
        <v>383</v>
      </c>
      <c r="H349" s="168" t="s">
        <v>378</v>
      </c>
      <c r="I349" s="168"/>
      <c r="J349" s="158"/>
      <c r="K349" s="172">
        <v>0</v>
      </c>
      <c r="L349" s="177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6.25" hidden="1">
      <c r="A350" s="167">
        <v>349</v>
      </c>
      <c r="B350" s="168"/>
      <c r="C350" s="168"/>
      <c r="D350" s="196"/>
      <c r="E350" s="182"/>
      <c r="F350" s="329">
        <v>1001001113</v>
      </c>
      <c r="G350" s="330" t="s">
        <v>384</v>
      </c>
      <c r="H350" s="168" t="s">
        <v>378</v>
      </c>
      <c r="I350" s="168"/>
      <c r="J350" s="158"/>
      <c r="K350" s="172">
        <v>0</v>
      </c>
      <c r="L350" s="159">
        <f t="shared" si="3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6.25" hidden="1">
      <c r="A351" s="167">
        <v>350</v>
      </c>
      <c r="B351" s="168"/>
      <c r="C351" s="168"/>
      <c r="D351" s="196"/>
      <c r="E351" s="182"/>
      <c r="F351" s="329">
        <v>1001001114</v>
      </c>
      <c r="G351" s="330" t="s">
        <v>385</v>
      </c>
      <c r="H351" s="168" t="s">
        <v>378</v>
      </c>
      <c r="I351" s="168"/>
      <c r="J351" s="158"/>
      <c r="K351" s="172">
        <v>0</v>
      </c>
      <c r="L351" s="159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/>
      <c r="G352" s="238"/>
      <c r="H352" s="168"/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214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4"/>
      <c r="G353" s="238"/>
      <c r="H353" s="168"/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1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214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194"/>
      <c r="G354" s="238"/>
      <c r="H354" s="168"/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216"/>
      <c r="P354" s="173"/>
      <c r="Q354" s="210"/>
      <c r="R354" s="173"/>
      <c r="S354" s="173"/>
      <c r="T354" s="173"/>
      <c r="U354" s="173"/>
      <c r="V354" s="158"/>
      <c r="W354" s="173"/>
      <c r="X354" s="173"/>
      <c r="Y354" s="211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212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213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1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214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198"/>
      <c r="G355" s="287"/>
      <c r="H355" s="187"/>
      <c r="I355" s="187"/>
      <c r="J355" s="230"/>
      <c r="K355" s="250">
        <v>0</v>
      </c>
      <c r="L355" s="159">
        <f t="shared" si="3"/>
        <v>0</v>
      </c>
      <c r="M355" s="250">
        <v>0</v>
      </c>
      <c r="N355" s="231"/>
      <c r="O355" s="288"/>
      <c r="P355" s="231"/>
      <c r="Q355" s="210"/>
      <c r="R355" s="231"/>
      <c r="S355" s="231"/>
      <c r="T355" s="231"/>
      <c r="U355" s="231"/>
      <c r="V355" s="158"/>
      <c r="W355" s="231"/>
      <c r="X355" s="231"/>
      <c r="Y355" s="258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289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260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290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262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215"/>
      <c r="BX355" s="173">
        <v>0</v>
      </c>
      <c r="BY355" s="210">
        <f t="shared" ref="BY355:BY366" si="6">SUM(BV355:BX355)</f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ref="CD355:CD366" si="7">BW355-CA355</f>
        <v>0</v>
      </c>
      <c r="CE355" s="173"/>
    </row>
    <row r="356" spans="1:83" ht="29.25">
      <c r="A356" s="167">
        <v>355</v>
      </c>
      <c r="B356" s="190"/>
      <c r="C356" s="190"/>
      <c r="D356" s="190"/>
      <c r="E356" s="191"/>
      <c r="F356" s="331">
        <v>1113219</v>
      </c>
      <c r="G356" s="332" t="s">
        <v>413</v>
      </c>
      <c r="H356" s="263" t="s">
        <v>42</v>
      </c>
      <c r="I356" s="190"/>
      <c r="J356" s="232"/>
      <c r="K356" s="172">
        <v>0</v>
      </c>
      <c r="L356" s="159">
        <f t="shared" ref="L356:L361" si="8">SUM(O356,Y356,AI356,AS356,BC356,BM356,BW356)</f>
        <v>0</v>
      </c>
      <c r="M356" s="172">
        <v>0</v>
      </c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214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>
        <v>0</v>
      </c>
      <c r="BY356" s="210">
        <f t="shared" si="6"/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si="7"/>
        <v>0</v>
      </c>
      <c r="CE356" s="173"/>
    </row>
    <row r="357" spans="1:83" ht="29.25">
      <c r="A357" s="167">
        <v>356</v>
      </c>
      <c r="B357" s="168"/>
      <c r="C357" s="168"/>
      <c r="D357" s="168"/>
      <c r="E357" s="170"/>
      <c r="F357" s="439">
        <v>1113220</v>
      </c>
      <c r="G357" s="440" t="s">
        <v>414</v>
      </c>
      <c r="H357" s="178" t="s">
        <v>42</v>
      </c>
      <c r="I357" s="168"/>
      <c r="J357" s="158"/>
      <c r="K357" s="172">
        <v>0</v>
      </c>
      <c r="L357" s="159">
        <f t="shared" si="8"/>
        <v>0</v>
      </c>
      <c r="M357" s="172">
        <v>0</v>
      </c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21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>
        <v>0</v>
      </c>
      <c r="BY357" s="210">
        <f t="shared" si="6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7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77">
        <v>1113218</v>
      </c>
      <c r="G358" s="378" t="s">
        <v>415</v>
      </c>
      <c r="H358" s="178" t="s">
        <v>42</v>
      </c>
      <c r="I358" s="168"/>
      <c r="J358" s="158"/>
      <c r="K358" s="172">
        <v>0</v>
      </c>
      <c r="L358" s="159">
        <f t="shared" si="8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21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>
        <v>0</v>
      </c>
      <c r="BY358" s="210">
        <f t="shared" si="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7"/>
        <v>0</v>
      </c>
      <c r="CE358" s="173"/>
    </row>
    <row r="359" spans="1:83" ht="29.25">
      <c r="A359" s="167">
        <v>358</v>
      </c>
      <c r="B359" s="168"/>
      <c r="C359" s="168"/>
      <c r="D359" s="168"/>
      <c r="E359" s="182"/>
      <c r="F359" s="379">
        <v>1113221</v>
      </c>
      <c r="G359" s="380" t="s">
        <v>416</v>
      </c>
      <c r="H359" s="178" t="s">
        <v>42</v>
      </c>
      <c r="I359" s="168"/>
      <c r="J359" s="158"/>
      <c r="K359" s="172"/>
      <c r="L359" s="159"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214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359</v>
      </c>
      <c r="B360" s="168"/>
      <c r="C360" s="187"/>
      <c r="D360" s="187"/>
      <c r="E360" s="253"/>
      <c r="F360" s="377">
        <v>1113222</v>
      </c>
      <c r="G360" s="378" t="s">
        <v>426</v>
      </c>
      <c r="H360" s="178" t="s">
        <v>42</v>
      </c>
      <c r="I360" s="168"/>
      <c r="J360" s="158"/>
      <c r="K360" s="172"/>
      <c r="L360" s="159"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214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97"/>
      <c r="C361" s="298"/>
      <c r="D361" s="298"/>
      <c r="E361" s="299"/>
      <c r="F361" s="379">
        <v>1113223</v>
      </c>
      <c r="G361" s="380" t="s">
        <v>428</v>
      </c>
      <c r="H361" s="178" t="s">
        <v>42</v>
      </c>
      <c r="I361" s="168"/>
      <c r="J361" s="158"/>
      <c r="K361" s="172"/>
      <c r="L361" s="159">
        <f t="shared" si="8"/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214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21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97"/>
      <c r="C362" s="298"/>
      <c r="D362" s="298"/>
      <c r="E362" s="299"/>
      <c r="F362" s="379">
        <v>1113224</v>
      </c>
      <c r="G362" s="380" t="s">
        <v>430</v>
      </c>
      <c r="H362" s="178" t="s">
        <v>42</v>
      </c>
      <c r="I362" s="168"/>
      <c r="J362" s="158"/>
      <c r="K362" s="172"/>
      <c r="L362" s="159"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214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21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362</v>
      </c>
      <c r="B363" s="197"/>
      <c r="C363" s="298"/>
      <c r="D363" s="298"/>
      <c r="E363" s="299"/>
      <c r="F363" s="379">
        <v>1113225</v>
      </c>
      <c r="G363" s="380" t="s">
        <v>431</v>
      </c>
      <c r="H363" s="178" t="s">
        <v>42</v>
      </c>
      <c r="I363" s="168"/>
      <c r="J363" s="158"/>
      <c r="K363" s="172"/>
      <c r="L363" s="159">
        <v>0</v>
      </c>
      <c r="M363" s="172"/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214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215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/>
      <c r="B364" s="197"/>
      <c r="C364" s="298"/>
      <c r="D364" s="298"/>
      <c r="E364" s="299"/>
      <c r="F364" s="379"/>
      <c r="G364" s="380" t="s">
        <v>447</v>
      </c>
      <c r="H364" s="178" t="s">
        <v>42</v>
      </c>
      <c r="I364" s="168"/>
      <c r="J364" s="158"/>
      <c r="K364" s="172"/>
      <c r="L364" s="159">
        <v>0</v>
      </c>
      <c r="M364" s="172"/>
      <c r="N364" s="173"/>
      <c r="O364" s="339"/>
      <c r="P364" s="173"/>
      <c r="Q364" s="210"/>
      <c r="R364" s="173"/>
      <c r="S364" s="173"/>
      <c r="T364" s="173"/>
      <c r="U364" s="173"/>
      <c r="V364" s="158"/>
      <c r="W364" s="173"/>
      <c r="X364" s="173"/>
      <c r="Y364" s="338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214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215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167"/>
      <c r="B365" s="197"/>
      <c r="C365" s="298"/>
      <c r="D365" s="298"/>
      <c r="E365" s="299"/>
      <c r="F365" s="379"/>
      <c r="G365" s="380" t="s">
        <v>448</v>
      </c>
      <c r="H365" s="178" t="s">
        <v>42</v>
      </c>
      <c r="I365" s="168"/>
      <c r="J365" s="158"/>
      <c r="K365" s="172"/>
      <c r="L365" s="159">
        <v>0</v>
      </c>
      <c r="M365" s="172"/>
      <c r="N365" s="173"/>
      <c r="O365" s="339"/>
      <c r="P365" s="173"/>
      <c r="Q365" s="210"/>
      <c r="R365" s="173"/>
      <c r="S365" s="173"/>
      <c r="T365" s="173"/>
      <c r="U365" s="173"/>
      <c r="V365" s="158"/>
      <c r="W365" s="173"/>
      <c r="X365" s="173"/>
      <c r="Y365" s="33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40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4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214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215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167"/>
      <c r="B366" s="197"/>
      <c r="C366" s="298"/>
      <c r="D366" s="298"/>
      <c r="E366" s="299"/>
      <c r="F366" s="379"/>
      <c r="G366" s="380" t="s">
        <v>449</v>
      </c>
      <c r="H366" s="178" t="s">
        <v>42</v>
      </c>
      <c r="I366" s="168"/>
      <c r="J366" s="158"/>
      <c r="K366" s="172">
        <v>0</v>
      </c>
      <c r="L366" s="159">
        <v>0</v>
      </c>
      <c r="M366" s="172">
        <v>0</v>
      </c>
      <c r="N366" s="173"/>
      <c r="O366" s="339"/>
      <c r="P366" s="173"/>
      <c r="Q366" s="210"/>
      <c r="R366" s="173"/>
      <c r="S366" s="173"/>
      <c r="T366" s="173"/>
      <c r="U366" s="173"/>
      <c r="V366" s="158"/>
      <c r="W366" s="173"/>
      <c r="X366" s="173"/>
      <c r="Y366" s="33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214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215"/>
      <c r="BX366" s="173">
        <v>0</v>
      </c>
      <c r="BY366" s="210">
        <f t="shared" si="6"/>
        <v>0</v>
      </c>
      <c r="BZ366" s="173">
        <v>0</v>
      </c>
      <c r="CA366" s="173">
        <v>0</v>
      </c>
      <c r="CB366" s="173">
        <v>0</v>
      </c>
      <c r="CC366" s="173">
        <v>0</v>
      </c>
      <c r="CD366" s="158">
        <f t="shared" si="7"/>
        <v>0</v>
      </c>
      <c r="CE366" s="173"/>
    </row>
    <row r="367" spans="1:83" ht="29.25" hidden="1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6"/>
      <c r="O367" s="242" t="s">
        <v>386</v>
      </c>
      <c r="Q367" s="243">
        <v>316</v>
      </c>
      <c r="R367" s="242" t="s">
        <v>387</v>
      </c>
      <c r="S367" s="243"/>
      <c r="T367" s="244"/>
      <c r="U367" s="244"/>
      <c r="V367" s="244"/>
      <c r="W367" s="236"/>
      <c r="X367" s="236"/>
      <c r="Y367" s="291"/>
      <c r="Z367" s="245"/>
      <c r="AA367" s="243">
        <v>316</v>
      </c>
      <c r="AB367" s="242" t="s">
        <v>387</v>
      </c>
      <c r="AC367" s="243"/>
      <c r="AD367" s="244"/>
      <c r="AE367" s="244"/>
      <c r="AF367" s="244"/>
      <c r="AG367" s="236"/>
      <c r="AH367" s="236"/>
      <c r="AI367" s="291"/>
      <c r="AJ367" s="245"/>
      <c r="AK367" s="243">
        <v>316</v>
      </c>
      <c r="AL367" s="242" t="s">
        <v>387</v>
      </c>
      <c r="AM367" s="243"/>
      <c r="AN367" s="244"/>
      <c r="AO367" s="244"/>
      <c r="AP367" s="244"/>
      <c r="AQ367" s="236"/>
      <c r="AR367" s="236"/>
      <c r="AS367" s="291"/>
      <c r="AT367" s="245"/>
      <c r="AU367" s="243">
        <v>316</v>
      </c>
      <c r="AV367" s="242" t="s">
        <v>387</v>
      </c>
      <c r="AW367" s="243"/>
      <c r="AX367" s="244"/>
      <c r="AY367" s="244"/>
      <c r="AZ367" s="244"/>
      <c r="BA367" s="236"/>
      <c r="BB367" s="236"/>
      <c r="BC367" s="291"/>
      <c r="BD367" s="245"/>
      <c r="BE367" s="243">
        <v>316</v>
      </c>
      <c r="BF367" s="242" t="s">
        <v>387</v>
      </c>
      <c r="BG367" s="243"/>
      <c r="BH367" s="244"/>
      <c r="BI367" s="244"/>
      <c r="BJ367" s="244"/>
      <c r="BK367" s="236"/>
      <c r="BL367" s="236"/>
      <c r="BM367" s="291"/>
      <c r="BN367" s="245"/>
      <c r="BO367" s="243">
        <v>316</v>
      </c>
      <c r="BP367" s="242" t="s">
        <v>387</v>
      </c>
      <c r="BQ367" s="243"/>
      <c r="BR367" s="244"/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hidden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6"/>
      <c r="O368" s="242" t="s">
        <v>388</v>
      </c>
      <c r="P368" s="245"/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6"/>
      <c r="O369" s="242" t="s">
        <v>390</v>
      </c>
      <c r="P369" s="245"/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7"/>
      <c r="O370" s="242" t="s">
        <v>391</v>
      </c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hidden="1" customHeight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7"/>
      <c r="O371" s="242" t="s">
        <v>392</v>
      </c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292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29.25" hidden="1" customHeight="1">
      <c r="A372" s="239"/>
      <c r="B372" s="239"/>
      <c r="C372" s="239"/>
      <c r="D372" s="239"/>
      <c r="E372" s="239"/>
      <c r="F372" s="239"/>
      <c r="G372" s="240"/>
      <c r="H372" s="239"/>
      <c r="I372" s="241"/>
      <c r="J372" s="241"/>
      <c r="K372" s="237"/>
      <c r="L372" s="237"/>
      <c r="M372" s="237"/>
      <c r="N372" s="237"/>
      <c r="O372" s="242" t="s">
        <v>393</v>
      </c>
      <c r="Q372" s="243"/>
      <c r="R372" s="242" t="s">
        <v>387</v>
      </c>
      <c r="S372" s="243">
        <v>0</v>
      </c>
      <c r="T372" s="242" t="s">
        <v>389</v>
      </c>
      <c r="U372" s="244"/>
      <c r="V372" s="244"/>
      <c r="W372" s="236"/>
      <c r="X372" s="236"/>
      <c r="Y372" s="292"/>
      <c r="Z372" s="245"/>
      <c r="AA372" s="243"/>
      <c r="AB372" s="242" t="s">
        <v>387</v>
      </c>
      <c r="AC372" s="243">
        <v>0</v>
      </c>
      <c r="AD372" s="242" t="s">
        <v>389</v>
      </c>
      <c r="AE372" s="244"/>
      <c r="AF372" s="244"/>
      <c r="AG372" s="236"/>
      <c r="AH372" s="236"/>
      <c r="AI372" s="292"/>
      <c r="AJ372" s="245"/>
      <c r="AK372" s="243"/>
      <c r="AL372" s="242" t="s">
        <v>387</v>
      </c>
      <c r="AM372" s="243">
        <v>0</v>
      </c>
      <c r="AN372" s="242" t="s">
        <v>389</v>
      </c>
      <c r="AO372" s="244"/>
      <c r="AP372" s="244"/>
      <c r="AQ372" s="236"/>
      <c r="AR372" s="236"/>
      <c r="AS372" s="292"/>
      <c r="AT372" s="245"/>
      <c r="AU372" s="243"/>
      <c r="AV372" s="242" t="s">
        <v>387</v>
      </c>
      <c r="AW372" s="243">
        <v>0</v>
      </c>
      <c r="AX372" s="242" t="s">
        <v>389</v>
      </c>
      <c r="AY372" s="244"/>
      <c r="AZ372" s="244"/>
      <c r="BA372" s="236"/>
      <c r="BB372" s="236"/>
      <c r="BC372" s="292"/>
      <c r="BD372" s="245"/>
      <c r="BE372" s="243"/>
      <c r="BF372" s="242" t="s">
        <v>387</v>
      </c>
      <c r="BG372" s="243">
        <v>0</v>
      </c>
      <c r="BH372" s="242" t="s">
        <v>389</v>
      </c>
      <c r="BI372" s="244"/>
      <c r="BJ372" s="244"/>
      <c r="BK372" s="236"/>
      <c r="BL372" s="236"/>
      <c r="BM372" s="292"/>
      <c r="BN372" s="245"/>
      <c r="BO372" s="243"/>
      <c r="BP372" s="242" t="s">
        <v>387</v>
      </c>
      <c r="BQ372" s="243">
        <v>0</v>
      </c>
      <c r="BR372" s="242" t="s">
        <v>389</v>
      </c>
      <c r="BS372" s="244"/>
      <c r="BT372" s="244"/>
      <c r="BU372" s="236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</row>
  </sheetData>
  <autoFilter ref="A1:CE372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51" t="s">
        <v>14</v>
      </c>
      <c r="B1" s="539"/>
      <c r="C1" s="539"/>
      <c r="D1" s="539"/>
      <c r="E1" s="539"/>
      <c r="F1" s="552"/>
      <c r="G1" s="116"/>
      <c r="H1" s="543" t="s">
        <v>15</v>
      </c>
      <c r="I1" s="544"/>
      <c r="J1" s="544"/>
      <c r="K1" s="544"/>
      <c r="L1" s="544"/>
      <c r="M1" s="550"/>
      <c r="N1" s="116"/>
      <c r="O1" s="543" t="s">
        <v>16</v>
      </c>
      <c r="P1" s="544"/>
      <c r="Q1" s="544"/>
      <c r="R1" s="544"/>
      <c r="S1" s="544"/>
      <c r="T1" s="544"/>
      <c r="U1" s="116"/>
      <c r="V1" s="543" t="s">
        <v>17</v>
      </c>
      <c r="W1" s="544"/>
      <c r="X1" s="544"/>
      <c r="Y1" s="544"/>
      <c r="Z1" s="544"/>
      <c r="AA1" s="544"/>
      <c r="AB1" s="116"/>
      <c r="AC1" s="543" t="s">
        <v>394</v>
      </c>
      <c r="AD1" s="544"/>
      <c r="AE1" s="544"/>
      <c r="AF1" s="544"/>
      <c r="AG1" s="544"/>
      <c r="AH1" s="544"/>
      <c r="AI1" s="116"/>
      <c r="AJ1" s="543" t="s">
        <v>19</v>
      </c>
      <c r="AK1" s="544"/>
      <c r="AL1" s="544"/>
      <c r="AM1" s="544"/>
      <c r="AN1" s="544"/>
      <c r="AO1" s="544"/>
      <c r="AP1" s="116"/>
      <c r="AQ1" s="543" t="s">
        <v>395</v>
      </c>
      <c r="AR1" s="544"/>
      <c r="AS1" s="544"/>
      <c r="AT1" s="544"/>
      <c r="AU1" s="544"/>
      <c r="AV1" s="54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45" t="s">
        <v>10</v>
      </c>
      <c r="CU1" s="541"/>
      <c r="CV1" s="541"/>
      <c r="CW1" s="541"/>
      <c r="CX1" s="541"/>
      <c r="CY1" s="541"/>
      <c r="CZ1" s="541"/>
      <c r="DA1" s="541"/>
      <c r="DB1" s="541"/>
      <c r="DC1" s="541"/>
      <c r="DD1" s="541"/>
      <c r="DE1" s="541"/>
      <c r="DF1" s="541"/>
      <c r="DG1" s="541"/>
      <c r="DH1" s="541"/>
      <c r="DI1" s="541"/>
      <c r="DJ1" s="541"/>
      <c r="DK1" s="541"/>
      <c r="DL1" s="541"/>
      <c r="DM1" s="541"/>
      <c r="DN1" s="54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0" t="s">
        <v>18</v>
      </c>
      <c r="BC2" s="541"/>
      <c r="BD2" s="541"/>
      <c r="BE2" s="542"/>
      <c r="BF2" s="546" t="s">
        <v>368</v>
      </c>
      <c r="BG2" s="547"/>
      <c r="BH2" s="547"/>
      <c r="BI2" s="547"/>
      <c r="BJ2" s="547"/>
      <c r="BK2" s="548"/>
      <c r="BL2" s="540" t="s">
        <v>19</v>
      </c>
      <c r="BM2" s="541"/>
      <c r="BN2" s="541"/>
      <c r="BO2" s="542"/>
      <c r="BP2" s="546" t="s">
        <v>368</v>
      </c>
      <c r="BQ2" s="547"/>
      <c r="BR2" s="547"/>
      <c r="BS2" s="547"/>
      <c r="BT2" s="547"/>
      <c r="BU2" s="548"/>
      <c r="BV2" s="540" t="s">
        <v>20</v>
      </c>
      <c r="BW2" s="54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0" t="s">
        <v>17</v>
      </c>
      <c r="CI2" s="541"/>
      <c r="CJ2" s="542"/>
      <c r="CK2" s="540" t="s">
        <v>18</v>
      </c>
      <c r="CL2" s="541"/>
      <c r="CM2" s="542"/>
      <c r="CN2" s="540" t="s">
        <v>19</v>
      </c>
      <c r="CO2" s="541"/>
      <c r="CP2" s="542"/>
      <c r="CQ2" s="540" t="s">
        <v>20</v>
      </c>
      <c r="CR2" s="541"/>
      <c r="CS2" s="542"/>
      <c r="CT2" s="540" t="s">
        <v>14</v>
      </c>
      <c r="CU2" s="541"/>
      <c r="CV2" s="542"/>
      <c r="CW2" s="540" t="s">
        <v>15</v>
      </c>
      <c r="CX2" s="541"/>
      <c r="CY2" s="542"/>
      <c r="CZ2" s="540" t="s">
        <v>16</v>
      </c>
      <c r="DA2" s="541"/>
      <c r="DB2" s="542"/>
      <c r="DC2" s="540" t="s">
        <v>17</v>
      </c>
      <c r="DD2" s="541"/>
      <c r="DE2" s="542"/>
      <c r="DF2" s="540" t="s">
        <v>18</v>
      </c>
      <c r="DG2" s="541"/>
      <c r="DH2" s="542"/>
      <c r="DI2" s="540" t="s">
        <v>19</v>
      </c>
      <c r="DJ2" s="541"/>
      <c r="DK2" s="542"/>
      <c r="DL2" s="540" t="s">
        <v>20</v>
      </c>
      <c r="DM2" s="541"/>
      <c r="DN2" s="54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0"/>
      <c r="BC3" s="541"/>
      <c r="BD3" s="541"/>
      <c r="BE3" s="542"/>
      <c r="BF3" s="549"/>
      <c r="BG3" s="544"/>
      <c r="BH3" s="544"/>
      <c r="BI3" s="544"/>
      <c r="BJ3" s="544"/>
      <c r="BK3" s="550"/>
      <c r="BL3" s="540"/>
      <c r="BM3" s="541"/>
      <c r="BN3" s="541"/>
      <c r="BO3" s="542"/>
      <c r="BP3" s="549"/>
      <c r="BQ3" s="544"/>
      <c r="BR3" s="544"/>
      <c r="BS3" s="544"/>
      <c r="BT3" s="544"/>
      <c r="BU3" s="550"/>
      <c r="BV3" s="540"/>
      <c r="BW3" s="54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0"/>
      <c r="DG3" s="541"/>
      <c r="DH3" s="542"/>
      <c r="DI3" s="540"/>
      <c r="DJ3" s="541"/>
      <c r="DK3" s="542"/>
      <c r="DL3" s="540"/>
      <c r="DM3" s="541"/>
      <c r="DN3" s="54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38" t="s">
        <v>386</v>
      </c>
      <c r="P359" s="53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38" t="s">
        <v>386</v>
      </c>
      <c r="Z359" s="53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38" t="s">
        <v>386</v>
      </c>
      <c r="AJ359" s="53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38" t="s">
        <v>386</v>
      </c>
      <c r="AT359" s="53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38" t="s">
        <v>386</v>
      </c>
      <c r="BD359" s="53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38" t="s">
        <v>386</v>
      </c>
      <c r="BN359" s="53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38" t="s">
        <v>386</v>
      </c>
      <c r="BX359" s="539"/>
      <c r="BY359" s="53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38" t="s">
        <v>391</v>
      </c>
      <c r="P362" s="53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38" t="s">
        <v>391</v>
      </c>
      <c r="Z362" s="53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38" t="s">
        <v>391</v>
      </c>
      <c r="AJ362" s="53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38" t="s">
        <v>391</v>
      </c>
      <c r="AT362" s="53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38" t="s">
        <v>391</v>
      </c>
      <c r="BD362" s="53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38" t="s">
        <v>391</v>
      </c>
      <c r="BN362" s="53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38" t="s">
        <v>391</v>
      </c>
      <c r="BX362" s="539"/>
      <c r="BY362" s="539"/>
      <c r="BZ362" s="539"/>
      <c r="CA362" s="539"/>
      <c r="CB362" s="539"/>
      <c r="CC362" s="539"/>
      <c r="CD362" s="539"/>
      <c r="CE362" s="53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38" t="s">
        <v>392</v>
      </c>
      <c r="P363" s="53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38" t="s">
        <v>392</v>
      </c>
      <c r="Z363" s="53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38" t="s">
        <v>392</v>
      </c>
      <c r="AJ363" s="53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38" t="s">
        <v>392</v>
      </c>
      <c r="AT363" s="53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38" t="s">
        <v>392</v>
      </c>
      <c r="BD363" s="53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38" t="s">
        <v>392</v>
      </c>
      <c r="BN363" s="53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38" t="s">
        <v>392</v>
      </c>
      <c r="BX363" s="539"/>
      <c r="BY363" s="539"/>
      <c r="BZ363" s="539"/>
      <c r="CA363" s="539"/>
      <c r="CB363" s="539"/>
      <c r="CC363" s="539"/>
      <c r="CD363" s="539"/>
      <c r="CE363" s="53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38" t="s">
        <v>393</v>
      </c>
      <c r="P364" s="53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38" t="s">
        <v>393</v>
      </c>
      <c r="Z364" s="53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38" t="s">
        <v>393</v>
      </c>
      <c r="AJ364" s="53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38" t="s">
        <v>393</v>
      </c>
      <c r="AT364" s="53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38" t="s">
        <v>393</v>
      </c>
      <c r="BD364" s="53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38" t="s">
        <v>393</v>
      </c>
      <c r="BN364" s="53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38" t="s">
        <v>393</v>
      </c>
      <c r="BX364" s="539"/>
      <c r="BY364" s="539"/>
      <c r="BZ364" s="539"/>
      <c r="CA364" s="539"/>
      <c r="CB364" s="539"/>
      <c r="CC364" s="539"/>
      <c r="CD364" s="539"/>
      <c r="CE364" s="539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2025-05-04T04:41:49Z</dcterms:modified>
</cp:coreProperties>
</file>