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H SIKLUS ITS\Perhitungan Karbon 2\"/>
    </mc:Choice>
  </mc:AlternateContent>
  <bookViews>
    <workbookView xWindow="0" yWindow="0" windowWidth="20490" windowHeight="7755"/>
  </bookViews>
  <sheets>
    <sheet name="POHON zona 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1" l="1"/>
  <c r="M12" i="1"/>
  <c r="M13" i="1"/>
  <c r="M14" i="1"/>
  <c r="M15" i="1"/>
  <c r="M16" i="1"/>
  <c r="M17" i="1"/>
  <c r="M10" i="1"/>
  <c r="M19" i="1"/>
  <c r="M20" i="1"/>
  <c r="M18" i="1"/>
  <c r="M9" i="1"/>
  <c r="M8" i="1"/>
  <c r="M7" i="1"/>
  <c r="M3" i="1"/>
  <c r="M4" i="1"/>
  <c r="M5" i="1"/>
  <c r="M6" i="1"/>
  <c r="M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G13" i="1"/>
  <c r="I2" i="1" l="1"/>
  <c r="I3" i="1"/>
  <c r="I4" i="1"/>
  <c r="I5" i="1"/>
  <c r="I6" i="1"/>
  <c r="I7" i="1"/>
  <c r="I8" i="1"/>
  <c r="I9" i="1"/>
  <c r="I10" i="1"/>
  <c r="I11" i="1"/>
  <c r="I12" i="1"/>
  <c r="I14" i="1"/>
  <c r="I15" i="1"/>
  <c r="I16" i="1"/>
  <c r="I17" i="1"/>
  <c r="I18" i="1"/>
  <c r="I13" i="1"/>
  <c r="G3" i="1"/>
  <c r="G4" i="1"/>
  <c r="G5" i="1"/>
  <c r="G6" i="1"/>
  <c r="G7" i="1"/>
  <c r="G8" i="1"/>
  <c r="G9" i="1"/>
  <c r="G10" i="1"/>
  <c r="G11" i="1"/>
  <c r="G12" i="1"/>
  <c r="G14" i="1"/>
  <c r="G15" i="1"/>
  <c r="G16" i="1"/>
  <c r="G17" i="1"/>
  <c r="G18" i="1"/>
  <c r="G19" i="1"/>
  <c r="G20" i="1"/>
  <c r="G2" i="1"/>
</calcChain>
</file>

<file path=xl/sharedStrings.xml><?xml version="1.0" encoding="utf-8"?>
<sst xmlns="http://schemas.openxmlformats.org/spreadsheetml/2006/main" count="51" uniqueCount="23">
  <si>
    <t>No</t>
  </si>
  <si>
    <t>Nama Pohon</t>
  </si>
  <si>
    <t>Keliling</t>
  </si>
  <si>
    <t>Tinggi penembak (cm)</t>
  </si>
  <si>
    <t>Tinggi total (cm)</t>
  </si>
  <si>
    <t>Tinggi bebas cabang (cm)</t>
  </si>
  <si>
    <t>Ket</t>
  </si>
  <si>
    <t>Mahoni</t>
  </si>
  <si>
    <t>Klino tinggi total</t>
  </si>
  <si>
    <t>Klino tinggi bebas cabang</t>
  </si>
  <si>
    <t>Jarak (cm)</t>
  </si>
  <si>
    <t>Pohon</t>
  </si>
  <si>
    <t>Tiang</t>
  </si>
  <si>
    <t>Pohon Mati</t>
  </si>
  <si>
    <t>Pancang</t>
  </si>
  <si>
    <t>Cabang</t>
  </si>
  <si>
    <t>Jati</t>
  </si>
  <si>
    <t>Angsana</t>
  </si>
  <si>
    <t>Flamboyan</t>
  </si>
  <si>
    <t>Asam Londo</t>
  </si>
  <si>
    <t>Berat Jenis</t>
  </si>
  <si>
    <t>Biomassa Pohon</t>
  </si>
  <si>
    <t xml:space="preserve">Diameter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</si>
</sst>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D1" workbookViewId="0">
      <selection activeCell="M12" sqref="M12"/>
    </sheetView>
  </sheetViews>
  <sheetFormatPr defaultRowHeight="15" x14ac:dyDescent="0.25"/>
  <cols>
    <col min="1" max="1" width="6.140625" customWidth="1"/>
    <col min="2" max="2" width="19.5703125" customWidth="1"/>
    <col min="4" max="4" width="20.5703125" customWidth="1"/>
    <col min="5" max="5" width="21.7109375" customWidth="1"/>
    <col min="6" max="6" width="24.28515625" customWidth="1"/>
    <col min="7" max="8" width="23.85546875" customWidth="1"/>
    <col min="9" max="9" width="10.28515625" customWidth="1"/>
    <col min="10" max="10" width="13.140625" customWidth="1"/>
    <col min="11" max="11" width="13" customWidth="1"/>
    <col min="12" max="12" width="18.85546875" customWidth="1"/>
    <col min="13" max="13" width="18.42578125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3" t="s">
        <v>22</v>
      </c>
      <c r="E1" s="1" t="s">
        <v>3</v>
      </c>
      <c r="F1" s="1" t="s">
        <v>8</v>
      </c>
      <c r="G1" s="1" t="s">
        <v>4</v>
      </c>
      <c r="H1" s="1" t="s">
        <v>9</v>
      </c>
      <c r="I1" s="1" t="s">
        <v>5</v>
      </c>
      <c r="J1" s="1" t="s">
        <v>10</v>
      </c>
      <c r="K1" s="1" t="s">
        <v>6</v>
      </c>
      <c r="L1" s="3" t="s">
        <v>20</v>
      </c>
      <c r="M1" s="3" t="s">
        <v>21</v>
      </c>
    </row>
    <row r="2" spans="1:13" ht="15.75" thickBot="1" x14ac:dyDescent="0.3">
      <c r="A2" s="2">
        <v>1</v>
      </c>
      <c r="B2" s="2" t="s">
        <v>7</v>
      </c>
      <c r="C2" s="2">
        <v>112</v>
      </c>
      <c r="D2" s="2">
        <f>(C2/PI())</f>
        <v>35.65070725258456</v>
      </c>
      <c r="E2" s="2">
        <v>143</v>
      </c>
      <c r="F2" s="2">
        <v>45</v>
      </c>
      <c r="G2" s="2">
        <f>((TAN(RADIANS(F2))*J2)+E2)</f>
        <v>643</v>
      </c>
      <c r="H2" s="2">
        <v>25</v>
      </c>
      <c r="I2" s="2">
        <f>((TAN(RADIANS(H2))*J2)+E2)</f>
        <v>376.15382907749927</v>
      </c>
      <c r="J2" s="2">
        <v>500</v>
      </c>
      <c r="K2" s="2" t="s">
        <v>11</v>
      </c>
      <c r="L2" s="2">
        <v>0.51</v>
      </c>
      <c r="M2" s="2">
        <f>(0.048*(D2)^2.68)</f>
        <v>693.08081802726053</v>
      </c>
    </row>
    <row r="3" spans="1:13" ht="15.75" thickBot="1" x14ac:dyDescent="0.3">
      <c r="A3" s="2">
        <v>2</v>
      </c>
      <c r="B3" s="2" t="s">
        <v>7</v>
      </c>
      <c r="C3" s="2">
        <v>54</v>
      </c>
      <c r="D3" s="2">
        <f t="shared" ref="D3:D20" si="0">(C3/PI())</f>
        <v>17.188733853924695</v>
      </c>
      <c r="E3" s="2">
        <v>143</v>
      </c>
      <c r="F3" s="2">
        <v>40</v>
      </c>
      <c r="G3" s="2">
        <f t="shared" ref="G3:G12" si="1">((TAN(RADIANS(F3))*J3)+E3)</f>
        <v>562.54981558863994</v>
      </c>
      <c r="H3" s="2">
        <v>15</v>
      </c>
      <c r="I3" s="2">
        <f t="shared" ref="I3:I12" si="2">((TAN(RADIANS(H3))*J3)+E3)</f>
        <v>276.97459621556135</v>
      </c>
      <c r="J3" s="2">
        <v>500</v>
      </c>
      <c r="K3" s="2" t="s">
        <v>11</v>
      </c>
      <c r="L3" s="2">
        <v>0.51</v>
      </c>
      <c r="M3" s="2">
        <f t="shared" ref="M3:M6" si="3">(0.048*(D3)^2.68)</f>
        <v>98.105838700242927</v>
      </c>
    </row>
    <row r="4" spans="1:13" ht="15.75" thickBot="1" x14ac:dyDescent="0.3">
      <c r="A4" s="2">
        <v>3</v>
      </c>
      <c r="B4" s="2" t="s">
        <v>7</v>
      </c>
      <c r="C4" s="2">
        <v>48</v>
      </c>
      <c r="D4" s="2">
        <f t="shared" si="0"/>
        <v>15.278874536821952</v>
      </c>
      <c r="E4" s="2">
        <v>143</v>
      </c>
      <c r="F4" s="2">
        <v>40</v>
      </c>
      <c r="G4" s="2">
        <f t="shared" si="1"/>
        <v>562.54981558863994</v>
      </c>
      <c r="H4" s="2">
        <v>15</v>
      </c>
      <c r="I4" s="2">
        <f t="shared" si="2"/>
        <v>276.97459621556135</v>
      </c>
      <c r="J4" s="2">
        <v>500</v>
      </c>
      <c r="K4" s="2" t="s">
        <v>11</v>
      </c>
      <c r="L4" s="2">
        <v>0.51</v>
      </c>
      <c r="M4" s="2">
        <f t="shared" si="3"/>
        <v>71.549416231659038</v>
      </c>
    </row>
    <row r="5" spans="1:13" ht="15.75" thickBot="1" x14ac:dyDescent="0.3">
      <c r="A5" s="2">
        <v>4</v>
      </c>
      <c r="B5" s="2" t="s">
        <v>7</v>
      </c>
      <c r="C5" s="2">
        <v>83</v>
      </c>
      <c r="D5" s="2">
        <f t="shared" si="0"/>
        <v>26.419720553254628</v>
      </c>
      <c r="E5" s="2">
        <v>143</v>
      </c>
      <c r="F5" s="2">
        <v>46</v>
      </c>
      <c r="G5" s="2">
        <f t="shared" si="1"/>
        <v>660.7651568952848</v>
      </c>
      <c r="H5" s="2">
        <v>21</v>
      </c>
      <c r="I5" s="2">
        <f t="shared" si="2"/>
        <v>334.93201751770789</v>
      </c>
      <c r="J5" s="2">
        <v>500</v>
      </c>
      <c r="K5" s="2" t="s">
        <v>11</v>
      </c>
      <c r="L5" s="2">
        <v>0.51</v>
      </c>
      <c r="M5" s="2">
        <f t="shared" si="3"/>
        <v>310.46229683688688</v>
      </c>
    </row>
    <row r="6" spans="1:13" ht="15.75" thickBot="1" x14ac:dyDescent="0.3">
      <c r="A6" s="2">
        <v>5</v>
      </c>
      <c r="B6" s="2" t="s">
        <v>7</v>
      </c>
      <c r="C6" s="2">
        <v>80</v>
      </c>
      <c r="D6" s="2">
        <f t="shared" si="0"/>
        <v>25.464790894703256</v>
      </c>
      <c r="E6" s="2">
        <v>143</v>
      </c>
      <c r="F6" s="2">
        <v>52</v>
      </c>
      <c r="G6" s="2">
        <f t="shared" si="1"/>
        <v>782.97081609653935</v>
      </c>
      <c r="H6" s="2">
        <v>33</v>
      </c>
      <c r="I6" s="2">
        <f t="shared" si="2"/>
        <v>467.70379659875533</v>
      </c>
      <c r="J6" s="2">
        <v>500</v>
      </c>
      <c r="K6" s="2" t="s">
        <v>11</v>
      </c>
      <c r="L6" s="2">
        <v>0.51</v>
      </c>
      <c r="M6" s="2">
        <f t="shared" si="3"/>
        <v>281.29417807278605</v>
      </c>
    </row>
    <row r="7" spans="1:13" ht="15.75" thickBot="1" x14ac:dyDescent="0.3">
      <c r="A7" s="2">
        <v>6</v>
      </c>
      <c r="B7" s="2" t="s">
        <v>16</v>
      </c>
      <c r="C7" s="2">
        <v>51</v>
      </c>
      <c r="D7" s="2">
        <f t="shared" si="0"/>
        <v>16.233804195373324</v>
      </c>
      <c r="E7" s="2">
        <v>143</v>
      </c>
      <c r="F7" s="2">
        <v>53</v>
      </c>
      <c r="G7" s="2">
        <f t="shared" si="1"/>
        <v>806.52241081020486</v>
      </c>
      <c r="H7" s="2">
        <v>46</v>
      </c>
      <c r="I7" s="2">
        <f t="shared" si="2"/>
        <v>660.7651568952848</v>
      </c>
      <c r="J7" s="2">
        <v>500</v>
      </c>
      <c r="K7" s="2" t="s">
        <v>12</v>
      </c>
      <c r="L7" s="2">
        <v>0.51700000000000002</v>
      </c>
      <c r="M7" s="2">
        <f>(0.153*(D7)^2.39)</f>
        <v>119.56276665347492</v>
      </c>
    </row>
    <row r="8" spans="1:13" ht="15.75" thickBot="1" x14ac:dyDescent="0.3">
      <c r="A8" s="2">
        <v>7</v>
      </c>
      <c r="B8" s="2" t="s">
        <v>7</v>
      </c>
      <c r="C8" s="2">
        <v>24</v>
      </c>
      <c r="D8" s="2">
        <f t="shared" si="0"/>
        <v>7.6394372684109761</v>
      </c>
      <c r="E8" s="2">
        <v>143</v>
      </c>
      <c r="F8" s="2">
        <v>45</v>
      </c>
      <c r="G8" s="2">
        <f t="shared" si="1"/>
        <v>643</v>
      </c>
      <c r="H8" s="2">
        <v>26</v>
      </c>
      <c r="I8" s="2">
        <f t="shared" si="2"/>
        <v>386.86629428293071</v>
      </c>
      <c r="J8" s="2">
        <v>500</v>
      </c>
      <c r="K8" s="2" t="s">
        <v>11</v>
      </c>
      <c r="L8" s="2">
        <v>0.51</v>
      </c>
      <c r="M8" s="2">
        <f>(0.048*(D8)^2.68)</f>
        <v>11.164665254757097</v>
      </c>
    </row>
    <row r="9" spans="1:13" ht="15.75" thickBot="1" x14ac:dyDescent="0.3">
      <c r="A9" s="2">
        <v>8</v>
      </c>
      <c r="B9" s="2" t="s">
        <v>7</v>
      </c>
      <c r="C9" s="2">
        <v>44</v>
      </c>
      <c r="D9" s="2">
        <f t="shared" si="0"/>
        <v>14.00563499208679</v>
      </c>
      <c r="E9" s="2">
        <v>143</v>
      </c>
      <c r="F9" s="2">
        <v>59</v>
      </c>
      <c r="G9" s="2">
        <f t="shared" si="1"/>
        <v>975.13974117525913</v>
      </c>
      <c r="H9" s="2">
        <v>16</v>
      </c>
      <c r="I9" s="2">
        <f t="shared" si="2"/>
        <v>286.37269287940398</v>
      </c>
      <c r="J9" s="2">
        <v>500</v>
      </c>
      <c r="K9" s="2" t="s">
        <v>12</v>
      </c>
      <c r="L9" s="2">
        <v>0.51</v>
      </c>
      <c r="M9" s="2">
        <f>(0.048*(D9)^2.68)</f>
        <v>56.667330144745932</v>
      </c>
    </row>
    <row r="10" spans="1:13" ht="15.75" thickBot="1" x14ac:dyDescent="0.3">
      <c r="A10" s="2">
        <v>9</v>
      </c>
      <c r="B10" s="2" t="s">
        <v>17</v>
      </c>
      <c r="C10" s="2">
        <v>64</v>
      </c>
      <c r="D10" s="2">
        <f t="shared" si="0"/>
        <v>20.371832715762604</v>
      </c>
      <c r="E10" s="2">
        <v>143</v>
      </c>
      <c r="F10" s="2">
        <v>53</v>
      </c>
      <c r="G10" s="2">
        <f t="shared" si="1"/>
        <v>806.52241081020486</v>
      </c>
      <c r="H10" s="2">
        <v>18</v>
      </c>
      <c r="I10" s="2">
        <f t="shared" si="2"/>
        <v>305.45984811645314</v>
      </c>
      <c r="J10" s="2">
        <v>500</v>
      </c>
      <c r="K10" s="2" t="s">
        <v>11</v>
      </c>
      <c r="L10" s="2">
        <v>0.62</v>
      </c>
      <c r="M10" s="2">
        <f>(0.112*(L10*(D10)^2*G10))</f>
        <v>23242.688101780692</v>
      </c>
    </row>
    <row r="11" spans="1:13" ht="15.75" thickBot="1" x14ac:dyDescent="0.3">
      <c r="A11" s="2">
        <v>10</v>
      </c>
      <c r="B11" s="2" t="s">
        <v>17</v>
      </c>
      <c r="C11" s="2">
        <v>63</v>
      </c>
      <c r="D11" s="2">
        <f t="shared" si="0"/>
        <v>20.053522829578814</v>
      </c>
      <c r="E11" s="2">
        <v>143</v>
      </c>
      <c r="F11" s="2">
        <v>45</v>
      </c>
      <c r="G11" s="2">
        <f t="shared" si="1"/>
        <v>643</v>
      </c>
      <c r="H11" s="2">
        <v>15</v>
      </c>
      <c r="I11" s="2">
        <f t="shared" si="2"/>
        <v>276.97459621556135</v>
      </c>
      <c r="J11" s="2">
        <v>500</v>
      </c>
      <c r="K11" s="2" t="s">
        <v>13</v>
      </c>
      <c r="L11" s="2">
        <v>0.62</v>
      </c>
      <c r="M11" s="2">
        <f>(0.112*(L11*(D11)^2*G11))</f>
        <v>17955.687510680757</v>
      </c>
    </row>
    <row r="12" spans="1:13" ht="15.75" thickBot="1" x14ac:dyDescent="0.3">
      <c r="A12" s="2">
        <v>11</v>
      </c>
      <c r="B12" s="2" t="s">
        <v>17</v>
      </c>
      <c r="C12" s="2">
        <v>63</v>
      </c>
      <c r="D12" s="2">
        <f t="shared" si="0"/>
        <v>20.053522829578814</v>
      </c>
      <c r="E12" s="2">
        <v>143</v>
      </c>
      <c r="F12" s="2">
        <v>27</v>
      </c>
      <c r="G12" s="2">
        <f t="shared" si="1"/>
        <v>397.76272474721441</v>
      </c>
      <c r="H12" s="2">
        <v>8</v>
      </c>
      <c r="I12" s="2">
        <f t="shared" si="2"/>
        <v>213.27041735119573</v>
      </c>
      <c r="J12" s="2">
        <v>500</v>
      </c>
      <c r="K12" s="2" t="s">
        <v>11</v>
      </c>
      <c r="L12" s="2">
        <v>0.62</v>
      </c>
      <c r="M12" s="2">
        <f t="shared" ref="M11:M17" si="4">(0.112*(L12*(D12)^2*G12))</f>
        <v>11107.469967275125</v>
      </c>
    </row>
    <row r="13" spans="1:13" ht="15.75" thickBot="1" x14ac:dyDescent="0.3">
      <c r="A13" s="2">
        <v>12</v>
      </c>
      <c r="B13" s="2" t="s">
        <v>17</v>
      </c>
      <c r="C13" s="2">
        <v>23</v>
      </c>
      <c r="D13" s="2">
        <f t="shared" si="0"/>
        <v>7.3211273822271856</v>
      </c>
      <c r="E13" s="2">
        <v>143</v>
      </c>
      <c r="F13" s="2">
        <v>33</v>
      </c>
      <c r="G13" s="2">
        <f>((TAN(RADIANS(F13))*J13)+E13)</f>
        <v>467.70379659875533</v>
      </c>
      <c r="H13" s="2">
        <v>20</v>
      </c>
      <c r="I13" s="2">
        <f>((TAN(RADIANS(H13))*J13)+E13)</f>
        <v>324.9851171331012</v>
      </c>
      <c r="J13" s="2">
        <v>500</v>
      </c>
      <c r="K13" s="2" t="s">
        <v>15</v>
      </c>
      <c r="L13" s="2">
        <v>0.62</v>
      </c>
      <c r="M13" s="2">
        <f t="shared" si="4"/>
        <v>1740.7505222247</v>
      </c>
    </row>
    <row r="14" spans="1:13" ht="15.75" thickBot="1" x14ac:dyDescent="0.3">
      <c r="A14" s="2">
        <v>13</v>
      </c>
      <c r="B14" s="2" t="s">
        <v>18</v>
      </c>
      <c r="C14" s="2">
        <v>129</v>
      </c>
      <c r="D14" s="2">
        <f t="shared" si="0"/>
        <v>41.061975317708999</v>
      </c>
      <c r="E14" s="2">
        <v>143</v>
      </c>
      <c r="F14" s="2">
        <v>52</v>
      </c>
      <c r="G14" s="2">
        <f>((TAN(RADIANS(F14))*J14)+E14)</f>
        <v>782.97081609653935</v>
      </c>
      <c r="H14" s="2">
        <v>14</v>
      </c>
      <c r="I14" s="2">
        <f>((TAN(RADIANS(H14))*J14)+E14)</f>
        <v>267.66400142159034</v>
      </c>
      <c r="J14" s="2">
        <v>500</v>
      </c>
      <c r="K14" s="2" t="s">
        <v>11</v>
      </c>
      <c r="L14" s="2">
        <v>0.44700000000000001</v>
      </c>
      <c r="M14" s="2">
        <f t="shared" si="4"/>
        <v>66092.289390197839</v>
      </c>
    </row>
    <row r="15" spans="1:13" ht="15.75" thickBot="1" x14ac:dyDescent="0.3">
      <c r="A15" s="2">
        <v>14</v>
      </c>
      <c r="B15" s="2" t="s">
        <v>17</v>
      </c>
      <c r="C15" s="2">
        <v>64</v>
      </c>
      <c r="D15" s="2">
        <f t="shared" si="0"/>
        <v>20.371832715762604</v>
      </c>
      <c r="E15" s="2">
        <v>143</v>
      </c>
      <c r="F15" s="2">
        <v>55</v>
      </c>
      <c r="G15" s="2">
        <f>((TAN(RADIANS(F15))*J15)+E15)</f>
        <v>857.07400337105719</v>
      </c>
      <c r="H15" s="2">
        <v>22</v>
      </c>
      <c r="I15" s="2">
        <f>((TAN(RADIANS(H15))*J15)+E15)</f>
        <v>345.01311291757838</v>
      </c>
      <c r="J15" s="2">
        <v>500</v>
      </c>
      <c r="K15" s="2" t="s">
        <v>11</v>
      </c>
      <c r="L15" s="2">
        <v>0.62</v>
      </c>
      <c r="M15" s="2">
        <f t="shared" si="4"/>
        <v>24699.504283441242</v>
      </c>
    </row>
    <row r="16" spans="1:13" ht="15.75" thickBot="1" x14ac:dyDescent="0.3">
      <c r="A16" s="2">
        <v>15</v>
      </c>
      <c r="B16" s="2" t="s">
        <v>18</v>
      </c>
      <c r="C16" s="2">
        <v>99</v>
      </c>
      <c r="D16" s="2">
        <f t="shared" si="0"/>
        <v>31.512678732195276</v>
      </c>
      <c r="E16" s="2">
        <v>143</v>
      </c>
      <c r="F16" s="2">
        <v>51</v>
      </c>
      <c r="G16" s="2">
        <f>((TAN(RADIANS(F16))*J16)+E16)</f>
        <v>760.4485782675257</v>
      </c>
      <c r="H16" s="2">
        <v>30</v>
      </c>
      <c r="I16" s="2">
        <f>((TAN(RADIANS(H16))*J16)+E16)</f>
        <v>431.67513459481285</v>
      </c>
      <c r="J16" s="2">
        <v>500</v>
      </c>
      <c r="K16" s="2" t="s">
        <v>11</v>
      </c>
      <c r="L16" s="2">
        <v>0.44700000000000001</v>
      </c>
      <c r="M16" s="2">
        <f t="shared" si="4"/>
        <v>37806.462410571854</v>
      </c>
    </row>
    <row r="17" spans="1:13" ht="15.75" thickBot="1" x14ac:dyDescent="0.3">
      <c r="A17" s="2">
        <v>16</v>
      </c>
      <c r="B17" s="2" t="s">
        <v>19</v>
      </c>
      <c r="C17" s="2">
        <v>112</v>
      </c>
      <c r="D17" s="2">
        <f t="shared" si="0"/>
        <v>35.65070725258456</v>
      </c>
      <c r="E17" s="2">
        <v>143</v>
      </c>
      <c r="F17" s="2">
        <v>55</v>
      </c>
      <c r="G17" s="2">
        <f>((TAN(RADIANS(F17))*J17)+E17)</f>
        <v>857.07400337105719</v>
      </c>
      <c r="H17" s="2">
        <v>15</v>
      </c>
      <c r="I17" s="2">
        <f>((TAN(RADIANS(H17))*J17)+E17)</f>
        <v>276.97459621556135</v>
      </c>
      <c r="J17" s="2">
        <v>500</v>
      </c>
      <c r="K17" s="2" t="s">
        <v>11</v>
      </c>
      <c r="L17" s="2">
        <v>0.55100000000000005</v>
      </c>
      <c r="M17" s="2">
        <f t="shared" si="4"/>
        <v>67223.983482724827</v>
      </c>
    </row>
    <row r="18" spans="1:13" ht="15.75" thickBot="1" x14ac:dyDescent="0.3">
      <c r="A18" s="2">
        <v>17</v>
      </c>
      <c r="B18" s="2" t="s">
        <v>7</v>
      </c>
      <c r="C18" s="2">
        <v>64.5</v>
      </c>
      <c r="D18" s="2">
        <f t="shared" si="0"/>
        <v>20.5309876588545</v>
      </c>
      <c r="E18" s="2">
        <v>143</v>
      </c>
      <c r="F18" s="2">
        <v>47</v>
      </c>
      <c r="G18" s="2">
        <f>((TAN(RADIANS(F18))*J18)+E18)</f>
        <v>679.18435501234126</v>
      </c>
      <c r="H18" s="2">
        <v>10</v>
      </c>
      <c r="I18" s="2">
        <f>((TAN(RADIANS(H18))*J18)+E18)</f>
        <v>231.16349035423249</v>
      </c>
      <c r="J18" s="2">
        <v>500</v>
      </c>
      <c r="K18" s="2" t="s">
        <v>11</v>
      </c>
      <c r="L18" s="2">
        <v>0.51</v>
      </c>
      <c r="M18" s="2">
        <f>(0.048*(D18)^2.68)</f>
        <v>157.94272031384423</v>
      </c>
    </row>
    <row r="19" spans="1:13" ht="15.75" thickBot="1" x14ac:dyDescent="0.3">
      <c r="A19" s="2">
        <v>18</v>
      </c>
      <c r="B19" s="2" t="s">
        <v>7</v>
      </c>
      <c r="C19" s="2">
        <v>8</v>
      </c>
      <c r="D19" s="2">
        <f t="shared" si="0"/>
        <v>2.5464790894703255</v>
      </c>
      <c r="E19" s="2">
        <v>143</v>
      </c>
      <c r="F19" s="2">
        <v>21</v>
      </c>
      <c r="G19" s="2">
        <f>((TAN(RADIANS(F19))*J19)+E19)</f>
        <v>334.93201751770789</v>
      </c>
      <c r="H19" s="2"/>
      <c r="I19" s="2">
        <v>334.93201749999997</v>
      </c>
      <c r="J19" s="2">
        <v>500</v>
      </c>
      <c r="K19" s="2" t="s">
        <v>14</v>
      </c>
      <c r="L19" s="2">
        <v>0.51</v>
      </c>
      <c r="M19" s="2">
        <f t="shared" ref="M19:M20" si="5">(0.048*(D19)^2.68)</f>
        <v>0.58770683787923894</v>
      </c>
    </row>
    <row r="20" spans="1:13" ht="15.75" thickBot="1" x14ac:dyDescent="0.3">
      <c r="A20" s="2">
        <v>19</v>
      </c>
      <c r="B20" s="2" t="s">
        <v>7</v>
      </c>
      <c r="C20" s="2">
        <v>9</v>
      </c>
      <c r="D20" s="2">
        <f t="shared" si="0"/>
        <v>2.8647889756541161</v>
      </c>
      <c r="E20" s="2">
        <v>143</v>
      </c>
      <c r="F20" s="2">
        <v>26</v>
      </c>
      <c r="G20" s="2">
        <f>((TAN(RADIANS(F20))*J20)+E20)</f>
        <v>386.86629428293071</v>
      </c>
      <c r="H20" s="2"/>
      <c r="I20" s="2">
        <v>386.86629429999999</v>
      </c>
      <c r="J20" s="2">
        <v>500</v>
      </c>
      <c r="K20" s="2" t="s">
        <v>14</v>
      </c>
      <c r="L20" s="2">
        <v>0.51</v>
      </c>
      <c r="M20" s="2">
        <f t="shared" si="5"/>
        <v>0.8058412671506644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POHON zona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2015-02-07T06:48:13Z</dcterms:created>
  <dcterms:modified xsi:type="dcterms:W3CDTF">2015-02-07T08:23:06Z</dcterms:modified>
</cp:coreProperties>
</file>