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<sst xmlns="http://schemas.openxmlformats.org/spreadsheetml/2006/main" count="90" uniqueCount="47">
  <si>
    <t>Site</t>
  </si>
  <si>
    <t>Depth (cm)</t>
  </si>
  <si>
    <t>Mass &gt; 2mm (g)</t>
  </si>
  <si>
    <t>Mass &lt; 2mm (g)</t>
  </si>
  <si>
    <t>Sum Mass</t>
  </si>
  <si>
    <t>% &gt; 2mm</t>
  </si>
  <si>
    <t>% &lt; 2mm</t>
  </si>
  <si>
    <t>Notes</t>
  </si>
  <si>
    <t>Sand Mass</t>
  </si>
  <si>
    <t>% Sand</t>
  </si>
  <si>
    <t>Glass Mass</t>
  </si>
  <si>
    <t>Glass Mass w/ C+S</t>
  </si>
  <si>
    <t>C+S Mass</t>
  </si>
  <si>
    <t>Glass Mass w/ C</t>
  </si>
  <si>
    <t>Clay Mass</t>
  </si>
  <si>
    <t>Silt Mass</t>
  </si>
  <si>
    <t>Clay %</t>
  </si>
  <si>
    <t>Silt %</t>
  </si>
  <si>
    <t>Sand+C+S</t>
  </si>
  <si>
    <t>Sand%+C%+S%</t>
  </si>
  <si>
    <t>F2</t>
  </si>
  <si>
    <t>0-20</t>
  </si>
  <si>
    <t>20-40/60</t>
  </si>
  <si>
    <t>40-60</t>
  </si>
  <si>
    <t>80-100</t>
  </si>
  <si>
    <t>F3</t>
  </si>
  <si>
    <t>30-50</t>
  </si>
  <si>
    <t>50-80</t>
  </si>
  <si>
    <t>F4</t>
  </si>
  <si>
    <t>20-40</t>
  </si>
  <si>
    <t>60-80</t>
  </si>
  <si>
    <t>hard peds, more red than F5A, breaks easier, gravelly</t>
  </si>
  <si>
    <t>F5A</t>
  </si>
  <si>
    <t>40-70</t>
  </si>
  <si>
    <t>70-90</t>
  </si>
  <si>
    <t>very hard peds, uniform shaped, difficult to break apart</t>
  </si>
  <si>
    <t>F6</t>
  </si>
  <si>
    <t>70+</t>
  </si>
  <si>
    <t>F7</t>
  </si>
  <si>
    <t>70-100</t>
  </si>
  <si>
    <t>very red</t>
  </si>
  <si>
    <t>110+</t>
  </si>
  <si>
    <t>SF10 Kimball Undisturbed</t>
  </si>
  <si>
    <t>No of F2 Perkins Undisturbed</t>
  </si>
  <si>
    <t>0-15</t>
  </si>
  <si>
    <t>15-30</t>
  </si>
  <si>
    <t>50-70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</si>
</sst>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15.86"/>
    <col customWidth="1" min="6" max="7" width="18.57"/>
    <col customWidth="1" min="8" max="8" width="16.57"/>
    <col customWidth="1" min="9" max="10" width="19.29"/>
    <col customWidth="1" min="11" max="11" width="17.0"/>
    <col customWidth="1" min="12" max="12" width="20.57"/>
    <col customWidth="1" min="15" max="15" width="17.43"/>
    <col customWidth="1" min="16" max="16" width="13.14"/>
    <col customWidth="1" min="21" max="21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20</v>
      </c>
      <c r="B2" s="1" t="s">
        <v>21</v>
      </c>
      <c r="C2" s="1">
        <v>69.6</v>
      </c>
      <c r="D2" s="1">
        <v>127.07</v>
      </c>
      <c r="E2">
        <f t="shared" ref="E2:E34" si="2">(C:C+D:D)</f>
        <v>196.67</v>
      </c>
      <c r="F2">
        <f t="shared" ref="F2:F34" si="3">(C2/E2)*100</f>
        <v>35.38923069</v>
      </c>
      <c r="G2">
        <f t="shared" ref="G2:G34" si="4">(D2/E2)*100</f>
        <v>64.61076931</v>
      </c>
      <c r="I2" s="1">
        <v>12.76</v>
      </c>
      <c r="J2">
        <f t="shared" ref="J2:J34" si="5">((I:I/50)*100)</f>
        <v>25.52</v>
      </c>
      <c r="K2" s="1">
        <v>2.04</v>
      </c>
      <c r="L2" s="1">
        <v>2.6</v>
      </c>
      <c r="M2">
        <f t="shared" ref="M2:M34" si="6">(L:L-K:K)</f>
        <v>0.56</v>
      </c>
      <c r="N2" s="1">
        <v>2.04</v>
      </c>
      <c r="O2" s="1">
        <v>2.13</v>
      </c>
      <c r="P2" s="1">
        <f t="shared" ref="P2:P34" si="7">((O:O-N:N)*50)</f>
        <v>4.5</v>
      </c>
      <c r="Q2">
        <f t="shared" ref="Q2:Q34" si="8">(ABS(M:M-P:P))</f>
        <v>3.94</v>
      </c>
      <c r="R2">
        <f t="shared" ref="R2:S2" si="1">((P:P/50)*100)</f>
        <v>9</v>
      </c>
      <c r="S2">
        <f t="shared" si="1"/>
        <v>7.88</v>
      </c>
      <c r="T2">
        <f t="shared" ref="T2:T34" si="10">(Q:Q+P:P+I:I)</f>
        <v>21.2</v>
      </c>
      <c r="U2">
        <f t="shared" ref="U2:U34" si="11">(S:S+R:R+J:J)</f>
        <v>42.4</v>
      </c>
    </row>
    <row r="3">
      <c r="A3" s="1" t="s">
        <v>20</v>
      </c>
      <c r="B3" s="1" t="s">
        <v>22</v>
      </c>
      <c r="C3" s="1">
        <v>481.32</v>
      </c>
      <c r="D3" s="1">
        <v>184.01</v>
      </c>
      <c r="E3">
        <f t="shared" si="2"/>
        <v>665.33</v>
      </c>
      <c r="F3">
        <f t="shared" si="3"/>
        <v>72.34304781</v>
      </c>
      <c r="G3">
        <f t="shared" si="4"/>
        <v>27.65695219</v>
      </c>
      <c r="I3" s="1">
        <v>10.21</v>
      </c>
      <c r="J3">
        <f t="shared" si="5"/>
        <v>20.42</v>
      </c>
      <c r="K3" s="1">
        <v>71.82</v>
      </c>
      <c r="L3" s="1">
        <v>72.73</v>
      </c>
      <c r="M3">
        <f t="shared" si="6"/>
        <v>0.91</v>
      </c>
      <c r="N3" s="1">
        <v>71.53</v>
      </c>
      <c r="O3" s="1">
        <v>71.97</v>
      </c>
      <c r="P3" s="1">
        <f t="shared" si="7"/>
        <v>22</v>
      </c>
      <c r="Q3">
        <f t="shared" si="8"/>
        <v>21.09</v>
      </c>
      <c r="R3">
        <f t="shared" ref="R3:S3" si="9">((P:P/50)*100)</f>
        <v>44</v>
      </c>
      <c r="S3">
        <f t="shared" si="9"/>
        <v>42.18</v>
      </c>
      <c r="T3">
        <f t="shared" si="10"/>
        <v>53.3</v>
      </c>
      <c r="U3">
        <f t="shared" si="11"/>
        <v>106.6</v>
      </c>
    </row>
    <row r="4">
      <c r="A4" s="1" t="s">
        <v>20</v>
      </c>
      <c r="B4" s="1" t="s">
        <v>23</v>
      </c>
      <c r="C4" s="1">
        <v>456.08</v>
      </c>
      <c r="D4" s="1">
        <v>179.42</v>
      </c>
      <c r="E4">
        <f t="shared" si="2"/>
        <v>635.5</v>
      </c>
      <c r="F4">
        <f t="shared" si="3"/>
        <v>71.76711251</v>
      </c>
      <c r="G4">
        <f t="shared" si="4"/>
        <v>28.23288749</v>
      </c>
      <c r="I4" s="1">
        <v>10.44</v>
      </c>
      <c r="J4">
        <f t="shared" si="5"/>
        <v>20.88</v>
      </c>
      <c r="K4" s="1">
        <v>71.61</v>
      </c>
      <c r="L4" s="1">
        <v>72.5</v>
      </c>
      <c r="M4">
        <f t="shared" si="6"/>
        <v>0.89</v>
      </c>
      <c r="N4" s="1">
        <v>2.04</v>
      </c>
      <c r="O4" s="1">
        <v>2.43</v>
      </c>
      <c r="P4" s="1">
        <f t="shared" si="7"/>
        <v>19.5</v>
      </c>
      <c r="Q4">
        <f t="shared" si="8"/>
        <v>18.61</v>
      </c>
      <c r="R4">
        <f t="shared" ref="R4:S4" si="12">((P:P/50)*100)</f>
        <v>39</v>
      </c>
      <c r="S4">
        <f t="shared" si="12"/>
        <v>37.22</v>
      </c>
      <c r="T4">
        <f t="shared" si="10"/>
        <v>48.55</v>
      </c>
      <c r="U4">
        <f t="shared" si="11"/>
        <v>97.1</v>
      </c>
    </row>
    <row r="5">
      <c r="A5" s="1" t="s">
        <v>20</v>
      </c>
      <c r="B5" s="1" t="s">
        <v>24</v>
      </c>
      <c r="C5" s="1">
        <v>555.28</v>
      </c>
      <c r="D5" s="1">
        <v>284.7</v>
      </c>
      <c r="E5">
        <f t="shared" si="2"/>
        <v>839.98</v>
      </c>
      <c r="F5">
        <f t="shared" si="3"/>
        <v>66.10633587</v>
      </c>
      <c r="G5">
        <f t="shared" si="4"/>
        <v>33.89366413</v>
      </c>
      <c r="I5" s="1">
        <v>11.26</v>
      </c>
      <c r="J5">
        <f t="shared" si="5"/>
        <v>22.52</v>
      </c>
      <c r="K5" s="1">
        <v>71.82</v>
      </c>
      <c r="L5" s="1">
        <v>72.66</v>
      </c>
      <c r="M5">
        <f t="shared" si="6"/>
        <v>0.84</v>
      </c>
      <c r="N5" s="1">
        <v>2.04</v>
      </c>
      <c r="O5" s="1">
        <v>2.44</v>
      </c>
      <c r="P5" s="1">
        <f t="shared" si="7"/>
        <v>20</v>
      </c>
      <c r="Q5">
        <f t="shared" si="8"/>
        <v>19.16</v>
      </c>
      <c r="R5">
        <f t="shared" ref="R5:S5" si="13">((P:P/50)*100)</f>
        <v>40</v>
      </c>
      <c r="S5">
        <f t="shared" si="13"/>
        <v>38.32</v>
      </c>
      <c r="T5">
        <f t="shared" si="10"/>
        <v>50.42</v>
      </c>
      <c r="U5">
        <f t="shared" si="11"/>
        <v>100.84</v>
      </c>
    </row>
    <row r="6">
      <c r="A6" s="1" t="s">
        <v>25</v>
      </c>
      <c r="B6" s="1" t="s">
        <v>21</v>
      </c>
      <c r="C6" s="1">
        <v>277.95</v>
      </c>
      <c r="D6" s="1">
        <v>312.47</v>
      </c>
      <c r="E6">
        <f t="shared" si="2"/>
        <v>590.42</v>
      </c>
      <c r="F6">
        <f t="shared" si="3"/>
        <v>47.07665729</v>
      </c>
      <c r="G6">
        <f t="shared" si="4"/>
        <v>52.92334271</v>
      </c>
      <c r="I6" s="1">
        <v>7.5</v>
      </c>
      <c r="J6">
        <f t="shared" si="5"/>
        <v>15</v>
      </c>
      <c r="K6" s="1">
        <v>72.44</v>
      </c>
      <c r="L6" s="1">
        <v>73.37</v>
      </c>
      <c r="M6">
        <f t="shared" si="6"/>
        <v>0.93</v>
      </c>
      <c r="N6" s="1">
        <v>2.04</v>
      </c>
      <c r="O6" s="1">
        <v>2.4</v>
      </c>
      <c r="P6" s="1">
        <f t="shared" si="7"/>
        <v>18</v>
      </c>
      <c r="Q6">
        <f t="shared" si="8"/>
        <v>17.07</v>
      </c>
      <c r="R6">
        <f t="shared" ref="R6:S6" si="14">((P:P/50)*100)</f>
        <v>36</v>
      </c>
      <c r="S6">
        <f t="shared" si="14"/>
        <v>34.14</v>
      </c>
      <c r="T6">
        <f t="shared" si="10"/>
        <v>42.57</v>
      </c>
      <c r="U6">
        <f t="shared" si="11"/>
        <v>85.14</v>
      </c>
    </row>
    <row r="7">
      <c r="A7" s="1" t="s">
        <v>25</v>
      </c>
      <c r="B7" s="1" t="s">
        <v>26</v>
      </c>
      <c r="C7" s="1">
        <v>497.34</v>
      </c>
      <c r="D7" s="1">
        <v>234.91</v>
      </c>
      <c r="E7">
        <f t="shared" si="2"/>
        <v>732.25</v>
      </c>
      <c r="F7">
        <f t="shared" si="3"/>
        <v>67.91942643</v>
      </c>
      <c r="G7">
        <f t="shared" si="4"/>
        <v>32.08057357</v>
      </c>
      <c r="I7" s="1">
        <v>7.85</v>
      </c>
      <c r="J7">
        <f t="shared" si="5"/>
        <v>15.7</v>
      </c>
      <c r="K7" s="1">
        <v>70.56</v>
      </c>
      <c r="L7" s="1">
        <v>71.54</v>
      </c>
      <c r="M7">
        <f t="shared" si="6"/>
        <v>0.98</v>
      </c>
      <c r="N7" s="1">
        <v>2.04</v>
      </c>
      <c r="O7" s="1">
        <v>2.51</v>
      </c>
      <c r="P7" s="1">
        <f t="shared" si="7"/>
        <v>23.5</v>
      </c>
      <c r="Q7">
        <f t="shared" si="8"/>
        <v>22.52</v>
      </c>
      <c r="R7">
        <f t="shared" ref="R7:S7" si="15">((P:P/50)*100)</f>
        <v>47</v>
      </c>
      <c r="S7">
        <f t="shared" si="15"/>
        <v>45.04</v>
      </c>
      <c r="T7">
        <f t="shared" si="10"/>
        <v>53.87</v>
      </c>
      <c r="U7">
        <f t="shared" si="11"/>
        <v>107.74</v>
      </c>
    </row>
    <row r="8">
      <c r="A8" s="1" t="s">
        <v>25</v>
      </c>
      <c r="B8" s="1" t="s">
        <v>27</v>
      </c>
      <c r="C8" s="1">
        <v>423.8</v>
      </c>
      <c r="D8" s="1">
        <v>287.41</v>
      </c>
      <c r="E8">
        <f t="shared" si="2"/>
        <v>711.21</v>
      </c>
      <c r="F8">
        <f t="shared" si="3"/>
        <v>59.58858846</v>
      </c>
      <c r="G8">
        <f t="shared" si="4"/>
        <v>40.41141154</v>
      </c>
      <c r="I8" s="1">
        <v>9.51</v>
      </c>
      <c r="J8">
        <f t="shared" si="5"/>
        <v>19.02</v>
      </c>
      <c r="K8" s="1">
        <v>68.08</v>
      </c>
      <c r="L8" s="1">
        <v>68.98</v>
      </c>
      <c r="M8">
        <f t="shared" si="6"/>
        <v>0.9</v>
      </c>
      <c r="N8" s="1">
        <v>2.04</v>
      </c>
      <c r="O8" s="1">
        <v>2.55</v>
      </c>
      <c r="P8" s="1">
        <f t="shared" si="7"/>
        <v>25.5</v>
      </c>
      <c r="Q8">
        <f t="shared" si="8"/>
        <v>24.6</v>
      </c>
      <c r="R8">
        <f t="shared" ref="R8:S8" si="16">((P:P/50)*100)</f>
        <v>51</v>
      </c>
      <c r="S8">
        <f t="shared" si="16"/>
        <v>49.2</v>
      </c>
      <c r="T8">
        <f t="shared" si="10"/>
        <v>59.61</v>
      </c>
      <c r="U8">
        <f t="shared" si="11"/>
        <v>119.22</v>
      </c>
    </row>
    <row r="9">
      <c r="A9" s="1" t="s">
        <v>25</v>
      </c>
      <c r="B9" s="1" t="s">
        <v>24</v>
      </c>
      <c r="C9" s="1">
        <v>541.91</v>
      </c>
      <c r="D9" s="1">
        <v>259.89</v>
      </c>
      <c r="E9">
        <f t="shared" si="2"/>
        <v>801.8</v>
      </c>
      <c r="F9">
        <f t="shared" si="3"/>
        <v>67.58667997</v>
      </c>
      <c r="G9">
        <f t="shared" si="4"/>
        <v>32.41332003</v>
      </c>
      <c r="I9" s="1">
        <v>17.76</v>
      </c>
      <c r="J9">
        <f t="shared" si="5"/>
        <v>35.52</v>
      </c>
      <c r="K9" s="1">
        <v>79.41</v>
      </c>
      <c r="L9" s="1">
        <v>80.08</v>
      </c>
      <c r="M9">
        <f t="shared" si="6"/>
        <v>0.67</v>
      </c>
      <c r="N9" s="1">
        <v>2.04</v>
      </c>
      <c r="O9" s="1">
        <v>2.4</v>
      </c>
      <c r="P9" s="1">
        <f t="shared" si="7"/>
        <v>18</v>
      </c>
      <c r="Q9">
        <f t="shared" si="8"/>
        <v>17.33</v>
      </c>
      <c r="R9">
        <f t="shared" ref="R9:S9" si="17">((P:P/50)*100)</f>
        <v>36</v>
      </c>
      <c r="S9">
        <f t="shared" si="17"/>
        <v>34.66</v>
      </c>
      <c r="T9">
        <f t="shared" si="10"/>
        <v>53.09</v>
      </c>
      <c r="U9">
        <f t="shared" si="11"/>
        <v>106.18</v>
      </c>
    </row>
    <row r="10">
      <c r="A10" s="1" t="s">
        <v>28</v>
      </c>
      <c r="B10" s="1" t="s">
        <v>21</v>
      </c>
      <c r="C10" s="1">
        <v>157.0</v>
      </c>
      <c r="D10" s="1">
        <v>407.31</v>
      </c>
      <c r="E10">
        <f t="shared" si="2"/>
        <v>564.31</v>
      </c>
      <c r="F10">
        <f t="shared" si="3"/>
        <v>27.82158743</v>
      </c>
      <c r="G10">
        <f t="shared" si="4"/>
        <v>72.17841257</v>
      </c>
      <c r="I10" s="1">
        <v>7.19</v>
      </c>
      <c r="J10">
        <f t="shared" si="5"/>
        <v>14.38</v>
      </c>
      <c r="K10" s="1">
        <v>2.04</v>
      </c>
      <c r="L10" s="1">
        <v>2.83</v>
      </c>
      <c r="M10">
        <f t="shared" si="6"/>
        <v>0.79</v>
      </c>
      <c r="N10" s="1">
        <v>2.04</v>
      </c>
      <c r="O10" s="1">
        <v>2.28</v>
      </c>
      <c r="P10" s="1">
        <f t="shared" si="7"/>
        <v>12</v>
      </c>
      <c r="Q10">
        <f t="shared" si="8"/>
        <v>11.21</v>
      </c>
      <c r="R10">
        <f t="shared" ref="R10:S10" si="18">((P:P/50)*100)</f>
        <v>24</v>
      </c>
      <c r="S10">
        <f t="shared" si="18"/>
        <v>22.42</v>
      </c>
      <c r="T10">
        <f t="shared" si="10"/>
        <v>30.4</v>
      </c>
      <c r="U10">
        <f t="shared" si="11"/>
        <v>60.8</v>
      </c>
    </row>
    <row r="11">
      <c r="A11" s="1" t="s">
        <v>28</v>
      </c>
      <c r="B11" s="1" t="s">
        <v>29</v>
      </c>
      <c r="C11" s="1">
        <v>334.03</v>
      </c>
      <c r="D11" s="1">
        <v>292.74</v>
      </c>
      <c r="E11">
        <f t="shared" si="2"/>
        <v>626.77</v>
      </c>
      <c r="F11">
        <f t="shared" si="3"/>
        <v>53.29387176</v>
      </c>
      <c r="G11">
        <f t="shared" si="4"/>
        <v>46.70612824</v>
      </c>
      <c r="I11" s="1">
        <v>9.29</v>
      </c>
      <c r="J11">
        <f t="shared" si="5"/>
        <v>18.58</v>
      </c>
      <c r="K11" s="1">
        <v>69.38</v>
      </c>
      <c r="L11" s="1">
        <v>70.35</v>
      </c>
      <c r="M11">
        <f t="shared" si="6"/>
        <v>0.97</v>
      </c>
      <c r="N11" s="1">
        <v>2.04</v>
      </c>
      <c r="O11" s="1">
        <v>2.57</v>
      </c>
      <c r="P11" s="1">
        <f t="shared" si="7"/>
        <v>26.5</v>
      </c>
      <c r="Q11">
        <f t="shared" si="8"/>
        <v>25.53</v>
      </c>
      <c r="R11">
        <f t="shared" ref="R11:S11" si="19">((P:P/50)*100)</f>
        <v>53</v>
      </c>
      <c r="S11">
        <f t="shared" si="19"/>
        <v>51.06</v>
      </c>
      <c r="T11">
        <f t="shared" si="10"/>
        <v>61.32</v>
      </c>
      <c r="U11">
        <f t="shared" si="11"/>
        <v>122.64</v>
      </c>
    </row>
    <row r="12">
      <c r="A12" s="1" t="s">
        <v>28</v>
      </c>
      <c r="B12" s="1" t="s">
        <v>23</v>
      </c>
      <c r="C12" s="1">
        <v>362.64</v>
      </c>
      <c r="D12" s="1">
        <v>125.94</v>
      </c>
      <c r="E12">
        <f t="shared" si="2"/>
        <v>488.58</v>
      </c>
      <c r="F12">
        <f t="shared" si="3"/>
        <v>74.22325924</v>
      </c>
      <c r="G12">
        <f t="shared" si="4"/>
        <v>25.77674076</v>
      </c>
      <c r="I12" s="1">
        <v>8.11</v>
      </c>
      <c r="J12">
        <f t="shared" si="5"/>
        <v>16.22</v>
      </c>
      <c r="K12" s="1">
        <v>2.04</v>
      </c>
      <c r="L12" s="1">
        <v>2.76</v>
      </c>
      <c r="M12">
        <f t="shared" si="6"/>
        <v>0.72</v>
      </c>
      <c r="N12" s="1">
        <v>2.04</v>
      </c>
      <c r="O12" s="1">
        <v>2.28</v>
      </c>
      <c r="P12" s="1">
        <f t="shared" si="7"/>
        <v>12</v>
      </c>
      <c r="Q12">
        <f t="shared" si="8"/>
        <v>11.28</v>
      </c>
      <c r="R12">
        <f t="shared" ref="R12:S12" si="20">((P:P/50)*100)</f>
        <v>24</v>
      </c>
      <c r="S12">
        <f t="shared" si="20"/>
        <v>22.56</v>
      </c>
      <c r="T12">
        <f t="shared" si="10"/>
        <v>31.39</v>
      </c>
      <c r="U12">
        <f t="shared" si="11"/>
        <v>62.78</v>
      </c>
    </row>
    <row r="13">
      <c r="A13" s="1" t="s">
        <v>28</v>
      </c>
      <c r="B13" s="1" t="s">
        <v>30</v>
      </c>
      <c r="C13" s="1">
        <v>480.46</v>
      </c>
      <c r="D13" s="1">
        <v>122.04</v>
      </c>
      <c r="E13">
        <f t="shared" si="2"/>
        <v>602.5</v>
      </c>
      <c r="F13">
        <f t="shared" si="3"/>
        <v>79.74439834</v>
      </c>
      <c r="G13">
        <f t="shared" si="4"/>
        <v>20.25560166</v>
      </c>
      <c r="H13" s="1" t="s">
        <v>31</v>
      </c>
      <c r="I13" s="1">
        <v>21.15</v>
      </c>
      <c r="J13">
        <f t="shared" si="5"/>
        <v>42.3</v>
      </c>
      <c r="K13" s="1">
        <v>2.04</v>
      </c>
      <c r="L13" s="1">
        <v>2.54</v>
      </c>
      <c r="M13">
        <f t="shared" si="6"/>
        <v>0.5</v>
      </c>
      <c r="N13" s="1">
        <v>2.04</v>
      </c>
      <c r="O13" s="1">
        <v>2.28</v>
      </c>
      <c r="P13" s="1">
        <f t="shared" si="7"/>
        <v>12</v>
      </c>
      <c r="Q13">
        <f t="shared" si="8"/>
        <v>11.5</v>
      </c>
      <c r="R13">
        <f t="shared" ref="R13:S13" si="21">((P:P/50)*100)</f>
        <v>24</v>
      </c>
      <c r="S13">
        <f t="shared" si="21"/>
        <v>23</v>
      </c>
      <c r="T13">
        <f t="shared" si="10"/>
        <v>44.65</v>
      </c>
      <c r="U13">
        <f t="shared" si="11"/>
        <v>89.3</v>
      </c>
    </row>
    <row r="14">
      <c r="A14" s="1" t="s">
        <v>32</v>
      </c>
      <c r="B14" s="1" t="s">
        <v>21</v>
      </c>
      <c r="C14" s="1">
        <v>369.61</v>
      </c>
      <c r="D14" s="1">
        <v>336.98</v>
      </c>
      <c r="E14">
        <f t="shared" si="2"/>
        <v>706.59</v>
      </c>
      <c r="F14">
        <f t="shared" si="3"/>
        <v>52.30897692</v>
      </c>
      <c r="G14">
        <f t="shared" si="4"/>
        <v>47.69102308</v>
      </c>
      <c r="I14" s="1">
        <v>6.97</v>
      </c>
      <c r="J14">
        <f t="shared" si="5"/>
        <v>13.94</v>
      </c>
      <c r="K14" s="1">
        <v>2.04</v>
      </c>
      <c r="L14" s="1">
        <v>2.83</v>
      </c>
      <c r="M14">
        <f t="shared" si="6"/>
        <v>0.79</v>
      </c>
      <c r="N14" s="1">
        <v>2.04</v>
      </c>
      <c r="O14" s="1">
        <v>2.27</v>
      </c>
      <c r="P14" s="1">
        <f t="shared" si="7"/>
        <v>11.5</v>
      </c>
      <c r="Q14">
        <f t="shared" si="8"/>
        <v>10.71</v>
      </c>
      <c r="R14">
        <f t="shared" ref="R14:S14" si="22">((P:P/50)*100)</f>
        <v>23</v>
      </c>
      <c r="S14">
        <f t="shared" si="22"/>
        <v>21.42</v>
      </c>
      <c r="T14">
        <f t="shared" si="10"/>
        <v>29.18</v>
      </c>
      <c r="U14">
        <f t="shared" si="11"/>
        <v>58.36</v>
      </c>
    </row>
    <row r="15">
      <c r="A15" s="1" t="s">
        <v>32</v>
      </c>
      <c r="B15" s="1" t="s">
        <v>29</v>
      </c>
      <c r="C15" s="1">
        <v>385.74</v>
      </c>
      <c r="D15" s="1">
        <v>362.87</v>
      </c>
      <c r="E15">
        <f t="shared" si="2"/>
        <v>748.61</v>
      </c>
      <c r="F15">
        <f t="shared" si="3"/>
        <v>51.52749763</v>
      </c>
      <c r="G15">
        <f t="shared" si="4"/>
        <v>48.47250237</v>
      </c>
      <c r="I15" s="1">
        <v>7.14</v>
      </c>
      <c r="J15">
        <f t="shared" si="5"/>
        <v>14.28</v>
      </c>
      <c r="K15" s="1">
        <v>2.04</v>
      </c>
      <c r="L15" s="1">
        <v>2.81</v>
      </c>
      <c r="M15">
        <f t="shared" si="6"/>
        <v>0.77</v>
      </c>
      <c r="N15" s="1">
        <v>2.04</v>
      </c>
      <c r="O15" s="1">
        <v>2.29</v>
      </c>
      <c r="P15" s="1">
        <f t="shared" si="7"/>
        <v>12.5</v>
      </c>
      <c r="Q15">
        <f t="shared" si="8"/>
        <v>11.73</v>
      </c>
      <c r="R15">
        <f t="shared" ref="R15:S15" si="23">((P:P/50)*100)</f>
        <v>25</v>
      </c>
      <c r="S15">
        <f t="shared" si="23"/>
        <v>23.46</v>
      </c>
      <c r="T15">
        <f t="shared" si="10"/>
        <v>31.37</v>
      </c>
      <c r="U15">
        <f t="shared" si="11"/>
        <v>62.74</v>
      </c>
    </row>
    <row r="16">
      <c r="A16" s="1" t="s">
        <v>32</v>
      </c>
      <c r="B16" s="1" t="s">
        <v>33</v>
      </c>
      <c r="C16" s="1">
        <v>382.67</v>
      </c>
      <c r="D16" s="1">
        <v>274.96</v>
      </c>
      <c r="E16">
        <f t="shared" si="2"/>
        <v>657.63</v>
      </c>
      <c r="F16">
        <f t="shared" si="3"/>
        <v>58.18925536</v>
      </c>
      <c r="G16">
        <f t="shared" si="4"/>
        <v>41.81074464</v>
      </c>
      <c r="I16" s="1">
        <v>6.24</v>
      </c>
      <c r="J16">
        <f t="shared" si="5"/>
        <v>12.48</v>
      </c>
      <c r="K16" s="1">
        <v>2.04</v>
      </c>
      <c r="L16" s="1">
        <v>2.77</v>
      </c>
      <c r="M16">
        <f t="shared" si="6"/>
        <v>0.73</v>
      </c>
      <c r="N16" s="1">
        <v>2.04</v>
      </c>
      <c r="O16" s="1">
        <v>2.33</v>
      </c>
      <c r="P16" s="1">
        <f t="shared" si="7"/>
        <v>14.5</v>
      </c>
      <c r="Q16">
        <f t="shared" si="8"/>
        <v>13.77</v>
      </c>
      <c r="R16">
        <f t="shared" ref="R16:S16" si="24">((P:P/50)*100)</f>
        <v>29</v>
      </c>
      <c r="S16">
        <f t="shared" si="24"/>
        <v>27.54</v>
      </c>
      <c r="T16">
        <f t="shared" si="10"/>
        <v>34.51</v>
      </c>
      <c r="U16">
        <f t="shared" si="11"/>
        <v>69.02</v>
      </c>
    </row>
    <row r="17">
      <c r="A17" s="1" t="s">
        <v>32</v>
      </c>
      <c r="B17" s="1" t="s">
        <v>34</v>
      </c>
      <c r="C17" s="1">
        <v>428.68</v>
      </c>
      <c r="D17" s="1">
        <v>63.57</v>
      </c>
      <c r="E17">
        <f t="shared" si="2"/>
        <v>492.25</v>
      </c>
      <c r="F17">
        <f t="shared" si="3"/>
        <v>87.08583037</v>
      </c>
      <c r="G17">
        <f t="shared" si="4"/>
        <v>12.91416963</v>
      </c>
      <c r="H17" s="1" t="s">
        <v>35</v>
      </c>
      <c r="I17" s="1">
        <v>13.03</v>
      </c>
      <c r="J17">
        <f t="shared" si="5"/>
        <v>26.06</v>
      </c>
      <c r="K17" s="1">
        <v>2.04</v>
      </c>
      <c r="L17" s="1">
        <v>2.3</v>
      </c>
      <c r="M17">
        <f t="shared" si="6"/>
        <v>0.26</v>
      </c>
      <c r="N17" s="1">
        <v>2.04</v>
      </c>
      <c r="O17" s="1">
        <v>2.3</v>
      </c>
      <c r="P17" s="1">
        <f t="shared" si="7"/>
        <v>13</v>
      </c>
      <c r="Q17">
        <f t="shared" si="8"/>
        <v>12.74</v>
      </c>
      <c r="R17">
        <f t="shared" ref="R17:S17" si="25">((P:P/50)*100)</f>
        <v>26</v>
      </c>
      <c r="S17">
        <f t="shared" si="25"/>
        <v>25.48</v>
      </c>
      <c r="T17">
        <f t="shared" si="10"/>
        <v>38.77</v>
      </c>
      <c r="U17">
        <f t="shared" si="11"/>
        <v>77.54</v>
      </c>
    </row>
    <row r="18">
      <c r="A18" s="1" t="s">
        <v>36</v>
      </c>
      <c r="B18" s="1" t="s">
        <v>21</v>
      </c>
      <c r="C18" s="1">
        <v>285.65</v>
      </c>
      <c r="D18" s="1">
        <v>332.1</v>
      </c>
      <c r="E18">
        <f t="shared" si="2"/>
        <v>617.75</v>
      </c>
      <c r="F18">
        <f t="shared" si="3"/>
        <v>46.24038851</v>
      </c>
      <c r="G18">
        <f t="shared" si="4"/>
        <v>53.75961149</v>
      </c>
      <c r="I18" s="1">
        <v>6.43</v>
      </c>
      <c r="J18">
        <f t="shared" si="5"/>
        <v>12.86</v>
      </c>
      <c r="K18" s="1">
        <v>2.04</v>
      </c>
      <c r="L18" s="1">
        <v>2.86</v>
      </c>
      <c r="M18">
        <f t="shared" si="6"/>
        <v>0.82</v>
      </c>
      <c r="N18" s="1">
        <v>2.04</v>
      </c>
      <c r="O18" s="1">
        <v>2.3</v>
      </c>
      <c r="P18" s="1">
        <f t="shared" si="7"/>
        <v>13</v>
      </c>
      <c r="Q18">
        <f t="shared" si="8"/>
        <v>12.18</v>
      </c>
      <c r="R18">
        <f t="shared" ref="R18:S18" si="26">((P:P/50)*100)</f>
        <v>26</v>
      </c>
      <c r="S18">
        <f t="shared" si="26"/>
        <v>24.36</v>
      </c>
      <c r="T18">
        <f t="shared" si="10"/>
        <v>31.61</v>
      </c>
      <c r="U18">
        <f t="shared" si="11"/>
        <v>63.22</v>
      </c>
    </row>
    <row r="19">
      <c r="A19" s="1" t="s">
        <v>36</v>
      </c>
      <c r="B19" s="1" t="s">
        <v>29</v>
      </c>
      <c r="C19" s="1">
        <v>560.62</v>
      </c>
      <c r="D19" s="1">
        <v>205.79</v>
      </c>
      <c r="E19">
        <f t="shared" si="2"/>
        <v>766.41</v>
      </c>
      <c r="F19">
        <f t="shared" si="3"/>
        <v>73.14883678</v>
      </c>
      <c r="G19">
        <f t="shared" si="4"/>
        <v>26.85116322</v>
      </c>
      <c r="I19" s="1">
        <v>6.92</v>
      </c>
      <c r="J19">
        <f t="shared" si="5"/>
        <v>13.84</v>
      </c>
      <c r="K19" s="1">
        <v>2.04</v>
      </c>
      <c r="L19" s="1">
        <v>2.8</v>
      </c>
      <c r="M19">
        <f t="shared" si="6"/>
        <v>0.76</v>
      </c>
      <c r="N19" s="1">
        <v>2.04</v>
      </c>
      <c r="O19" s="1">
        <v>2.33</v>
      </c>
      <c r="P19" s="1">
        <f t="shared" si="7"/>
        <v>14.5</v>
      </c>
      <c r="Q19">
        <f t="shared" si="8"/>
        <v>13.74</v>
      </c>
      <c r="R19">
        <f t="shared" ref="R19:S19" si="27">((P:P/50)*100)</f>
        <v>29</v>
      </c>
      <c r="S19">
        <f t="shared" si="27"/>
        <v>27.48</v>
      </c>
      <c r="T19">
        <f t="shared" si="10"/>
        <v>35.16</v>
      </c>
      <c r="U19">
        <f t="shared" si="11"/>
        <v>70.32</v>
      </c>
    </row>
    <row r="20">
      <c r="A20" s="1" t="s">
        <v>36</v>
      </c>
      <c r="B20" s="1" t="s">
        <v>33</v>
      </c>
      <c r="C20" s="1">
        <v>417.33</v>
      </c>
      <c r="D20" s="1">
        <v>274.36</v>
      </c>
      <c r="E20">
        <f t="shared" si="2"/>
        <v>691.69</v>
      </c>
      <c r="F20">
        <f t="shared" si="3"/>
        <v>60.33483208</v>
      </c>
      <c r="G20">
        <f t="shared" si="4"/>
        <v>39.66516792</v>
      </c>
      <c r="I20" s="1">
        <v>8.66</v>
      </c>
      <c r="J20">
        <f t="shared" si="5"/>
        <v>17.32</v>
      </c>
      <c r="K20" s="1">
        <v>2.04</v>
      </c>
      <c r="L20" s="1">
        <v>2.77</v>
      </c>
      <c r="M20">
        <f t="shared" si="6"/>
        <v>0.73</v>
      </c>
      <c r="P20" s="1">
        <f t="shared" si="7"/>
        <v>0</v>
      </c>
      <c r="Q20">
        <f t="shared" si="8"/>
        <v>0.73</v>
      </c>
      <c r="R20">
        <f t="shared" ref="R20:S20" si="28">((P:P/50)*100)</f>
        <v>0</v>
      </c>
      <c r="S20">
        <f t="shared" si="28"/>
        <v>1.46</v>
      </c>
      <c r="T20">
        <f t="shared" si="10"/>
        <v>9.39</v>
      </c>
      <c r="U20">
        <f t="shared" si="11"/>
        <v>18.78</v>
      </c>
    </row>
    <row r="21">
      <c r="A21" s="1" t="s">
        <v>36</v>
      </c>
      <c r="B21" s="1" t="s">
        <v>37</v>
      </c>
      <c r="C21" s="1">
        <v>387.24</v>
      </c>
      <c r="D21" s="1">
        <v>405.48</v>
      </c>
      <c r="E21">
        <f t="shared" si="2"/>
        <v>792.72</v>
      </c>
      <c r="F21">
        <f t="shared" si="3"/>
        <v>48.84953073</v>
      </c>
      <c r="G21">
        <f t="shared" si="4"/>
        <v>51.15046927</v>
      </c>
      <c r="I21" s="1">
        <v>21.08</v>
      </c>
      <c r="J21">
        <f t="shared" si="5"/>
        <v>42.16</v>
      </c>
      <c r="K21" s="1">
        <v>2.04</v>
      </c>
      <c r="L21" s="1">
        <v>2.55</v>
      </c>
      <c r="M21">
        <f t="shared" si="6"/>
        <v>0.51</v>
      </c>
      <c r="N21" s="1">
        <v>2.04</v>
      </c>
      <c r="O21" s="1">
        <v>2.17</v>
      </c>
      <c r="P21" s="1">
        <f t="shared" si="7"/>
        <v>6.5</v>
      </c>
      <c r="Q21">
        <f t="shared" si="8"/>
        <v>5.99</v>
      </c>
      <c r="R21">
        <f t="shared" ref="R21:S21" si="29">((P:P/50)*100)</f>
        <v>13</v>
      </c>
      <c r="S21">
        <f t="shared" si="29"/>
        <v>11.98</v>
      </c>
      <c r="T21">
        <f t="shared" si="10"/>
        <v>33.57</v>
      </c>
      <c r="U21">
        <f t="shared" si="11"/>
        <v>67.14</v>
      </c>
    </row>
    <row r="22">
      <c r="A22" s="1" t="s">
        <v>38</v>
      </c>
      <c r="B22" s="1" t="s">
        <v>21</v>
      </c>
      <c r="C22" s="1">
        <v>325.06</v>
      </c>
      <c r="D22" s="1">
        <v>205.71</v>
      </c>
      <c r="E22">
        <f t="shared" si="2"/>
        <v>530.77</v>
      </c>
      <c r="F22">
        <f t="shared" si="3"/>
        <v>61.24309965</v>
      </c>
      <c r="G22">
        <f t="shared" si="4"/>
        <v>38.75690035</v>
      </c>
      <c r="I22" s="1">
        <v>5.88</v>
      </c>
      <c r="J22">
        <f t="shared" si="5"/>
        <v>11.76</v>
      </c>
      <c r="K22" s="1">
        <v>2.04</v>
      </c>
      <c r="L22" s="1">
        <v>2.83</v>
      </c>
      <c r="M22">
        <f t="shared" si="6"/>
        <v>0.79</v>
      </c>
      <c r="N22" s="1">
        <v>2.04</v>
      </c>
      <c r="O22" s="1">
        <v>2.28</v>
      </c>
      <c r="P22" s="1">
        <f t="shared" si="7"/>
        <v>12</v>
      </c>
      <c r="Q22">
        <f t="shared" si="8"/>
        <v>11.21</v>
      </c>
      <c r="R22">
        <f t="shared" ref="R22:S22" si="30">((P:P/50)*100)</f>
        <v>24</v>
      </c>
      <c r="S22">
        <f t="shared" si="30"/>
        <v>22.42</v>
      </c>
      <c r="T22">
        <f t="shared" si="10"/>
        <v>29.09</v>
      </c>
      <c r="U22">
        <f t="shared" si="11"/>
        <v>58.18</v>
      </c>
    </row>
    <row r="23">
      <c r="A23" s="1" t="s">
        <v>38</v>
      </c>
      <c r="B23" s="1" t="s">
        <v>29</v>
      </c>
      <c r="C23" s="1">
        <v>322.19</v>
      </c>
      <c r="D23" s="1">
        <v>296.86</v>
      </c>
      <c r="E23">
        <f t="shared" si="2"/>
        <v>619.05</v>
      </c>
      <c r="F23">
        <f t="shared" si="3"/>
        <v>52.04587675</v>
      </c>
      <c r="G23">
        <f t="shared" si="4"/>
        <v>47.95412325</v>
      </c>
      <c r="I23" s="1">
        <v>6.29</v>
      </c>
      <c r="J23">
        <f t="shared" si="5"/>
        <v>12.58</v>
      </c>
      <c r="K23" s="1">
        <v>2.04</v>
      </c>
      <c r="L23" s="1">
        <v>2.77</v>
      </c>
      <c r="M23">
        <f t="shared" si="6"/>
        <v>0.73</v>
      </c>
      <c r="N23" s="1">
        <v>2.04</v>
      </c>
      <c r="O23" s="1">
        <v>2.24</v>
      </c>
      <c r="P23" s="1">
        <f t="shared" si="7"/>
        <v>10</v>
      </c>
      <c r="Q23">
        <f t="shared" si="8"/>
        <v>9.27</v>
      </c>
      <c r="R23">
        <f t="shared" ref="R23:S23" si="31">((P:P/50)*100)</f>
        <v>20</v>
      </c>
      <c r="S23">
        <f t="shared" si="31"/>
        <v>18.54</v>
      </c>
      <c r="T23">
        <f t="shared" si="10"/>
        <v>25.56</v>
      </c>
      <c r="U23">
        <f t="shared" si="11"/>
        <v>51.12</v>
      </c>
    </row>
    <row r="24">
      <c r="A24" s="1" t="s">
        <v>38</v>
      </c>
      <c r="B24" s="1" t="s">
        <v>33</v>
      </c>
      <c r="C24" s="1">
        <v>348.98</v>
      </c>
      <c r="D24" s="1">
        <v>173.98</v>
      </c>
      <c r="E24">
        <f t="shared" si="2"/>
        <v>522.96</v>
      </c>
      <c r="F24">
        <f t="shared" si="3"/>
        <v>66.7316812</v>
      </c>
      <c r="G24">
        <f t="shared" si="4"/>
        <v>33.2683188</v>
      </c>
      <c r="I24" s="1">
        <v>4.94</v>
      </c>
      <c r="J24">
        <f t="shared" si="5"/>
        <v>9.88</v>
      </c>
      <c r="K24" s="1">
        <v>2.04</v>
      </c>
      <c r="L24" s="1">
        <v>2.82</v>
      </c>
      <c r="M24">
        <f t="shared" si="6"/>
        <v>0.78</v>
      </c>
      <c r="N24" s="1">
        <v>2.04</v>
      </c>
      <c r="O24" s="1">
        <v>2.24</v>
      </c>
      <c r="P24" s="1">
        <f t="shared" si="7"/>
        <v>10</v>
      </c>
      <c r="Q24">
        <f t="shared" si="8"/>
        <v>9.22</v>
      </c>
      <c r="R24">
        <f t="shared" ref="R24:S24" si="32">((P:P/50)*100)</f>
        <v>20</v>
      </c>
      <c r="S24">
        <f t="shared" si="32"/>
        <v>18.44</v>
      </c>
      <c r="T24">
        <f t="shared" si="10"/>
        <v>24.16</v>
      </c>
      <c r="U24">
        <f t="shared" si="11"/>
        <v>48.32</v>
      </c>
    </row>
    <row r="25">
      <c r="A25" s="1" t="s">
        <v>38</v>
      </c>
      <c r="B25" s="1" t="s">
        <v>39</v>
      </c>
      <c r="C25" s="1">
        <v>294.04</v>
      </c>
      <c r="D25" s="1">
        <v>332.28</v>
      </c>
      <c r="E25">
        <f t="shared" si="2"/>
        <v>626.32</v>
      </c>
      <c r="F25">
        <f t="shared" si="3"/>
        <v>46.94724741</v>
      </c>
      <c r="G25">
        <f t="shared" si="4"/>
        <v>53.05275259</v>
      </c>
      <c r="H25" s="1" t="s">
        <v>40</v>
      </c>
      <c r="I25" s="1">
        <v>3.77</v>
      </c>
      <c r="J25">
        <f t="shared" si="5"/>
        <v>7.54</v>
      </c>
      <c r="K25" s="1">
        <v>2.04</v>
      </c>
      <c r="L25" s="1">
        <v>2.78</v>
      </c>
      <c r="M25">
        <f t="shared" si="6"/>
        <v>0.74</v>
      </c>
      <c r="N25" s="1">
        <v>2.04</v>
      </c>
      <c r="O25" s="1">
        <v>2.27</v>
      </c>
      <c r="P25" s="1">
        <f t="shared" si="7"/>
        <v>11.5</v>
      </c>
      <c r="Q25">
        <f t="shared" si="8"/>
        <v>10.76</v>
      </c>
      <c r="R25">
        <f t="shared" ref="R25:S25" si="33">((P:P/50)*100)</f>
        <v>23</v>
      </c>
      <c r="S25">
        <f t="shared" si="33"/>
        <v>21.52</v>
      </c>
      <c r="T25">
        <f t="shared" si="10"/>
        <v>26.03</v>
      </c>
      <c r="U25">
        <f t="shared" si="11"/>
        <v>52.06</v>
      </c>
    </row>
    <row r="26">
      <c r="A26" s="1" t="s">
        <v>38</v>
      </c>
      <c r="B26" s="1" t="s">
        <v>41</v>
      </c>
      <c r="C26" s="1">
        <v>332.02</v>
      </c>
      <c r="D26" s="1">
        <v>107.04</v>
      </c>
      <c r="E26">
        <f t="shared" si="2"/>
        <v>439.06</v>
      </c>
      <c r="F26">
        <f t="shared" si="3"/>
        <v>75.6206441</v>
      </c>
      <c r="G26">
        <f t="shared" si="4"/>
        <v>24.3793559</v>
      </c>
      <c r="I26" s="1">
        <v>7.49</v>
      </c>
      <c r="J26">
        <f t="shared" si="5"/>
        <v>14.98</v>
      </c>
      <c r="K26" s="1">
        <v>2.04</v>
      </c>
      <c r="L26" s="1">
        <v>2.78</v>
      </c>
      <c r="M26">
        <f t="shared" si="6"/>
        <v>0.74</v>
      </c>
      <c r="N26" s="1">
        <v>2.04</v>
      </c>
      <c r="O26" s="1">
        <v>2.44</v>
      </c>
      <c r="P26" s="1">
        <f t="shared" si="7"/>
        <v>20</v>
      </c>
      <c r="Q26">
        <f t="shared" si="8"/>
        <v>19.26</v>
      </c>
      <c r="R26">
        <f t="shared" ref="R26:S26" si="34">((P:P/50)*100)</f>
        <v>40</v>
      </c>
      <c r="S26">
        <f t="shared" si="34"/>
        <v>38.52</v>
      </c>
      <c r="T26">
        <f t="shared" si="10"/>
        <v>46.75</v>
      </c>
      <c r="U26">
        <f t="shared" si="11"/>
        <v>93.5</v>
      </c>
    </row>
    <row r="27">
      <c r="A27" s="1" t="s">
        <v>42</v>
      </c>
      <c r="B27" s="1" t="s">
        <v>21</v>
      </c>
      <c r="C27" s="1">
        <v>321.9</v>
      </c>
      <c r="D27" s="1">
        <v>349.74</v>
      </c>
      <c r="E27">
        <f t="shared" si="2"/>
        <v>671.64</v>
      </c>
      <c r="F27">
        <f t="shared" si="3"/>
        <v>47.92746114</v>
      </c>
      <c r="G27">
        <f t="shared" si="4"/>
        <v>52.07253886</v>
      </c>
      <c r="I27" s="1">
        <v>8.07</v>
      </c>
      <c r="J27">
        <f t="shared" si="5"/>
        <v>16.14</v>
      </c>
      <c r="K27" s="1">
        <v>66.32</v>
      </c>
      <c r="L27" s="1">
        <v>67.09</v>
      </c>
      <c r="M27">
        <f t="shared" si="6"/>
        <v>0.77</v>
      </c>
      <c r="N27" s="1">
        <v>56.33</v>
      </c>
      <c r="O27" s="1">
        <v>56.52</v>
      </c>
      <c r="P27" s="1">
        <f t="shared" si="7"/>
        <v>9.5</v>
      </c>
      <c r="Q27">
        <f t="shared" si="8"/>
        <v>8.73</v>
      </c>
      <c r="R27">
        <f t="shared" ref="R27:S27" si="35">((P:P/50)*100)</f>
        <v>19</v>
      </c>
      <c r="S27">
        <f t="shared" si="35"/>
        <v>17.46</v>
      </c>
      <c r="T27">
        <f t="shared" si="10"/>
        <v>26.3</v>
      </c>
      <c r="U27">
        <f t="shared" si="11"/>
        <v>52.6</v>
      </c>
    </row>
    <row r="28">
      <c r="A28" s="1" t="s">
        <v>42</v>
      </c>
      <c r="B28" s="1" t="s">
        <v>29</v>
      </c>
      <c r="C28" s="1">
        <v>387.69</v>
      </c>
      <c r="D28" s="1">
        <v>320.22</v>
      </c>
      <c r="E28">
        <f t="shared" si="2"/>
        <v>707.91</v>
      </c>
      <c r="F28">
        <f t="shared" si="3"/>
        <v>54.76543628</v>
      </c>
      <c r="G28">
        <f t="shared" si="4"/>
        <v>45.23456372</v>
      </c>
      <c r="I28" s="1">
        <v>7.58</v>
      </c>
      <c r="J28">
        <f t="shared" si="5"/>
        <v>15.16</v>
      </c>
      <c r="K28" s="1">
        <v>2.04</v>
      </c>
      <c r="L28" s="1">
        <v>2.78</v>
      </c>
      <c r="M28">
        <f t="shared" si="6"/>
        <v>0.74</v>
      </c>
      <c r="N28" s="1">
        <v>2.04</v>
      </c>
      <c r="O28" s="1">
        <v>2.3</v>
      </c>
      <c r="P28" s="1">
        <f t="shared" si="7"/>
        <v>13</v>
      </c>
      <c r="Q28">
        <f t="shared" si="8"/>
        <v>12.26</v>
      </c>
      <c r="R28">
        <f t="shared" ref="R28:S28" si="36">((P:P/50)*100)</f>
        <v>26</v>
      </c>
      <c r="S28">
        <f t="shared" si="36"/>
        <v>24.52</v>
      </c>
      <c r="T28">
        <f t="shared" si="10"/>
        <v>32.84</v>
      </c>
      <c r="U28">
        <f t="shared" si="11"/>
        <v>65.68</v>
      </c>
    </row>
    <row r="29">
      <c r="A29" s="1" t="s">
        <v>42</v>
      </c>
      <c r="B29" s="1" t="s">
        <v>33</v>
      </c>
      <c r="C29" s="1">
        <v>386.15</v>
      </c>
      <c r="D29" s="1">
        <v>280.15</v>
      </c>
      <c r="E29">
        <f t="shared" si="2"/>
        <v>666.3</v>
      </c>
      <c r="F29">
        <f t="shared" si="3"/>
        <v>57.95437491</v>
      </c>
      <c r="G29">
        <f t="shared" si="4"/>
        <v>42.04562509</v>
      </c>
      <c r="I29" s="1">
        <v>6.98</v>
      </c>
      <c r="J29">
        <f t="shared" si="5"/>
        <v>13.96</v>
      </c>
      <c r="K29" s="1">
        <v>75.48</v>
      </c>
      <c r="L29" s="1">
        <v>76.39</v>
      </c>
      <c r="M29">
        <f t="shared" si="6"/>
        <v>0.91</v>
      </c>
      <c r="O29" s="1">
        <v>75.43</v>
      </c>
      <c r="P29" s="1">
        <f t="shared" si="7"/>
        <v>3771.5</v>
      </c>
      <c r="Q29">
        <f t="shared" si="8"/>
        <v>3770.59</v>
      </c>
      <c r="R29">
        <f t="shared" ref="R29:S29" si="37">((P:P/50)*100)</f>
        <v>7543</v>
      </c>
      <c r="S29">
        <f t="shared" si="37"/>
        <v>7541.18</v>
      </c>
      <c r="T29">
        <f t="shared" si="10"/>
        <v>7549.07</v>
      </c>
      <c r="U29">
        <f t="shared" si="11"/>
        <v>15098.14</v>
      </c>
    </row>
    <row r="30">
      <c r="A30" s="1" t="s">
        <v>42</v>
      </c>
      <c r="B30" s="1" t="s">
        <v>39</v>
      </c>
      <c r="C30" s="1">
        <v>429.9</v>
      </c>
      <c r="D30" s="1">
        <v>282.78</v>
      </c>
      <c r="E30">
        <f t="shared" si="2"/>
        <v>712.68</v>
      </c>
      <c r="F30">
        <f t="shared" si="3"/>
        <v>60.32160296</v>
      </c>
      <c r="G30">
        <f t="shared" si="4"/>
        <v>39.67839704</v>
      </c>
      <c r="I30" s="1">
        <v>15.72</v>
      </c>
      <c r="J30">
        <f t="shared" si="5"/>
        <v>31.44</v>
      </c>
      <c r="K30" s="1">
        <v>70.56</v>
      </c>
      <c r="L30" s="1">
        <v>71.33</v>
      </c>
      <c r="M30">
        <f t="shared" si="6"/>
        <v>0.77</v>
      </c>
      <c r="N30" s="1">
        <v>66.77</v>
      </c>
      <c r="O30" s="1">
        <v>67.16</v>
      </c>
      <c r="P30" s="1">
        <f t="shared" si="7"/>
        <v>19.5</v>
      </c>
      <c r="Q30">
        <f t="shared" si="8"/>
        <v>18.73</v>
      </c>
      <c r="R30">
        <f t="shared" ref="R30:S30" si="38">((P:P/50)*100)</f>
        <v>39</v>
      </c>
      <c r="S30">
        <f t="shared" si="38"/>
        <v>37.46</v>
      </c>
      <c r="T30">
        <f t="shared" si="10"/>
        <v>53.95</v>
      </c>
      <c r="U30">
        <f t="shared" si="11"/>
        <v>107.9</v>
      </c>
    </row>
    <row r="31">
      <c r="A31" s="1" t="s">
        <v>43</v>
      </c>
      <c r="B31" s="1" t="s">
        <v>44</v>
      </c>
      <c r="C31" s="1">
        <v>410.77</v>
      </c>
      <c r="D31" s="1">
        <v>193.7</v>
      </c>
      <c r="E31">
        <f t="shared" si="2"/>
        <v>604.47</v>
      </c>
      <c r="F31">
        <f t="shared" si="3"/>
        <v>67.95539894</v>
      </c>
      <c r="G31">
        <f t="shared" si="4"/>
        <v>32.04460106</v>
      </c>
      <c r="I31" s="1">
        <v>9.31</v>
      </c>
      <c r="J31">
        <f t="shared" si="5"/>
        <v>18.62</v>
      </c>
      <c r="K31" s="1">
        <v>79.4</v>
      </c>
      <c r="L31" s="1">
        <v>80.27</v>
      </c>
      <c r="M31">
        <f t="shared" si="6"/>
        <v>0.87</v>
      </c>
      <c r="N31" s="1">
        <v>57.94</v>
      </c>
      <c r="O31" s="1">
        <v>58.25</v>
      </c>
      <c r="P31" s="1">
        <f t="shared" si="7"/>
        <v>15.5</v>
      </c>
      <c r="Q31">
        <f t="shared" si="8"/>
        <v>14.63</v>
      </c>
      <c r="R31">
        <f t="shared" ref="R31:S31" si="39">((P:P/50)*100)</f>
        <v>31</v>
      </c>
      <c r="S31">
        <f t="shared" si="39"/>
        <v>29.26</v>
      </c>
      <c r="T31">
        <f t="shared" si="10"/>
        <v>39.44</v>
      </c>
      <c r="U31">
        <f t="shared" si="11"/>
        <v>78.88</v>
      </c>
    </row>
    <row r="32">
      <c r="A32" s="1" t="s">
        <v>43</v>
      </c>
      <c r="B32" s="1" t="s">
        <v>45</v>
      </c>
      <c r="C32" s="1">
        <v>389.81</v>
      </c>
      <c r="D32" s="1">
        <v>178.2</v>
      </c>
      <c r="E32">
        <f t="shared" si="2"/>
        <v>568.01</v>
      </c>
      <c r="F32">
        <f t="shared" si="3"/>
        <v>68.6273129</v>
      </c>
      <c r="G32">
        <f t="shared" si="4"/>
        <v>31.3726871</v>
      </c>
      <c r="I32" s="1">
        <v>9.53</v>
      </c>
      <c r="J32">
        <f t="shared" si="5"/>
        <v>19.06</v>
      </c>
      <c r="K32" s="1">
        <v>72.44</v>
      </c>
      <c r="L32" s="1">
        <v>73.24</v>
      </c>
      <c r="M32">
        <f t="shared" si="6"/>
        <v>0.8</v>
      </c>
      <c r="N32" s="1">
        <v>75.36</v>
      </c>
      <c r="O32" s="1">
        <v>75.81</v>
      </c>
      <c r="P32" s="1">
        <f t="shared" si="7"/>
        <v>22.5</v>
      </c>
      <c r="Q32">
        <f t="shared" si="8"/>
        <v>21.7</v>
      </c>
      <c r="R32">
        <f t="shared" ref="R32:S32" si="40">((P:P/50)*100)</f>
        <v>45</v>
      </c>
      <c r="S32">
        <f t="shared" si="40"/>
        <v>43.4</v>
      </c>
      <c r="T32">
        <f t="shared" si="10"/>
        <v>53.73</v>
      </c>
      <c r="U32">
        <f t="shared" si="11"/>
        <v>107.46</v>
      </c>
    </row>
    <row r="33">
      <c r="A33" s="1" t="s">
        <v>43</v>
      </c>
      <c r="B33" s="1" t="s">
        <v>26</v>
      </c>
      <c r="C33" s="1">
        <v>404.13</v>
      </c>
      <c r="D33" s="1">
        <v>260.46</v>
      </c>
      <c r="E33">
        <f t="shared" si="2"/>
        <v>664.59</v>
      </c>
      <c r="F33">
        <f t="shared" si="3"/>
        <v>60.80891979</v>
      </c>
      <c r="G33">
        <f t="shared" si="4"/>
        <v>39.19108021</v>
      </c>
      <c r="I33" s="1">
        <v>9.64</v>
      </c>
      <c r="J33">
        <f t="shared" si="5"/>
        <v>19.28</v>
      </c>
      <c r="K33" s="1">
        <v>68.08</v>
      </c>
      <c r="L33" s="1">
        <v>68.94</v>
      </c>
      <c r="M33">
        <f t="shared" si="6"/>
        <v>0.86</v>
      </c>
      <c r="N33" s="1">
        <v>76.13</v>
      </c>
      <c r="O33" s="1">
        <v>76.62</v>
      </c>
      <c r="P33" s="1">
        <f t="shared" si="7"/>
        <v>24.5</v>
      </c>
      <c r="Q33">
        <f t="shared" si="8"/>
        <v>23.64</v>
      </c>
      <c r="R33">
        <f t="shared" ref="R33:S33" si="41">((P:P/50)*100)</f>
        <v>49</v>
      </c>
      <c r="S33">
        <f t="shared" si="41"/>
        <v>47.28</v>
      </c>
      <c r="T33">
        <f t="shared" si="10"/>
        <v>57.78</v>
      </c>
      <c r="U33">
        <f t="shared" si="11"/>
        <v>115.56</v>
      </c>
    </row>
    <row r="34">
      <c r="A34" s="1" t="s">
        <v>43</v>
      </c>
      <c r="B34" s="1" t="s">
        <v>46</v>
      </c>
      <c r="C34" s="1">
        <v>401.6</v>
      </c>
      <c r="D34" s="1">
        <v>167.09</v>
      </c>
      <c r="E34">
        <f t="shared" si="2"/>
        <v>568.69</v>
      </c>
      <c r="F34">
        <f t="shared" si="3"/>
        <v>70.61843887</v>
      </c>
      <c r="G34">
        <f t="shared" si="4"/>
        <v>29.38156113</v>
      </c>
      <c r="I34" s="1">
        <v>28.93</v>
      </c>
      <c r="J34">
        <f t="shared" si="5"/>
        <v>57.86</v>
      </c>
      <c r="K34" s="1">
        <v>69.4</v>
      </c>
      <c r="L34" s="1">
        <v>69.95</v>
      </c>
      <c r="M34">
        <f t="shared" si="6"/>
        <v>0.55</v>
      </c>
      <c r="N34" s="1">
        <v>82.16</v>
      </c>
      <c r="O34" s="1">
        <v>82.58</v>
      </c>
      <c r="P34" s="1">
        <f t="shared" si="7"/>
        <v>21</v>
      </c>
      <c r="Q34">
        <f t="shared" si="8"/>
        <v>20.45</v>
      </c>
      <c r="R34">
        <f t="shared" ref="R34:S34" si="42">((P:P/50)*100)</f>
        <v>42</v>
      </c>
      <c r="S34">
        <f t="shared" si="42"/>
        <v>40.9</v>
      </c>
      <c r="T34">
        <f t="shared" si="10"/>
        <v>70.38</v>
      </c>
      <c r="U34">
        <f t="shared" si="11"/>
        <v>140.76</v>
      </c>
    </row>
  </sheetData>
  <drawing r:id="rId1"/>
</worksheet>
</file>